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https://eliteingenierosas-my.sharepoint.com/personal/h_gaviria_eliteingenieros_com_co/Documents/Escritorio/Proyecto_ANS/data_raw/"/>
    </mc:Choice>
  </mc:AlternateContent>
  <xr:revisionPtr revIDLastSave="0" documentId="13_ncr:1_{15A019E9-EA54-4BBC-8C56-CB1F4F5FDC50}" xr6:coauthVersionLast="47" xr6:coauthVersionMax="47" xr10:uidLastSave="{00000000-0000-0000-0000-000000000000}"/>
  <bookViews>
    <workbookView xWindow="-120" yWindow="-120" windowWidth="20730" windowHeight="11040" tabRatio="803" xr2:uid="{68646456-F78C-412F-B595-0E8C052E2E2D}"/>
  </bookViews>
  <sheets>
    <sheet name="BASE" sheetId="1" r:id="rId1"/>
    <sheet name="INGRESO DIARIO" sheetId="2" r:id="rId2"/>
    <sheet name="QUEJA " sheetId="30" r:id="rId3"/>
    <sheet name="PRODUCCION" sheetId="11" r:id="rId4"/>
    <sheet name="491" sheetId="31" r:id="rId5"/>
    <sheet name="Hoja1" sheetId="32" r:id="rId6"/>
    <sheet name="Hoja2" sheetId="33" r:id="rId7"/>
  </sheets>
  <externalReferences>
    <externalReference r:id="rId8"/>
    <externalReference r:id="rId9"/>
  </externalReferences>
  <definedNames>
    <definedName name="_xlnm._FilterDatabase" localSheetId="4" hidden="1">'491'!$A$1:$AV$1</definedName>
    <definedName name="_xlnm._FilterDatabase" localSheetId="0" hidden="1">BASE!$A$1:$AE$776</definedName>
    <definedName name="_xlnm._FilterDatabase" localSheetId="1" hidden="1">'INGRESO DIARIO'!$A$1:$HC$206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1" l="1"/>
  <c r="W776" i="1"/>
  <c r="AD776" i="1" s="1"/>
  <c r="B776" i="1"/>
  <c r="C776" i="1"/>
  <c r="X776" i="1"/>
  <c r="Y776" i="1"/>
  <c r="Z776" i="1"/>
  <c r="AA776" i="1" l="1"/>
  <c r="AB776" i="1" s="1"/>
  <c r="AC776" i="1" s="1"/>
  <c r="AE776" i="1" s="1"/>
  <c r="W735" i="1" l="1"/>
  <c r="AD735" i="1" s="1"/>
  <c r="X735" i="1"/>
  <c r="Y735" i="1"/>
  <c r="Z735" i="1"/>
  <c r="W736" i="1"/>
  <c r="AD736" i="1" s="1"/>
  <c r="X736" i="1"/>
  <c r="Y736" i="1"/>
  <c r="Z736" i="1"/>
  <c r="W737" i="1"/>
  <c r="AD737" i="1" s="1"/>
  <c r="X737" i="1"/>
  <c r="Y737" i="1"/>
  <c r="Z737" i="1"/>
  <c r="W738" i="1"/>
  <c r="AD738" i="1" s="1"/>
  <c r="X738" i="1"/>
  <c r="Y738" i="1"/>
  <c r="Z738" i="1"/>
  <c r="W739" i="1"/>
  <c r="AD739" i="1" s="1"/>
  <c r="X739" i="1"/>
  <c r="Y739" i="1"/>
  <c r="Z739" i="1"/>
  <c r="W740" i="1"/>
  <c r="AD740" i="1" s="1"/>
  <c r="X740" i="1"/>
  <c r="Y740" i="1"/>
  <c r="Z740" i="1"/>
  <c r="W741" i="1"/>
  <c r="AD741" i="1" s="1"/>
  <c r="X741" i="1"/>
  <c r="Y741" i="1"/>
  <c r="Z741" i="1"/>
  <c r="W742" i="1"/>
  <c r="AD742" i="1" s="1"/>
  <c r="X742" i="1"/>
  <c r="Y742" i="1"/>
  <c r="Z742" i="1"/>
  <c r="W743" i="1"/>
  <c r="AD743" i="1" s="1"/>
  <c r="X743" i="1"/>
  <c r="Y743" i="1"/>
  <c r="Z743" i="1"/>
  <c r="W744" i="1"/>
  <c r="AD744" i="1" s="1"/>
  <c r="X744" i="1"/>
  <c r="Y744" i="1"/>
  <c r="Z744" i="1"/>
  <c r="W745" i="1"/>
  <c r="AD745" i="1" s="1"/>
  <c r="X745" i="1"/>
  <c r="Y745" i="1"/>
  <c r="Z745" i="1"/>
  <c r="W746" i="1"/>
  <c r="AD746" i="1" s="1"/>
  <c r="X746" i="1"/>
  <c r="Y746" i="1"/>
  <c r="Z746" i="1"/>
  <c r="W747" i="1"/>
  <c r="AD747" i="1" s="1"/>
  <c r="X747" i="1"/>
  <c r="Y747" i="1"/>
  <c r="Z747" i="1"/>
  <c r="W748" i="1"/>
  <c r="AD748" i="1" s="1"/>
  <c r="X748" i="1"/>
  <c r="Y748" i="1"/>
  <c r="Z748" i="1"/>
  <c r="W749" i="1"/>
  <c r="AD749" i="1" s="1"/>
  <c r="X749" i="1"/>
  <c r="Y749" i="1"/>
  <c r="Z749" i="1"/>
  <c r="W750" i="1"/>
  <c r="AD750" i="1" s="1"/>
  <c r="X750" i="1"/>
  <c r="Y750" i="1"/>
  <c r="Z750" i="1"/>
  <c r="W751" i="1"/>
  <c r="AD751" i="1" s="1"/>
  <c r="X751" i="1"/>
  <c r="Y751" i="1"/>
  <c r="Z751" i="1"/>
  <c r="W752" i="1"/>
  <c r="AD752" i="1" s="1"/>
  <c r="X752" i="1"/>
  <c r="Y752" i="1"/>
  <c r="Z752" i="1"/>
  <c r="W753" i="1"/>
  <c r="AD753" i="1" s="1"/>
  <c r="X753" i="1"/>
  <c r="Y753" i="1"/>
  <c r="Z753" i="1"/>
  <c r="W754" i="1"/>
  <c r="AD754" i="1" s="1"/>
  <c r="X754" i="1"/>
  <c r="Y754" i="1"/>
  <c r="Z754" i="1"/>
  <c r="W755" i="1"/>
  <c r="AD755" i="1" s="1"/>
  <c r="X755" i="1"/>
  <c r="Y755" i="1"/>
  <c r="Z755" i="1"/>
  <c r="W756" i="1"/>
  <c r="AD756" i="1" s="1"/>
  <c r="X756" i="1"/>
  <c r="Y756" i="1"/>
  <c r="Z756" i="1"/>
  <c r="W73" i="1"/>
  <c r="AD73" i="1" s="1"/>
  <c r="X73" i="1"/>
  <c r="Y73" i="1"/>
  <c r="Z73" i="1"/>
  <c r="W757" i="1"/>
  <c r="AD757" i="1" s="1"/>
  <c r="X757" i="1"/>
  <c r="Y757" i="1"/>
  <c r="Z757" i="1"/>
  <c r="W758" i="1"/>
  <c r="AD758" i="1" s="1"/>
  <c r="X758" i="1"/>
  <c r="Y758" i="1"/>
  <c r="Z758" i="1"/>
  <c r="W759" i="1"/>
  <c r="AD759" i="1" s="1"/>
  <c r="X759" i="1"/>
  <c r="Y759" i="1"/>
  <c r="Z759" i="1"/>
  <c r="W760" i="1"/>
  <c r="AD760" i="1" s="1"/>
  <c r="X760" i="1"/>
  <c r="Y760" i="1"/>
  <c r="Z760" i="1"/>
  <c r="W761" i="1"/>
  <c r="AD761" i="1" s="1"/>
  <c r="X761" i="1"/>
  <c r="Y761" i="1"/>
  <c r="Z761" i="1"/>
  <c r="W762" i="1"/>
  <c r="AD762" i="1" s="1"/>
  <c r="X762" i="1"/>
  <c r="Y762" i="1"/>
  <c r="Z762" i="1"/>
  <c r="W763" i="1"/>
  <c r="AD763" i="1" s="1"/>
  <c r="X763" i="1"/>
  <c r="Y763" i="1"/>
  <c r="Z763" i="1"/>
  <c r="W764" i="1"/>
  <c r="AD764" i="1" s="1"/>
  <c r="X764" i="1"/>
  <c r="Y764" i="1"/>
  <c r="Z764" i="1"/>
  <c r="W765" i="1"/>
  <c r="AD765" i="1" s="1"/>
  <c r="X765" i="1"/>
  <c r="Y765" i="1"/>
  <c r="Z765" i="1"/>
  <c r="W766" i="1"/>
  <c r="AD766" i="1" s="1"/>
  <c r="X766" i="1"/>
  <c r="Y766" i="1"/>
  <c r="Z766" i="1"/>
  <c r="W767" i="1"/>
  <c r="AD767" i="1" s="1"/>
  <c r="X767" i="1"/>
  <c r="Y767" i="1"/>
  <c r="Z767" i="1"/>
  <c r="W768" i="1"/>
  <c r="AD768" i="1" s="1"/>
  <c r="X768" i="1"/>
  <c r="Y768" i="1"/>
  <c r="Z768" i="1"/>
  <c r="W769" i="1"/>
  <c r="AD769" i="1" s="1"/>
  <c r="X769" i="1"/>
  <c r="Y769" i="1"/>
  <c r="Z769" i="1"/>
  <c r="W770" i="1"/>
  <c r="AD770" i="1" s="1"/>
  <c r="X770" i="1"/>
  <c r="Y770" i="1"/>
  <c r="Z770" i="1"/>
  <c r="W771" i="1"/>
  <c r="AD771" i="1" s="1"/>
  <c r="X771" i="1"/>
  <c r="Y771" i="1"/>
  <c r="Z771" i="1"/>
  <c r="W772" i="1"/>
  <c r="AD772" i="1" s="1"/>
  <c r="X772" i="1"/>
  <c r="Y772" i="1"/>
  <c r="Z772" i="1"/>
  <c r="W773" i="1"/>
  <c r="AD773" i="1" s="1"/>
  <c r="X773" i="1"/>
  <c r="Y773" i="1"/>
  <c r="Z773" i="1"/>
  <c r="W774" i="1"/>
  <c r="AD774" i="1" s="1"/>
  <c r="X774" i="1"/>
  <c r="Y774" i="1"/>
  <c r="Z774" i="1"/>
  <c r="W775" i="1"/>
  <c r="AD775" i="1" s="1"/>
  <c r="X775" i="1"/>
  <c r="Y775" i="1"/>
  <c r="Z775" i="1"/>
  <c r="B735" i="1"/>
  <c r="C735" i="1"/>
  <c r="B736" i="1"/>
  <c r="C736" i="1"/>
  <c r="B737" i="1"/>
  <c r="C737" i="1"/>
  <c r="B738" i="1"/>
  <c r="C738" i="1"/>
  <c r="B739" i="1"/>
  <c r="C739" i="1"/>
  <c r="B740" i="1"/>
  <c r="C740" i="1"/>
  <c r="B741" i="1"/>
  <c r="C741" i="1"/>
  <c r="B742" i="1"/>
  <c r="C742" i="1"/>
  <c r="B743" i="1"/>
  <c r="C743" i="1"/>
  <c r="B744" i="1"/>
  <c r="C744" i="1"/>
  <c r="B745" i="1"/>
  <c r="C745" i="1"/>
  <c r="B746" i="1"/>
  <c r="C746" i="1"/>
  <c r="B747" i="1"/>
  <c r="C747" i="1"/>
  <c r="B748" i="1"/>
  <c r="C748" i="1"/>
  <c r="B749" i="1"/>
  <c r="C749" i="1"/>
  <c r="B750" i="1"/>
  <c r="C750" i="1"/>
  <c r="B751" i="1"/>
  <c r="C751" i="1"/>
  <c r="B752" i="1"/>
  <c r="C752" i="1"/>
  <c r="B753" i="1"/>
  <c r="C753" i="1"/>
  <c r="B754" i="1"/>
  <c r="C754" i="1"/>
  <c r="B755" i="1"/>
  <c r="C755" i="1"/>
  <c r="B756" i="1"/>
  <c r="C756" i="1"/>
  <c r="B73" i="1"/>
  <c r="C73" i="1"/>
  <c r="B757" i="1"/>
  <c r="C757" i="1"/>
  <c r="B758" i="1"/>
  <c r="C758" i="1"/>
  <c r="B759" i="1"/>
  <c r="C759" i="1"/>
  <c r="B760" i="1"/>
  <c r="C760" i="1"/>
  <c r="B761" i="1"/>
  <c r="C761" i="1"/>
  <c r="B762" i="1"/>
  <c r="C762" i="1"/>
  <c r="B763" i="1"/>
  <c r="C763" i="1"/>
  <c r="B764" i="1"/>
  <c r="C764" i="1"/>
  <c r="B765" i="1"/>
  <c r="C765" i="1"/>
  <c r="B766" i="1"/>
  <c r="C766" i="1"/>
  <c r="B767" i="1"/>
  <c r="C767" i="1"/>
  <c r="B768" i="1"/>
  <c r="C768" i="1"/>
  <c r="B769" i="1"/>
  <c r="C769" i="1"/>
  <c r="B770" i="1"/>
  <c r="C770" i="1"/>
  <c r="B771" i="1"/>
  <c r="C771" i="1"/>
  <c r="B772" i="1"/>
  <c r="C772" i="1"/>
  <c r="B773" i="1"/>
  <c r="C773" i="1"/>
  <c r="B774" i="1"/>
  <c r="C774" i="1"/>
  <c r="B775" i="1"/>
  <c r="C775" i="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 i="2"/>
  <c r="AA746" i="1" l="1"/>
  <c r="AB746" i="1" s="1"/>
  <c r="AC746" i="1" s="1"/>
  <c r="AE746" i="1" s="1"/>
  <c r="AA738" i="1"/>
  <c r="AB738" i="1" s="1"/>
  <c r="AC738" i="1" s="1"/>
  <c r="AE738" i="1" s="1"/>
  <c r="AA737" i="1"/>
  <c r="AB737" i="1" s="1"/>
  <c r="AC737" i="1" s="1"/>
  <c r="AE737" i="1" s="1"/>
  <c r="AA773" i="1"/>
  <c r="AB773" i="1" s="1"/>
  <c r="AC773" i="1" s="1"/>
  <c r="AE773" i="1" s="1"/>
  <c r="AA765" i="1"/>
  <c r="AB765" i="1" s="1"/>
  <c r="AC765" i="1" s="1"/>
  <c r="AE765" i="1" s="1"/>
  <c r="AA757" i="1"/>
  <c r="AB757" i="1" s="1"/>
  <c r="AC757" i="1" s="1"/>
  <c r="AE757" i="1" s="1"/>
  <c r="AA742" i="1"/>
  <c r="AB742" i="1" s="1"/>
  <c r="AC742" i="1" s="1"/>
  <c r="AE742" i="1" s="1"/>
  <c r="AA735" i="1"/>
  <c r="AB735" i="1" s="1"/>
  <c r="AC735" i="1" s="1"/>
  <c r="AE735" i="1" s="1"/>
  <c r="AA753" i="1"/>
  <c r="AB753" i="1" s="1"/>
  <c r="AC753" i="1" s="1"/>
  <c r="AE753" i="1" s="1"/>
  <c r="AA762" i="1"/>
  <c r="AB762" i="1" s="1"/>
  <c r="AC762" i="1" s="1"/>
  <c r="AE762" i="1" s="1"/>
  <c r="AA754" i="1"/>
  <c r="AB754" i="1" s="1"/>
  <c r="AC754" i="1" s="1"/>
  <c r="AE754" i="1" s="1"/>
  <c r="AA751" i="1"/>
  <c r="AB751" i="1" s="1"/>
  <c r="AC751" i="1" s="1"/>
  <c r="AE751" i="1" s="1"/>
  <c r="AA764" i="1"/>
  <c r="AB764" i="1" s="1"/>
  <c r="AC764" i="1" s="1"/>
  <c r="AE764" i="1" s="1"/>
  <c r="AA761" i="1"/>
  <c r="AB761" i="1" s="1"/>
  <c r="AC761" i="1" s="1"/>
  <c r="AE761" i="1" s="1"/>
  <c r="AA752" i="1"/>
  <c r="AB752" i="1" s="1"/>
  <c r="AC752" i="1" s="1"/>
  <c r="AE752" i="1" s="1"/>
  <c r="AA750" i="1"/>
  <c r="AB750" i="1" s="1"/>
  <c r="AC750" i="1" s="1"/>
  <c r="AE750" i="1" s="1"/>
  <c r="AA745" i="1"/>
  <c r="AB745" i="1" s="1"/>
  <c r="AC745" i="1" s="1"/>
  <c r="AE745" i="1" s="1"/>
  <c r="AA769" i="1"/>
  <c r="AB769" i="1" s="1"/>
  <c r="AC769" i="1" s="1"/>
  <c r="AE769" i="1" s="1"/>
  <c r="AA774" i="1"/>
  <c r="AB774" i="1" s="1"/>
  <c r="AC774" i="1" s="1"/>
  <c r="AE774" i="1" s="1"/>
  <c r="AA739" i="1"/>
  <c r="AB739" i="1" s="1"/>
  <c r="AC739" i="1" s="1"/>
  <c r="AE739" i="1" s="1"/>
  <c r="AA741" i="1"/>
  <c r="AB741" i="1" s="1"/>
  <c r="AC741" i="1" s="1"/>
  <c r="AE741" i="1" s="1"/>
  <c r="AA766" i="1"/>
  <c r="AB766" i="1" s="1"/>
  <c r="AC766" i="1" s="1"/>
  <c r="AE766" i="1" s="1"/>
  <c r="AA771" i="1"/>
  <c r="AB771" i="1" s="1"/>
  <c r="AC771" i="1" s="1"/>
  <c r="AE771" i="1" s="1"/>
  <c r="AA775" i="1"/>
  <c r="AB775" i="1" s="1"/>
  <c r="AC775" i="1" s="1"/>
  <c r="AE775" i="1" s="1"/>
  <c r="AA763" i="1"/>
  <c r="AB763" i="1" s="1"/>
  <c r="AC763" i="1" s="1"/>
  <c r="AE763" i="1" s="1"/>
  <c r="AA770" i="1"/>
  <c r="AB770" i="1" s="1"/>
  <c r="AC770" i="1" s="1"/>
  <c r="AE770" i="1" s="1"/>
  <c r="AA758" i="1"/>
  <c r="AB758" i="1" s="1"/>
  <c r="AC758" i="1" s="1"/>
  <c r="AE758" i="1" s="1"/>
  <c r="AA73" i="1"/>
  <c r="AB73" i="1" s="1"/>
  <c r="AC73" i="1" s="1"/>
  <c r="AE73" i="1" s="1"/>
  <c r="AA740" i="1"/>
  <c r="AB740" i="1" s="1"/>
  <c r="AC740" i="1" s="1"/>
  <c r="AE740" i="1" s="1"/>
  <c r="AA755" i="1"/>
  <c r="AB755" i="1" s="1"/>
  <c r="AC755" i="1" s="1"/>
  <c r="AE755" i="1" s="1"/>
  <c r="AA768" i="1"/>
  <c r="AB768" i="1" s="1"/>
  <c r="AC768" i="1" s="1"/>
  <c r="AE768" i="1" s="1"/>
  <c r="AA743" i="1"/>
  <c r="AB743" i="1" s="1"/>
  <c r="AC743" i="1" s="1"/>
  <c r="AE743" i="1" s="1"/>
  <c r="AA736" i="1"/>
  <c r="AB736" i="1" s="1"/>
  <c r="AC736" i="1" s="1"/>
  <c r="AE736" i="1" s="1"/>
  <c r="AA759" i="1"/>
  <c r="AB759" i="1" s="1"/>
  <c r="AC759" i="1" s="1"/>
  <c r="AE759" i="1" s="1"/>
  <c r="AA749" i="1"/>
  <c r="AB749" i="1" s="1"/>
  <c r="AC749" i="1" s="1"/>
  <c r="AE749" i="1" s="1"/>
  <c r="AA748" i="1"/>
  <c r="AB748" i="1" s="1"/>
  <c r="AC748" i="1" s="1"/>
  <c r="AE748" i="1" s="1"/>
  <c r="AA772" i="1"/>
  <c r="AB772" i="1" s="1"/>
  <c r="AC772" i="1" s="1"/>
  <c r="AE772" i="1" s="1"/>
  <c r="AA760" i="1"/>
  <c r="AB760" i="1" s="1"/>
  <c r="AC760" i="1" s="1"/>
  <c r="AE760" i="1" s="1"/>
  <c r="AA747" i="1"/>
  <c r="AB747" i="1" s="1"/>
  <c r="AC747" i="1" s="1"/>
  <c r="AE747" i="1" s="1"/>
  <c r="AA767" i="1"/>
  <c r="AB767" i="1" s="1"/>
  <c r="AC767" i="1" s="1"/>
  <c r="AE767" i="1" s="1"/>
  <c r="AA756" i="1"/>
  <c r="AB756" i="1" s="1"/>
  <c r="AC756" i="1" s="1"/>
  <c r="AE756" i="1" s="1"/>
  <c r="AA744" i="1"/>
  <c r="AB744" i="1" s="1"/>
  <c r="AC744" i="1" s="1"/>
  <c r="AE744" i="1" s="1"/>
  <c r="W43" i="1" l="1"/>
  <c r="AD43" i="1" s="1"/>
  <c r="X43" i="1"/>
  <c r="Y43" i="1"/>
  <c r="Z43" i="1"/>
  <c r="W103" i="1"/>
  <c r="AD103" i="1" s="1"/>
  <c r="X103" i="1"/>
  <c r="Y103" i="1"/>
  <c r="Z103" i="1"/>
  <c r="W104" i="1"/>
  <c r="AD104" i="1" s="1"/>
  <c r="X104" i="1"/>
  <c r="Y104" i="1"/>
  <c r="Z104" i="1"/>
  <c r="W44" i="1"/>
  <c r="AD44" i="1" s="1"/>
  <c r="X44" i="1"/>
  <c r="Y44" i="1"/>
  <c r="Z44" i="1"/>
  <c r="W709" i="1"/>
  <c r="AD709" i="1" s="1"/>
  <c r="X709" i="1"/>
  <c r="Y709" i="1"/>
  <c r="Z709" i="1"/>
  <c r="W45" i="1"/>
  <c r="AD45" i="1" s="1"/>
  <c r="X45" i="1"/>
  <c r="Y45" i="1"/>
  <c r="Z45" i="1"/>
  <c r="W710" i="1"/>
  <c r="AD710" i="1" s="1"/>
  <c r="X710" i="1"/>
  <c r="Y710" i="1"/>
  <c r="Z710" i="1"/>
  <c r="W46" i="1"/>
  <c r="AD46" i="1" s="1"/>
  <c r="X46" i="1"/>
  <c r="Y46" i="1"/>
  <c r="Z46" i="1"/>
  <c r="W47" i="1"/>
  <c r="AD47" i="1" s="1"/>
  <c r="X47" i="1"/>
  <c r="Y47" i="1"/>
  <c r="Z47" i="1"/>
  <c r="W711" i="1"/>
  <c r="AD711" i="1" s="1"/>
  <c r="X711" i="1"/>
  <c r="Y711" i="1"/>
  <c r="Z711" i="1"/>
  <c r="W48" i="1"/>
  <c r="AD48" i="1" s="1"/>
  <c r="X48" i="1"/>
  <c r="Y48" i="1"/>
  <c r="Z48" i="1"/>
  <c r="W49" i="1"/>
  <c r="AD49" i="1" s="1"/>
  <c r="X49" i="1"/>
  <c r="Y49" i="1"/>
  <c r="Z49" i="1"/>
  <c r="W50" i="1"/>
  <c r="AD50" i="1" s="1"/>
  <c r="X50" i="1"/>
  <c r="Y50" i="1"/>
  <c r="Z50" i="1"/>
  <c r="W712" i="1"/>
  <c r="AD712" i="1" s="1"/>
  <c r="X712" i="1"/>
  <c r="Y712" i="1"/>
  <c r="Z712" i="1"/>
  <c r="W713" i="1"/>
  <c r="AD713" i="1" s="1"/>
  <c r="X713" i="1"/>
  <c r="Y713" i="1"/>
  <c r="Z713" i="1"/>
  <c r="W51" i="1"/>
  <c r="AD51" i="1" s="1"/>
  <c r="X51" i="1"/>
  <c r="Y51" i="1"/>
  <c r="Z51" i="1"/>
  <c r="W714" i="1"/>
  <c r="AD714" i="1" s="1"/>
  <c r="X714" i="1"/>
  <c r="Y714" i="1"/>
  <c r="Z714" i="1"/>
  <c r="W52" i="1"/>
  <c r="AD52" i="1" s="1"/>
  <c r="X52" i="1"/>
  <c r="Y52" i="1"/>
  <c r="Z52" i="1"/>
  <c r="W53" i="1"/>
  <c r="AD53" i="1" s="1"/>
  <c r="X53" i="1"/>
  <c r="Y53" i="1"/>
  <c r="Z53" i="1"/>
  <c r="W715" i="1"/>
  <c r="AD715" i="1" s="1"/>
  <c r="X715" i="1"/>
  <c r="Y715" i="1"/>
  <c r="Z715" i="1"/>
  <c r="W716" i="1"/>
  <c r="AD716" i="1" s="1"/>
  <c r="X716" i="1"/>
  <c r="Y716" i="1"/>
  <c r="Z716" i="1"/>
  <c r="W717" i="1"/>
  <c r="AD717" i="1" s="1"/>
  <c r="X717" i="1"/>
  <c r="Y717" i="1"/>
  <c r="Z717" i="1"/>
  <c r="W54" i="1"/>
  <c r="AD54" i="1" s="1"/>
  <c r="X54" i="1"/>
  <c r="Y54" i="1"/>
  <c r="Z54" i="1"/>
  <c r="W55" i="1"/>
  <c r="AD55" i="1" s="1"/>
  <c r="X55" i="1"/>
  <c r="Y55" i="1"/>
  <c r="Z55" i="1"/>
  <c r="W718" i="1"/>
  <c r="AD718" i="1" s="1"/>
  <c r="X718" i="1"/>
  <c r="Y718" i="1"/>
  <c r="Z718" i="1"/>
  <c r="W56" i="1"/>
  <c r="AD56" i="1" s="1"/>
  <c r="X56" i="1"/>
  <c r="Y56" i="1"/>
  <c r="Z56" i="1"/>
  <c r="W57" i="1"/>
  <c r="AD57" i="1" s="1"/>
  <c r="X57" i="1"/>
  <c r="Y57" i="1"/>
  <c r="Z57" i="1"/>
  <c r="W58" i="1"/>
  <c r="AD58" i="1" s="1"/>
  <c r="X58" i="1"/>
  <c r="Y58" i="1"/>
  <c r="Z58" i="1"/>
  <c r="W59" i="1"/>
  <c r="AD59" i="1" s="1"/>
  <c r="X59" i="1"/>
  <c r="Y59" i="1"/>
  <c r="Z59" i="1"/>
  <c r="W60" i="1"/>
  <c r="AD60" i="1" s="1"/>
  <c r="X60" i="1"/>
  <c r="Y60" i="1"/>
  <c r="Z60" i="1"/>
  <c r="W719" i="1"/>
  <c r="AD719" i="1" s="1"/>
  <c r="X719" i="1"/>
  <c r="Y719" i="1"/>
  <c r="Z719" i="1"/>
  <c r="W720" i="1"/>
  <c r="AD720" i="1" s="1"/>
  <c r="X720" i="1"/>
  <c r="Y720" i="1"/>
  <c r="Z720" i="1"/>
  <c r="W721" i="1"/>
  <c r="AD721" i="1" s="1"/>
  <c r="X721" i="1"/>
  <c r="Y721" i="1"/>
  <c r="Z721" i="1"/>
  <c r="W722" i="1"/>
  <c r="AD722" i="1" s="1"/>
  <c r="X722" i="1"/>
  <c r="Y722" i="1"/>
  <c r="Z722" i="1"/>
  <c r="W723" i="1"/>
  <c r="AD723" i="1" s="1"/>
  <c r="X723" i="1"/>
  <c r="Y723" i="1"/>
  <c r="Z723" i="1"/>
  <c r="W724" i="1"/>
  <c r="AD724" i="1" s="1"/>
  <c r="X724" i="1"/>
  <c r="Y724" i="1"/>
  <c r="Z724" i="1"/>
  <c r="W725" i="1"/>
  <c r="AD725" i="1" s="1"/>
  <c r="X725" i="1"/>
  <c r="Y725" i="1"/>
  <c r="Z725" i="1"/>
  <c r="W726" i="1"/>
  <c r="AD726" i="1" s="1"/>
  <c r="X726" i="1"/>
  <c r="Y726" i="1"/>
  <c r="Z726" i="1"/>
  <c r="W727" i="1"/>
  <c r="AD727" i="1" s="1"/>
  <c r="X727" i="1"/>
  <c r="Y727" i="1"/>
  <c r="Z727" i="1"/>
  <c r="W61" i="1"/>
  <c r="AD61" i="1" s="1"/>
  <c r="X61" i="1"/>
  <c r="Y61" i="1"/>
  <c r="Z61" i="1"/>
  <c r="W62" i="1"/>
  <c r="AD62" i="1" s="1"/>
  <c r="X62" i="1"/>
  <c r="Y62" i="1"/>
  <c r="Z62" i="1"/>
  <c r="W63" i="1"/>
  <c r="AD63" i="1" s="1"/>
  <c r="X63" i="1"/>
  <c r="Y63" i="1"/>
  <c r="Z63" i="1"/>
  <c r="W64" i="1"/>
  <c r="AD64" i="1" s="1"/>
  <c r="X64" i="1"/>
  <c r="Y64" i="1"/>
  <c r="Z64" i="1"/>
  <c r="W65" i="1"/>
  <c r="AD65" i="1" s="1"/>
  <c r="X65" i="1"/>
  <c r="Y65" i="1"/>
  <c r="Z65" i="1"/>
  <c r="W66" i="1"/>
  <c r="AD66" i="1" s="1"/>
  <c r="X66" i="1"/>
  <c r="Y66" i="1"/>
  <c r="Z66" i="1"/>
  <c r="W728" i="1"/>
  <c r="AD728" i="1" s="1"/>
  <c r="X728" i="1"/>
  <c r="Y728" i="1"/>
  <c r="Z728" i="1"/>
  <c r="W729" i="1"/>
  <c r="AD729" i="1" s="1"/>
  <c r="X729" i="1"/>
  <c r="Y729" i="1"/>
  <c r="Z729" i="1"/>
  <c r="W730" i="1"/>
  <c r="AD730" i="1" s="1"/>
  <c r="X730" i="1"/>
  <c r="Y730" i="1"/>
  <c r="Z730" i="1"/>
  <c r="W731" i="1"/>
  <c r="AD731" i="1" s="1"/>
  <c r="X731" i="1"/>
  <c r="Y731" i="1"/>
  <c r="Z731" i="1"/>
  <c r="W732" i="1"/>
  <c r="AD732" i="1" s="1"/>
  <c r="X732" i="1"/>
  <c r="Y732" i="1"/>
  <c r="Z732" i="1"/>
  <c r="W733" i="1"/>
  <c r="AD733" i="1" s="1"/>
  <c r="X733" i="1"/>
  <c r="Y733" i="1"/>
  <c r="Z733" i="1"/>
  <c r="W67" i="1"/>
  <c r="AD67" i="1" s="1"/>
  <c r="X67" i="1"/>
  <c r="Y67" i="1"/>
  <c r="Z67" i="1"/>
  <c r="W68" i="1"/>
  <c r="AD68" i="1" s="1"/>
  <c r="X68" i="1"/>
  <c r="Y68" i="1"/>
  <c r="Z68" i="1"/>
  <c r="W734" i="1"/>
  <c r="AD734" i="1" s="1"/>
  <c r="X734" i="1"/>
  <c r="Y734" i="1"/>
  <c r="Z734" i="1"/>
  <c r="W69" i="1"/>
  <c r="AD69" i="1" s="1"/>
  <c r="X69" i="1"/>
  <c r="Y69" i="1"/>
  <c r="Z69" i="1"/>
  <c r="W70" i="1"/>
  <c r="AD70" i="1" s="1"/>
  <c r="X70" i="1"/>
  <c r="Y70" i="1"/>
  <c r="Z70" i="1"/>
  <c r="W71" i="1"/>
  <c r="AD71" i="1" s="1"/>
  <c r="X71" i="1"/>
  <c r="Y71" i="1"/>
  <c r="Z71" i="1"/>
  <c r="W72" i="1"/>
  <c r="AD72" i="1" s="1"/>
  <c r="X72" i="1"/>
  <c r="Y72" i="1"/>
  <c r="Z72" i="1"/>
  <c r="B43" i="1"/>
  <c r="C43" i="1"/>
  <c r="B103" i="1"/>
  <c r="C103" i="1"/>
  <c r="B104" i="1"/>
  <c r="C104" i="1"/>
  <c r="B44" i="1"/>
  <c r="C44" i="1"/>
  <c r="B709" i="1"/>
  <c r="C709" i="1"/>
  <c r="B45" i="1"/>
  <c r="C45" i="1"/>
  <c r="B710" i="1"/>
  <c r="C710" i="1"/>
  <c r="B46" i="1"/>
  <c r="C46" i="1"/>
  <c r="B47" i="1"/>
  <c r="C47" i="1"/>
  <c r="B711" i="1"/>
  <c r="C711" i="1"/>
  <c r="B48" i="1"/>
  <c r="C48" i="1"/>
  <c r="B49" i="1"/>
  <c r="C49" i="1"/>
  <c r="B50" i="1"/>
  <c r="C50" i="1"/>
  <c r="B712" i="1"/>
  <c r="C712" i="1"/>
  <c r="B713" i="1"/>
  <c r="C713" i="1"/>
  <c r="B51" i="1"/>
  <c r="C51" i="1"/>
  <c r="B714" i="1"/>
  <c r="C714" i="1"/>
  <c r="B52" i="1"/>
  <c r="C52" i="1"/>
  <c r="B53" i="1"/>
  <c r="C53" i="1"/>
  <c r="B715" i="1"/>
  <c r="C715" i="1"/>
  <c r="B716" i="1"/>
  <c r="C716" i="1"/>
  <c r="B717" i="1"/>
  <c r="C717" i="1"/>
  <c r="B54" i="1"/>
  <c r="C54" i="1"/>
  <c r="B55" i="1"/>
  <c r="C55" i="1"/>
  <c r="B718" i="1"/>
  <c r="C718" i="1"/>
  <c r="B56" i="1"/>
  <c r="C56" i="1"/>
  <c r="B57" i="1"/>
  <c r="C57" i="1"/>
  <c r="B58" i="1"/>
  <c r="C58" i="1"/>
  <c r="B59" i="1"/>
  <c r="C59" i="1"/>
  <c r="B60" i="1"/>
  <c r="C60" i="1"/>
  <c r="B719" i="1"/>
  <c r="C719" i="1"/>
  <c r="B720" i="1"/>
  <c r="C720" i="1"/>
  <c r="B721" i="1"/>
  <c r="C721" i="1"/>
  <c r="B722" i="1"/>
  <c r="C722" i="1"/>
  <c r="B723" i="1"/>
  <c r="C723" i="1"/>
  <c r="B724" i="1"/>
  <c r="C724" i="1"/>
  <c r="B725" i="1"/>
  <c r="C725" i="1"/>
  <c r="B726" i="1"/>
  <c r="C726" i="1"/>
  <c r="B727" i="1"/>
  <c r="C727" i="1"/>
  <c r="B61" i="1"/>
  <c r="C61" i="1"/>
  <c r="B62" i="1"/>
  <c r="C62" i="1"/>
  <c r="B63" i="1"/>
  <c r="C63" i="1"/>
  <c r="B64" i="1"/>
  <c r="C64" i="1"/>
  <c r="B65" i="1"/>
  <c r="C65" i="1"/>
  <c r="B66" i="1"/>
  <c r="C66" i="1"/>
  <c r="B728" i="1"/>
  <c r="C728" i="1"/>
  <c r="B729" i="1"/>
  <c r="C729" i="1"/>
  <c r="B730" i="1"/>
  <c r="C730" i="1"/>
  <c r="B731" i="1"/>
  <c r="C731" i="1"/>
  <c r="B732" i="1"/>
  <c r="C732" i="1"/>
  <c r="B733" i="1"/>
  <c r="C733" i="1"/>
  <c r="B67" i="1"/>
  <c r="C67" i="1"/>
  <c r="B68" i="1"/>
  <c r="C68" i="1"/>
  <c r="B734" i="1"/>
  <c r="C734" i="1"/>
  <c r="B69" i="1"/>
  <c r="C69" i="1"/>
  <c r="B70" i="1"/>
  <c r="C70" i="1"/>
  <c r="B71" i="1"/>
  <c r="C71" i="1"/>
  <c r="B72" i="1"/>
  <c r="C72" i="1"/>
  <c r="AA733" i="1" l="1"/>
  <c r="AB733" i="1" s="1"/>
  <c r="AC733" i="1" s="1"/>
  <c r="AE733" i="1" s="1"/>
  <c r="AA64" i="1"/>
  <c r="AB64" i="1" s="1"/>
  <c r="AC64" i="1" s="1"/>
  <c r="AE64" i="1" s="1"/>
  <c r="AA723" i="1"/>
  <c r="AB723" i="1" s="1"/>
  <c r="AC723" i="1" s="1"/>
  <c r="AE723" i="1" s="1"/>
  <c r="AA57" i="1"/>
  <c r="AB57" i="1" s="1"/>
  <c r="AC57" i="1" s="1"/>
  <c r="AE57" i="1" s="1"/>
  <c r="AA53" i="1"/>
  <c r="AB53" i="1" s="1"/>
  <c r="AC53" i="1" s="1"/>
  <c r="AE53" i="1" s="1"/>
  <c r="AA48" i="1"/>
  <c r="AB48" i="1" s="1"/>
  <c r="AC48" i="1" s="1"/>
  <c r="AE48" i="1" s="1"/>
  <c r="AA104" i="1"/>
  <c r="AB104" i="1" s="1"/>
  <c r="AC104" i="1" s="1"/>
  <c r="AE104" i="1" s="1"/>
  <c r="AA68" i="1"/>
  <c r="AB68" i="1" s="1"/>
  <c r="AC68" i="1" s="1"/>
  <c r="AE68" i="1" s="1"/>
  <c r="AA66" i="1"/>
  <c r="AB66" i="1" s="1"/>
  <c r="AC66" i="1" s="1"/>
  <c r="AE66" i="1" s="1"/>
  <c r="AA725" i="1"/>
  <c r="AB725" i="1" s="1"/>
  <c r="AC725" i="1" s="1"/>
  <c r="AE725" i="1" s="1"/>
  <c r="AA59" i="1"/>
  <c r="AB59" i="1" s="1"/>
  <c r="AC59" i="1" s="1"/>
  <c r="AE59" i="1" s="1"/>
  <c r="AA716" i="1"/>
  <c r="AB716" i="1" s="1"/>
  <c r="AC716" i="1" s="1"/>
  <c r="AE716" i="1" s="1"/>
  <c r="AA50" i="1"/>
  <c r="AB50" i="1" s="1"/>
  <c r="AC50" i="1" s="1"/>
  <c r="AE50" i="1" s="1"/>
  <c r="AA709" i="1"/>
  <c r="AB709" i="1" s="1"/>
  <c r="AC709" i="1" s="1"/>
  <c r="AE709" i="1" s="1"/>
  <c r="AA54" i="1"/>
  <c r="AB54" i="1" s="1"/>
  <c r="AC54" i="1" s="1"/>
  <c r="AE54" i="1" s="1"/>
  <c r="AA71" i="1"/>
  <c r="AB71" i="1" s="1"/>
  <c r="AC71" i="1" s="1"/>
  <c r="AE71" i="1" s="1"/>
  <c r="AA731" i="1"/>
  <c r="AB731" i="1" s="1"/>
  <c r="AC731" i="1" s="1"/>
  <c r="AE731" i="1" s="1"/>
  <c r="AA62" i="1"/>
  <c r="AB62" i="1" s="1"/>
  <c r="AC62" i="1" s="1"/>
  <c r="AE62" i="1" s="1"/>
  <c r="AA721" i="1"/>
  <c r="AB721" i="1" s="1"/>
  <c r="AC721" i="1" s="1"/>
  <c r="AE721" i="1" s="1"/>
  <c r="AA718" i="1"/>
  <c r="AB718" i="1" s="1"/>
  <c r="AC718" i="1" s="1"/>
  <c r="AE718" i="1" s="1"/>
  <c r="AA714" i="1"/>
  <c r="AB714" i="1" s="1"/>
  <c r="AC714" i="1" s="1"/>
  <c r="AE714" i="1" s="1"/>
  <c r="AA47" i="1"/>
  <c r="AB47" i="1" s="1"/>
  <c r="AC47" i="1" s="1"/>
  <c r="AE47" i="1" s="1"/>
  <c r="AA43" i="1"/>
  <c r="AB43" i="1" s="1"/>
  <c r="AC43" i="1" s="1"/>
  <c r="AE43" i="1" s="1"/>
  <c r="AA69" i="1"/>
  <c r="AB69" i="1" s="1"/>
  <c r="AC69" i="1" s="1"/>
  <c r="AE69" i="1" s="1"/>
  <c r="AA727" i="1"/>
  <c r="AB727" i="1" s="1"/>
  <c r="AC727" i="1" s="1"/>
  <c r="AE727" i="1" s="1"/>
  <c r="AA710" i="1"/>
  <c r="AB710" i="1" s="1"/>
  <c r="AC710" i="1" s="1"/>
  <c r="AE710" i="1" s="1"/>
  <c r="AA729" i="1"/>
  <c r="AB729" i="1" s="1"/>
  <c r="AC729" i="1" s="1"/>
  <c r="AE729" i="1" s="1"/>
  <c r="AA719" i="1"/>
  <c r="AB719" i="1" s="1"/>
  <c r="AC719" i="1" s="1"/>
  <c r="AE719" i="1" s="1"/>
  <c r="AA713" i="1"/>
  <c r="AB713" i="1" s="1"/>
  <c r="AC713" i="1" s="1"/>
  <c r="AE713" i="1" s="1"/>
  <c r="AA49" i="1"/>
  <c r="AB49" i="1" s="1"/>
  <c r="AC49" i="1" s="1"/>
  <c r="AE49" i="1" s="1"/>
  <c r="AA65" i="1"/>
  <c r="AB65" i="1" s="1"/>
  <c r="AC65" i="1" s="1"/>
  <c r="AE65" i="1" s="1"/>
  <c r="AA55" i="1"/>
  <c r="AB55" i="1" s="1"/>
  <c r="AC55" i="1" s="1"/>
  <c r="AE55" i="1" s="1"/>
  <c r="AA44" i="1"/>
  <c r="AB44" i="1" s="1"/>
  <c r="AC44" i="1" s="1"/>
  <c r="AE44" i="1" s="1"/>
  <c r="AA730" i="1"/>
  <c r="AB730" i="1" s="1"/>
  <c r="AC730" i="1" s="1"/>
  <c r="AE730" i="1" s="1"/>
  <c r="AA60" i="1"/>
  <c r="AB60" i="1" s="1"/>
  <c r="AC60" i="1" s="1"/>
  <c r="AE60" i="1" s="1"/>
  <c r="AA715" i="1"/>
  <c r="AB715" i="1" s="1"/>
  <c r="AC715" i="1" s="1"/>
  <c r="AE715" i="1" s="1"/>
  <c r="AA712" i="1"/>
  <c r="AB712" i="1" s="1"/>
  <c r="AC712" i="1" s="1"/>
  <c r="AE712" i="1" s="1"/>
  <c r="AA103" i="1"/>
  <c r="AB103" i="1" s="1"/>
  <c r="AC103" i="1" s="1"/>
  <c r="AE103" i="1" s="1"/>
  <c r="AA52" i="1"/>
  <c r="AB52" i="1" s="1"/>
  <c r="AC52" i="1" s="1"/>
  <c r="AE52" i="1" s="1"/>
  <c r="AA70" i="1"/>
  <c r="AB70" i="1" s="1"/>
  <c r="AC70" i="1" s="1"/>
  <c r="AE70" i="1" s="1"/>
  <c r="AA732" i="1"/>
  <c r="AB732" i="1" s="1"/>
  <c r="AC732" i="1" s="1"/>
  <c r="AE732" i="1" s="1"/>
  <c r="AA726" i="1"/>
  <c r="AB726" i="1" s="1"/>
  <c r="AC726" i="1" s="1"/>
  <c r="AE726" i="1" s="1"/>
  <c r="AA722" i="1"/>
  <c r="AB722" i="1" s="1"/>
  <c r="AC722" i="1" s="1"/>
  <c r="AE722" i="1" s="1"/>
  <c r="AA58" i="1"/>
  <c r="AB58" i="1" s="1"/>
  <c r="AC58" i="1" s="1"/>
  <c r="AE58" i="1" s="1"/>
  <c r="AA45" i="1"/>
  <c r="AB45" i="1" s="1"/>
  <c r="AC45" i="1" s="1"/>
  <c r="AE45" i="1" s="1"/>
  <c r="AA728" i="1"/>
  <c r="AB728" i="1" s="1"/>
  <c r="AC728" i="1" s="1"/>
  <c r="AE728" i="1" s="1"/>
  <c r="AA51" i="1"/>
  <c r="AB51" i="1" s="1"/>
  <c r="AC51" i="1" s="1"/>
  <c r="AE51" i="1" s="1"/>
  <c r="AA72" i="1"/>
  <c r="AB72" i="1" s="1"/>
  <c r="AC72" i="1" s="1"/>
  <c r="AE72" i="1" s="1"/>
  <c r="AA67" i="1"/>
  <c r="AB67" i="1" s="1"/>
  <c r="AC67" i="1" s="1"/>
  <c r="AE67" i="1" s="1"/>
  <c r="AA61" i="1"/>
  <c r="AB61" i="1" s="1"/>
  <c r="AC61" i="1" s="1"/>
  <c r="AE61" i="1" s="1"/>
  <c r="AA724" i="1"/>
  <c r="AB724" i="1" s="1"/>
  <c r="AC724" i="1" s="1"/>
  <c r="AE724" i="1" s="1"/>
  <c r="AA56" i="1"/>
  <c r="AB56" i="1" s="1"/>
  <c r="AC56" i="1" s="1"/>
  <c r="AE56" i="1" s="1"/>
  <c r="AA711" i="1"/>
  <c r="AB711" i="1" s="1"/>
  <c r="AC711" i="1" s="1"/>
  <c r="AE711" i="1" s="1"/>
  <c r="AA734" i="1"/>
  <c r="AB734" i="1" s="1"/>
  <c r="AC734" i="1" s="1"/>
  <c r="AE734" i="1" s="1"/>
  <c r="AA63" i="1"/>
  <c r="AB63" i="1" s="1"/>
  <c r="AC63" i="1" s="1"/>
  <c r="AE63" i="1" s="1"/>
  <c r="AA720" i="1"/>
  <c r="AB720" i="1" s="1"/>
  <c r="AC720" i="1" s="1"/>
  <c r="AE720" i="1" s="1"/>
  <c r="AA717" i="1"/>
  <c r="AB717" i="1" s="1"/>
  <c r="AC717" i="1" s="1"/>
  <c r="AE717" i="1" s="1"/>
  <c r="AA46" i="1"/>
  <c r="AB46" i="1" s="1"/>
  <c r="AC46" i="1" s="1"/>
  <c r="AE46" i="1" s="1"/>
  <c r="W272" i="1" l="1"/>
  <c r="W246" i="1"/>
  <c r="AD246" i="1" s="1"/>
  <c r="X246" i="1"/>
  <c r="Y246" i="1"/>
  <c r="Z246" i="1"/>
  <c r="W83" i="1"/>
  <c r="AD83" i="1" s="1"/>
  <c r="X83" i="1"/>
  <c r="Y83" i="1"/>
  <c r="Z83" i="1"/>
  <c r="W84" i="1"/>
  <c r="AD84" i="1" s="1"/>
  <c r="X84" i="1"/>
  <c r="Y84" i="1"/>
  <c r="Z84" i="1"/>
  <c r="W213" i="1"/>
  <c r="AD213" i="1" s="1"/>
  <c r="X213" i="1"/>
  <c r="Y213" i="1"/>
  <c r="Z213" i="1"/>
  <c r="W127" i="1"/>
  <c r="AD127" i="1" s="1"/>
  <c r="X127" i="1"/>
  <c r="Y127" i="1"/>
  <c r="Z127" i="1"/>
  <c r="W128" i="1"/>
  <c r="AD128" i="1" s="1"/>
  <c r="X128" i="1"/>
  <c r="Y128" i="1"/>
  <c r="Z128" i="1"/>
  <c r="W129" i="1"/>
  <c r="AD129" i="1" s="1"/>
  <c r="X129" i="1"/>
  <c r="Y129" i="1"/>
  <c r="Z129" i="1"/>
  <c r="W130" i="1"/>
  <c r="AD130" i="1" s="1"/>
  <c r="X130" i="1"/>
  <c r="Y130" i="1"/>
  <c r="Z130" i="1"/>
  <c r="W131" i="1"/>
  <c r="AD131" i="1" s="1"/>
  <c r="X131" i="1"/>
  <c r="Y131" i="1"/>
  <c r="Z131" i="1"/>
  <c r="W214" i="1"/>
  <c r="AD214" i="1" s="1"/>
  <c r="X214" i="1"/>
  <c r="Y214" i="1"/>
  <c r="Z214" i="1"/>
  <c r="W215" i="1"/>
  <c r="AD215" i="1" s="1"/>
  <c r="X215" i="1"/>
  <c r="Y215" i="1"/>
  <c r="Z215" i="1"/>
  <c r="W216" i="1"/>
  <c r="AD216" i="1" s="1"/>
  <c r="X216" i="1"/>
  <c r="Y216" i="1"/>
  <c r="Z216" i="1"/>
  <c r="W12" i="1"/>
  <c r="AD12" i="1" s="1"/>
  <c r="X12" i="1"/>
  <c r="Y12" i="1"/>
  <c r="Z12" i="1"/>
  <c r="W40" i="1"/>
  <c r="AD40" i="1" s="1"/>
  <c r="X40" i="1"/>
  <c r="Y40" i="1"/>
  <c r="Z40" i="1"/>
  <c r="W41" i="1"/>
  <c r="AD41" i="1" s="1"/>
  <c r="X41" i="1"/>
  <c r="Y41" i="1"/>
  <c r="Z41" i="1"/>
  <c r="W159" i="1"/>
  <c r="AD159" i="1" s="1"/>
  <c r="X159" i="1"/>
  <c r="Y159" i="1"/>
  <c r="Z159" i="1"/>
  <c r="W193" i="1"/>
  <c r="AD193" i="1" s="1"/>
  <c r="X193" i="1"/>
  <c r="Y193" i="1"/>
  <c r="Z193" i="1"/>
  <c r="W42" i="1"/>
  <c r="AD42" i="1" s="1"/>
  <c r="X42" i="1"/>
  <c r="Y42" i="1"/>
  <c r="Z42" i="1"/>
  <c r="W74" i="1"/>
  <c r="AD74" i="1" s="1"/>
  <c r="X74" i="1"/>
  <c r="Y74" i="1"/>
  <c r="Z74" i="1"/>
  <c r="W160" i="1"/>
  <c r="AD160" i="1" s="1"/>
  <c r="X160" i="1"/>
  <c r="Y160" i="1"/>
  <c r="Z160" i="1"/>
  <c r="W161" i="1"/>
  <c r="AD161" i="1" s="1"/>
  <c r="X161" i="1"/>
  <c r="Y161" i="1"/>
  <c r="Z161" i="1"/>
  <c r="W119" i="1"/>
  <c r="AD119" i="1" s="1"/>
  <c r="X119" i="1"/>
  <c r="Y119" i="1"/>
  <c r="Z119" i="1"/>
  <c r="W85" i="1"/>
  <c r="AD85" i="1" s="1"/>
  <c r="X85" i="1"/>
  <c r="Y85" i="1"/>
  <c r="Z85" i="1"/>
  <c r="W117" i="1"/>
  <c r="AD117" i="1" s="1"/>
  <c r="X117" i="1"/>
  <c r="Y117" i="1"/>
  <c r="Z117" i="1"/>
  <c r="W170" i="1"/>
  <c r="AD170" i="1" s="1"/>
  <c r="X170" i="1"/>
  <c r="Y170" i="1"/>
  <c r="Z170" i="1"/>
  <c r="W86" i="1"/>
  <c r="AD86" i="1" s="1"/>
  <c r="X86" i="1"/>
  <c r="Y86" i="1"/>
  <c r="Z86" i="1"/>
  <c r="W93" i="1"/>
  <c r="AD93" i="1" s="1"/>
  <c r="X93" i="1"/>
  <c r="Y93" i="1"/>
  <c r="Z93" i="1"/>
  <c r="W162" i="1"/>
  <c r="AD162" i="1" s="1"/>
  <c r="X162" i="1"/>
  <c r="Y162" i="1"/>
  <c r="Z162" i="1"/>
  <c r="W87" i="1"/>
  <c r="AD87" i="1" s="1"/>
  <c r="X87" i="1"/>
  <c r="Y87" i="1"/>
  <c r="Z87" i="1"/>
  <c r="AD118" i="1"/>
  <c r="X118" i="1"/>
  <c r="Y118" i="1"/>
  <c r="Z118" i="1"/>
  <c r="W194" i="1"/>
  <c r="AD194" i="1" s="1"/>
  <c r="X194" i="1"/>
  <c r="Y194" i="1"/>
  <c r="Z194" i="1"/>
  <c r="W217" i="1"/>
  <c r="AD217" i="1" s="1"/>
  <c r="X217" i="1"/>
  <c r="Y217" i="1"/>
  <c r="Z217" i="1"/>
  <c r="W163" i="1"/>
  <c r="AD163" i="1" s="1"/>
  <c r="X163" i="1"/>
  <c r="Y163" i="1"/>
  <c r="Z163" i="1"/>
  <c r="W13" i="1"/>
  <c r="AD13" i="1" s="1"/>
  <c r="X13" i="1"/>
  <c r="Y13" i="1"/>
  <c r="Z13" i="1"/>
  <c r="B83" i="1"/>
  <c r="C83" i="1"/>
  <c r="B84" i="1"/>
  <c r="C84" i="1"/>
  <c r="B213" i="1"/>
  <c r="C213" i="1"/>
  <c r="B127" i="1"/>
  <c r="C127" i="1"/>
  <c r="B128" i="1"/>
  <c r="C128" i="1"/>
  <c r="B129" i="1"/>
  <c r="C129" i="1"/>
  <c r="B130" i="1"/>
  <c r="C130" i="1"/>
  <c r="B131" i="1"/>
  <c r="C131" i="1"/>
  <c r="B214" i="1"/>
  <c r="C214" i="1"/>
  <c r="B215" i="1"/>
  <c r="C215" i="1"/>
  <c r="B216" i="1"/>
  <c r="C216" i="1"/>
  <c r="B12" i="1"/>
  <c r="C12" i="1"/>
  <c r="B40" i="1"/>
  <c r="C40" i="1"/>
  <c r="B41" i="1"/>
  <c r="C41" i="1"/>
  <c r="B159" i="1"/>
  <c r="C159" i="1"/>
  <c r="B193" i="1"/>
  <c r="C193" i="1"/>
  <c r="B42" i="1"/>
  <c r="C42" i="1"/>
  <c r="B74" i="1"/>
  <c r="C74" i="1"/>
  <c r="B160" i="1"/>
  <c r="C160" i="1"/>
  <c r="B161" i="1"/>
  <c r="C161" i="1"/>
  <c r="B119" i="1"/>
  <c r="C119" i="1"/>
  <c r="B85" i="1"/>
  <c r="C85" i="1"/>
  <c r="B117" i="1"/>
  <c r="C117" i="1"/>
  <c r="B170" i="1"/>
  <c r="C170" i="1"/>
  <c r="B86" i="1"/>
  <c r="C86" i="1"/>
  <c r="B93" i="1"/>
  <c r="C93" i="1"/>
  <c r="B162" i="1"/>
  <c r="C162" i="1"/>
  <c r="B87" i="1"/>
  <c r="C87" i="1"/>
  <c r="B118" i="1"/>
  <c r="C118" i="1"/>
  <c r="B194" i="1"/>
  <c r="C194" i="1"/>
  <c r="B217" i="1"/>
  <c r="C217" i="1"/>
  <c r="B163" i="1"/>
  <c r="C163" i="1"/>
  <c r="B13" i="1"/>
  <c r="C13" i="1"/>
  <c r="AA74" i="1" l="1"/>
  <c r="AB74" i="1" s="1"/>
  <c r="AC74" i="1" s="1"/>
  <c r="AE74" i="1" s="1"/>
  <c r="AA117" i="1"/>
  <c r="AB117" i="1" s="1"/>
  <c r="AC117" i="1" s="1"/>
  <c r="AE117" i="1" s="1"/>
  <c r="AA84" i="1"/>
  <c r="AB84" i="1" s="1"/>
  <c r="AC84" i="1" s="1"/>
  <c r="AE84" i="1" s="1"/>
  <c r="AA213" i="1"/>
  <c r="AB213" i="1" s="1"/>
  <c r="AC213" i="1" s="1"/>
  <c r="AE213" i="1" s="1"/>
  <c r="AA194" i="1"/>
  <c r="AB194" i="1" s="1"/>
  <c r="AC194" i="1" s="1"/>
  <c r="AE194" i="1" s="1"/>
  <c r="AA41" i="1"/>
  <c r="AB41" i="1" s="1"/>
  <c r="AC41" i="1" s="1"/>
  <c r="AE41" i="1" s="1"/>
  <c r="AA160" i="1"/>
  <c r="AB160" i="1" s="1"/>
  <c r="AC160" i="1" s="1"/>
  <c r="AE160" i="1" s="1"/>
  <c r="AA130" i="1"/>
  <c r="AB130" i="1" s="1"/>
  <c r="AC130" i="1" s="1"/>
  <c r="AE130" i="1" s="1"/>
  <c r="AA85" i="1"/>
  <c r="AB85" i="1" s="1"/>
  <c r="AC85" i="1" s="1"/>
  <c r="AE85" i="1" s="1"/>
  <c r="AA159" i="1"/>
  <c r="AB159" i="1" s="1"/>
  <c r="AC159" i="1" s="1"/>
  <c r="AE159" i="1" s="1"/>
  <c r="AA215" i="1"/>
  <c r="AB215" i="1" s="1"/>
  <c r="AC215" i="1" s="1"/>
  <c r="AE215" i="1" s="1"/>
  <c r="AA93" i="1"/>
  <c r="AB93" i="1" s="1"/>
  <c r="AC93" i="1" s="1"/>
  <c r="AE93" i="1" s="1"/>
  <c r="AA216" i="1"/>
  <c r="AB216" i="1" s="1"/>
  <c r="AC216" i="1" s="1"/>
  <c r="AE216" i="1" s="1"/>
  <c r="AA217" i="1"/>
  <c r="AB217" i="1" s="1"/>
  <c r="AC217" i="1" s="1"/>
  <c r="AE217" i="1" s="1"/>
  <c r="AA129" i="1"/>
  <c r="AB129" i="1" s="1"/>
  <c r="AC129" i="1" s="1"/>
  <c r="AE129" i="1" s="1"/>
  <c r="AA162" i="1"/>
  <c r="AB162" i="1" s="1"/>
  <c r="AC162" i="1" s="1"/>
  <c r="AE162" i="1" s="1"/>
  <c r="AA118" i="1"/>
  <c r="AB118" i="1" s="1"/>
  <c r="AC118" i="1" s="1"/>
  <c r="AE118" i="1" s="1"/>
  <c r="AA13" i="1"/>
  <c r="AB13" i="1" s="1"/>
  <c r="AC13" i="1" s="1"/>
  <c r="AE13" i="1" s="1"/>
  <c r="AA12" i="1"/>
  <c r="AB12" i="1" s="1"/>
  <c r="AC12" i="1" s="1"/>
  <c r="AE12" i="1" s="1"/>
  <c r="AA193" i="1"/>
  <c r="AB193" i="1" s="1"/>
  <c r="AC193" i="1" s="1"/>
  <c r="AE193" i="1" s="1"/>
  <c r="AA161" i="1"/>
  <c r="AB161" i="1" s="1"/>
  <c r="AC161" i="1" s="1"/>
  <c r="AE161" i="1" s="1"/>
  <c r="AA170" i="1"/>
  <c r="AB170" i="1" s="1"/>
  <c r="AC170" i="1" s="1"/>
  <c r="AE170" i="1" s="1"/>
  <c r="AA83" i="1"/>
  <c r="AB83" i="1" s="1"/>
  <c r="AC83" i="1" s="1"/>
  <c r="AE83" i="1" s="1"/>
  <c r="AA128" i="1"/>
  <c r="AB128" i="1" s="1"/>
  <c r="AC128" i="1" s="1"/>
  <c r="AE128" i="1" s="1"/>
  <c r="AA40" i="1"/>
  <c r="AB40" i="1" s="1"/>
  <c r="AC40" i="1" s="1"/>
  <c r="AE40" i="1" s="1"/>
  <c r="AA42" i="1"/>
  <c r="AB42" i="1" s="1"/>
  <c r="AC42" i="1" s="1"/>
  <c r="AE42" i="1" s="1"/>
  <c r="AA119" i="1"/>
  <c r="AB119" i="1" s="1"/>
  <c r="AC119" i="1" s="1"/>
  <c r="AE119" i="1" s="1"/>
  <c r="AA127" i="1"/>
  <c r="AB127" i="1" s="1"/>
  <c r="AC127" i="1" s="1"/>
  <c r="AE127" i="1" s="1"/>
  <c r="AA246" i="1"/>
  <c r="AB246" i="1" s="1"/>
  <c r="AC246" i="1" s="1"/>
  <c r="AE246" i="1" s="1"/>
  <c r="AA86" i="1"/>
  <c r="AB86" i="1" s="1"/>
  <c r="AC86" i="1" s="1"/>
  <c r="AE86" i="1" s="1"/>
  <c r="AA131" i="1"/>
  <c r="AB131" i="1" s="1"/>
  <c r="AC131" i="1" s="1"/>
  <c r="AE131" i="1" s="1"/>
  <c r="AA87" i="1"/>
  <c r="AB87" i="1" s="1"/>
  <c r="AC87" i="1" s="1"/>
  <c r="AE87" i="1" s="1"/>
  <c r="AA163" i="1"/>
  <c r="AB163" i="1" s="1"/>
  <c r="AC163" i="1" s="1"/>
  <c r="AE163" i="1" s="1"/>
  <c r="AA214" i="1"/>
  <c r="AB214" i="1" s="1"/>
  <c r="AC214" i="1" s="1"/>
  <c r="AE214" i="1" s="1"/>
  <c r="W171" i="1" l="1"/>
  <c r="B246" i="1" l="1"/>
  <c r="C246" i="1"/>
  <c r="S12" i="11" l="1"/>
  <c r="T12" i="11"/>
  <c r="U12" i="11"/>
  <c r="W314" i="1"/>
  <c r="W224" i="1"/>
  <c r="W15" i="1"/>
  <c r="AD15" i="1" s="1"/>
  <c r="X15" i="1"/>
  <c r="Y15" i="1"/>
  <c r="Z15" i="1"/>
  <c r="W94" i="1"/>
  <c r="AD94" i="1" s="1"/>
  <c r="X94" i="1"/>
  <c r="Y94" i="1"/>
  <c r="Z94" i="1"/>
  <c r="W91" i="1"/>
  <c r="AD91" i="1" s="1"/>
  <c r="X91" i="1"/>
  <c r="Y91" i="1"/>
  <c r="Z91" i="1"/>
  <c r="W265" i="1"/>
  <c r="AD265" i="1" s="1"/>
  <c r="X265" i="1"/>
  <c r="Y265" i="1"/>
  <c r="Z265" i="1"/>
  <c r="W92" i="1"/>
  <c r="AD92" i="1" s="1"/>
  <c r="X92" i="1"/>
  <c r="Y92" i="1"/>
  <c r="Z92" i="1"/>
  <c r="W158" i="1"/>
  <c r="AD158" i="1" s="1"/>
  <c r="X158" i="1"/>
  <c r="Y158" i="1"/>
  <c r="Z158" i="1"/>
  <c r="W266" i="1"/>
  <c r="AD266" i="1" s="1"/>
  <c r="X266" i="1"/>
  <c r="Y266" i="1"/>
  <c r="Z266" i="1"/>
  <c r="W707" i="1"/>
  <c r="AD707" i="1" s="1"/>
  <c r="X707" i="1"/>
  <c r="Y707" i="1"/>
  <c r="Z707" i="1"/>
  <c r="W267" i="1"/>
  <c r="AD267" i="1" s="1"/>
  <c r="X267" i="1"/>
  <c r="Y267" i="1"/>
  <c r="Z267" i="1"/>
  <c r="W242" i="1"/>
  <c r="AD242" i="1" s="1"/>
  <c r="X242" i="1"/>
  <c r="Y242" i="1"/>
  <c r="Z242" i="1"/>
  <c r="W209" i="1"/>
  <c r="AD209" i="1" s="1"/>
  <c r="X209" i="1"/>
  <c r="Y209" i="1"/>
  <c r="Z209" i="1"/>
  <c r="W95" i="1"/>
  <c r="AD95" i="1" s="1"/>
  <c r="X95" i="1"/>
  <c r="Y95" i="1"/>
  <c r="Z95" i="1"/>
  <c r="W96" i="1"/>
  <c r="AD96" i="1" s="1"/>
  <c r="X96" i="1"/>
  <c r="Y96" i="1"/>
  <c r="Z96" i="1"/>
  <c r="W210" i="1"/>
  <c r="AD210" i="1" s="1"/>
  <c r="X210" i="1"/>
  <c r="Y210" i="1"/>
  <c r="Z210" i="1"/>
  <c r="W211" i="1"/>
  <c r="AD211" i="1" s="1"/>
  <c r="X211" i="1"/>
  <c r="Y211" i="1"/>
  <c r="Z211" i="1"/>
  <c r="W237" i="1"/>
  <c r="AD237" i="1" s="1"/>
  <c r="X237" i="1"/>
  <c r="Y237" i="1"/>
  <c r="Z237" i="1"/>
  <c r="W238" i="1"/>
  <c r="AD238" i="1" s="1"/>
  <c r="X238" i="1"/>
  <c r="Y238" i="1"/>
  <c r="Z238" i="1"/>
  <c r="W268" i="1"/>
  <c r="AD268" i="1" s="1"/>
  <c r="X268" i="1"/>
  <c r="Y268" i="1"/>
  <c r="Z268" i="1"/>
  <c r="W16" i="1"/>
  <c r="AD16" i="1" s="1"/>
  <c r="X16" i="1"/>
  <c r="Y16" i="1"/>
  <c r="Z16" i="1"/>
  <c r="W212" i="1"/>
  <c r="AD212" i="1" s="1"/>
  <c r="X212" i="1"/>
  <c r="Y212" i="1"/>
  <c r="Z212" i="1"/>
  <c r="W269" i="1"/>
  <c r="AD269" i="1" s="1"/>
  <c r="X269" i="1"/>
  <c r="Y269" i="1"/>
  <c r="Z269" i="1"/>
  <c r="W38" i="1"/>
  <c r="AD38" i="1" s="1"/>
  <c r="X38" i="1"/>
  <c r="Y38" i="1"/>
  <c r="Z38" i="1"/>
  <c r="W270" i="1"/>
  <c r="AD270" i="1" s="1"/>
  <c r="X270" i="1"/>
  <c r="Y270" i="1"/>
  <c r="Z270" i="1"/>
  <c r="W271" i="1"/>
  <c r="AD271" i="1" s="1"/>
  <c r="X271" i="1"/>
  <c r="Y271" i="1"/>
  <c r="Z271" i="1"/>
  <c r="W24" i="1"/>
  <c r="AD24" i="1" s="1"/>
  <c r="X24" i="1"/>
  <c r="Y24" i="1"/>
  <c r="Z24" i="1"/>
  <c r="W39" i="1"/>
  <c r="AD39" i="1" s="1"/>
  <c r="X39" i="1"/>
  <c r="Y39" i="1"/>
  <c r="Z39" i="1"/>
  <c r="W9" i="1"/>
  <c r="AD9" i="1" s="1"/>
  <c r="X9" i="1"/>
  <c r="Y9" i="1"/>
  <c r="Z9" i="1"/>
  <c r="W708" i="1"/>
  <c r="AD708" i="1" s="1"/>
  <c r="X708" i="1"/>
  <c r="Y708" i="1"/>
  <c r="Z708" i="1"/>
  <c r="W223" i="1"/>
  <c r="AD223" i="1" s="1"/>
  <c r="X223" i="1"/>
  <c r="Y223" i="1"/>
  <c r="Z223" i="1"/>
  <c r="B15" i="1"/>
  <c r="C15" i="1"/>
  <c r="B94" i="1"/>
  <c r="C94" i="1"/>
  <c r="B91" i="1"/>
  <c r="C91" i="1"/>
  <c r="B265" i="1"/>
  <c r="C265" i="1"/>
  <c r="B92" i="1"/>
  <c r="C92" i="1"/>
  <c r="B158" i="1"/>
  <c r="C158" i="1"/>
  <c r="B266" i="1"/>
  <c r="C266" i="1"/>
  <c r="B707" i="1"/>
  <c r="C707" i="1"/>
  <c r="B267" i="1"/>
  <c r="C267" i="1"/>
  <c r="B242" i="1"/>
  <c r="C242" i="1"/>
  <c r="B209" i="1"/>
  <c r="C209" i="1"/>
  <c r="B95" i="1"/>
  <c r="C95" i="1"/>
  <c r="B96" i="1"/>
  <c r="C96" i="1"/>
  <c r="B210" i="1"/>
  <c r="C210" i="1"/>
  <c r="B211" i="1"/>
  <c r="C211" i="1"/>
  <c r="B237" i="1"/>
  <c r="C237" i="1"/>
  <c r="B238" i="1"/>
  <c r="C238" i="1"/>
  <c r="B268" i="1"/>
  <c r="C268" i="1"/>
  <c r="B16" i="1"/>
  <c r="C16" i="1"/>
  <c r="B212" i="1"/>
  <c r="C212" i="1"/>
  <c r="B269" i="1"/>
  <c r="C269" i="1"/>
  <c r="B38" i="1"/>
  <c r="C38" i="1"/>
  <c r="B270" i="1"/>
  <c r="C270" i="1"/>
  <c r="B271" i="1"/>
  <c r="C271" i="1"/>
  <c r="B24" i="1"/>
  <c r="C24" i="1"/>
  <c r="B39" i="1"/>
  <c r="C39" i="1"/>
  <c r="B9" i="1"/>
  <c r="C9" i="1"/>
  <c r="B708" i="1"/>
  <c r="C708" i="1"/>
  <c r="B223" i="1"/>
  <c r="C223" i="1"/>
  <c r="AA708" i="1" l="1"/>
  <c r="AB708" i="1" s="1"/>
  <c r="AC708" i="1" s="1"/>
  <c r="AE708" i="1" s="1"/>
  <c r="AA209" i="1"/>
  <c r="AB209" i="1" s="1"/>
  <c r="AC209" i="1" s="1"/>
  <c r="AE209" i="1" s="1"/>
  <c r="AA267" i="1"/>
  <c r="AB267" i="1" s="1"/>
  <c r="AC267" i="1" s="1"/>
  <c r="AE267" i="1" s="1"/>
  <c r="AA238" i="1"/>
  <c r="AB238" i="1" s="1"/>
  <c r="AC238" i="1" s="1"/>
  <c r="AE238" i="1" s="1"/>
  <c r="AA265" i="1"/>
  <c r="AB265" i="1" s="1"/>
  <c r="AC265" i="1" s="1"/>
  <c r="AE265" i="1" s="1"/>
  <c r="AA95" i="1"/>
  <c r="AB95" i="1" s="1"/>
  <c r="AC95" i="1" s="1"/>
  <c r="AE95" i="1" s="1"/>
  <c r="AA16" i="1"/>
  <c r="AB16" i="1" s="1"/>
  <c r="AC16" i="1" s="1"/>
  <c r="AE16" i="1" s="1"/>
  <c r="AA9" i="1"/>
  <c r="AB9" i="1" s="1"/>
  <c r="AC9" i="1" s="1"/>
  <c r="AE9" i="1" s="1"/>
  <c r="AA268" i="1"/>
  <c r="AB268" i="1" s="1"/>
  <c r="AC268" i="1" s="1"/>
  <c r="AE268" i="1" s="1"/>
  <c r="AA237" i="1"/>
  <c r="AB237" i="1" s="1"/>
  <c r="AC237" i="1" s="1"/>
  <c r="AE237" i="1" s="1"/>
  <c r="AA96" i="1"/>
  <c r="AB96" i="1" s="1"/>
  <c r="AC96" i="1" s="1"/>
  <c r="AE96" i="1" s="1"/>
  <c r="AA91" i="1"/>
  <c r="AB91" i="1" s="1"/>
  <c r="AC91" i="1" s="1"/>
  <c r="AE91" i="1" s="1"/>
  <c r="AA270" i="1"/>
  <c r="AB270" i="1" s="1"/>
  <c r="AC270" i="1" s="1"/>
  <c r="AE270" i="1" s="1"/>
  <c r="AA212" i="1"/>
  <c r="AB212" i="1" s="1"/>
  <c r="AC212" i="1" s="1"/>
  <c r="AE212" i="1" s="1"/>
  <c r="AA24" i="1"/>
  <c r="AB24" i="1" s="1"/>
  <c r="AC24" i="1" s="1"/>
  <c r="AE24" i="1" s="1"/>
  <c r="AA223" i="1"/>
  <c r="AB223" i="1" s="1"/>
  <c r="AC223" i="1" s="1"/>
  <c r="AE223" i="1" s="1"/>
  <c r="AA15" i="1"/>
  <c r="AB15" i="1" s="1"/>
  <c r="AC15" i="1" s="1"/>
  <c r="AE15" i="1" s="1"/>
  <c r="AA707" i="1"/>
  <c r="AB707" i="1" s="1"/>
  <c r="AC707" i="1" s="1"/>
  <c r="AE707" i="1" s="1"/>
  <c r="AA92" i="1"/>
  <c r="AB92" i="1" s="1"/>
  <c r="AC92" i="1" s="1"/>
  <c r="AE92" i="1" s="1"/>
  <c r="AA211" i="1"/>
  <c r="AB211" i="1" s="1"/>
  <c r="AC211" i="1" s="1"/>
  <c r="AE211" i="1" s="1"/>
  <c r="AA271" i="1"/>
  <c r="AB271" i="1" s="1"/>
  <c r="AC271" i="1" s="1"/>
  <c r="AE271" i="1" s="1"/>
  <c r="AA269" i="1"/>
  <c r="AB269" i="1" s="1"/>
  <c r="AC269" i="1" s="1"/>
  <c r="AE269" i="1" s="1"/>
  <c r="AA266" i="1"/>
  <c r="AB266" i="1" s="1"/>
  <c r="AC266" i="1" s="1"/>
  <c r="AE266" i="1" s="1"/>
  <c r="AA94" i="1"/>
  <c r="AB94" i="1" s="1"/>
  <c r="AC94" i="1" s="1"/>
  <c r="AE94" i="1" s="1"/>
  <c r="AA210" i="1"/>
  <c r="AB210" i="1" s="1"/>
  <c r="AC210" i="1" s="1"/>
  <c r="AE210" i="1" s="1"/>
  <c r="AA39" i="1"/>
  <c r="AB39" i="1" s="1"/>
  <c r="AC39" i="1" s="1"/>
  <c r="AE39" i="1" s="1"/>
  <c r="AA38" i="1"/>
  <c r="AB38" i="1" s="1"/>
  <c r="AC38" i="1" s="1"/>
  <c r="AE38" i="1" s="1"/>
  <c r="AA158" i="1"/>
  <c r="AB158" i="1" s="1"/>
  <c r="AC158" i="1" s="1"/>
  <c r="AE158" i="1" s="1"/>
  <c r="AA242" i="1"/>
  <c r="AB242" i="1" s="1"/>
  <c r="AC242" i="1" s="1"/>
  <c r="AE242" i="1" s="1"/>
  <c r="W278" i="1" l="1"/>
  <c r="X18" i="1"/>
  <c r="W18" i="1"/>
  <c r="W371" i="1" l="1"/>
  <c r="S14" i="11"/>
  <c r="T14" i="11"/>
  <c r="U14" i="11"/>
  <c r="R14" i="11"/>
  <c r="W374" i="1"/>
  <c r="W545" i="1" l="1"/>
  <c r="AD545" i="1" s="1"/>
  <c r="X545" i="1"/>
  <c r="Y545" i="1"/>
  <c r="Z545" i="1"/>
  <c r="AE545" i="1"/>
  <c r="W288" i="1"/>
  <c r="AD288" i="1" s="1"/>
  <c r="X288" i="1"/>
  <c r="Y288" i="1"/>
  <c r="Z288" i="1"/>
  <c r="W705" i="1"/>
  <c r="AD705" i="1" s="1"/>
  <c r="X705" i="1"/>
  <c r="Y705" i="1"/>
  <c r="Z705" i="1"/>
  <c r="W174" i="1"/>
  <c r="AD174" i="1" s="1"/>
  <c r="X174" i="1"/>
  <c r="Y174" i="1"/>
  <c r="Z174" i="1"/>
  <c r="W29" i="1"/>
  <c r="AD29" i="1" s="1"/>
  <c r="X29" i="1"/>
  <c r="Y29" i="1"/>
  <c r="Z29" i="1"/>
  <c r="W30" i="1"/>
  <c r="AD30" i="1" s="1"/>
  <c r="X30" i="1"/>
  <c r="Y30" i="1"/>
  <c r="Z30" i="1"/>
  <c r="W306" i="1"/>
  <c r="AD306" i="1" s="1"/>
  <c r="X306" i="1"/>
  <c r="Y306" i="1"/>
  <c r="Z306" i="1"/>
  <c r="W307" i="1"/>
  <c r="AD307" i="1" s="1"/>
  <c r="X307" i="1"/>
  <c r="Y307" i="1"/>
  <c r="Z307" i="1"/>
  <c r="W308" i="1"/>
  <c r="AD308" i="1" s="1"/>
  <c r="X308" i="1"/>
  <c r="Y308" i="1"/>
  <c r="Z308" i="1"/>
  <c r="W98" i="1"/>
  <c r="AD98" i="1" s="1"/>
  <c r="X98" i="1"/>
  <c r="Y98" i="1"/>
  <c r="Z98" i="1"/>
  <c r="W309" i="1"/>
  <c r="AD309" i="1" s="1"/>
  <c r="X309" i="1"/>
  <c r="Y309" i="1"/>
  <c r="Z309" i="1"/>
  <c r="W310" i="1"/>
  <c r="AD310" i="1" s="1"/>
  <c r="X310" i="1"/>
  <c r="Y310" i="1"/>
  <c r="Z310" i="1"/>
  <c r="W311" i="1"/>
  <c r="AD311" i="1" s="1"/>
  <c r="X311" i="1"/>
  <c r="Y311" i="1"/>
  <c r="Z311" i="1"/>
  <c r="W312" i="1"/>
  <c r="AD312" i="1" s="1"/>
  <c r="X312" i="1"/>
  <c r="Y312" i="1"/>
  <c r="Z312" i="1"/>
  <c r="W261" i="1"/>
  <c r="AD261" i="1" s="1"/>
  <c r="X261" i="1"/>
  <c r="Y261" i="1"/>
  <c r="Z261" i="1"/>
  <c r="W706" i="1"/>
  <c r="AD706" i="1" s="1"/>
  <c r="X706" i="1"/>
  <c r="Y706" i="1"/>
  <c r="Z706" i="1"/>
  <c r="W100" i="1"/>
  <c r="AD100" i="1" s="1"/>
  <c r="X100" i="1"/>
  <c r="Y100" i="1"/>
  <c r="Z100" i="1"/>
  <c r="W433" i="1"/>
  <c r="AD433" i="1" s="1"/>
  <c r="X433" i="1"/>
  <c r="Y433" i="1"/>
  <c r="Z433" i="1"/>
  <c r="W432" i="1"/>
  <c r="AD432" i="1" s="1"/>
  <c r="X432" i="1"/>
  <c r="Y432" i="1"/>
  <c r="Z432" i="1"/>
  <c r="W218" i="1"/>
  <c r="AD218" i="1" s="1"/>
  <c r="X218" i="1"/>
  <c r="Y218" i="1"/>
  <c r="Z218" i="1"/>
  <c r="W236" i="1"/>
  <c r="AD236" i="1" s="1"/>
  <c r="X236" i="1"/>
  <c r="Y236" i="1"/>
  <c r="Z236" i="1"/>
  <c r="W156" i="1"/>
  <c r="AD156" i="1" s="1"/>
  <c r="X156" i="1"/>
  <c r="Y156" i="1"/>
  <c r="Z156" i="1"/>
  <c r="W262" i="1"/>
  <c r="AD262" i="1" s="1"/>
  <c r="X262" i="1"/>
  <c r="Y262" i="1"/>
  <c r="Z262" i="1"/>
  <c r="W263" i="1"/>
  <c r="AD263" i="1" s="1"/>
  <c r="X263" i="1"/>
  <c r="Y263" i="1"/>
  <c r="Z263" i="1"/>
  <c r="W313" i="1"/>
  <c r="AD313" i="1" s="1"/>
  <c r="X313" i="1"/>
  <c r="Y313" i="1"/>
  <c r="Z313" i="1"/>
  <c r="W208" i="1"/>
  <c r="AD208" i="1" s="1"/>
  <c r="X208" i="1"/>
  <c r="Y208" i="1"/>
  <c r="Z208" i="1"/>
  <c r="W192" i="1"/>
  <c r="AD192" i="1" s="1"/>
  <c r="X192" i="1"/>
  <c r="Y192" i="1"/>
  <c r="Z192" i="1"/>
  <c r="W157" i="1"/>
  <c r="AD157" i="1" s="1"/>
  <c r="X157" i="1"/>
  <c r="Y157" i="1"/>
  <c r="Z157" i="1"/>
  <c r="W167" i="1"/>
  <c r="AD167" i="1" s="1"/>
  <c r="X167" i="1"/>
  <c r="Y167" i="1"/>
  <c r="Z167" i="1"/>
  <c r="W264" i="1"/>
  <c r="AD264" i="1" s="1"/>
  <c r="X264" i="1"/>
  <c r="Y264" i="1"/>
  <c r="Z264" i="1"/>
  <c r="W289" i="1"/>
  <c r="AD289" i="1" s="1"/>
  <c r="X289" i="1"/>
  <c r="Y289" i="1"/>
  <c r="Z289" i="1"/>
  <c r="AD224" i="1"/>
  <c r="X224" i="1"/>
  <c r="Y224" i="1"/>
  <c r="Z224" i="1"/>
  <c r="AD314" i="1"/>
  <c r="X314" i="1"/>
  <c r="Y314" i="1"/>
  <c r="Z314" i="1"/>
  <c r="W315" i="1"/>
  <c r="AD315" i="1" s="1"/>
  <c r="X315" i="1"/>
  <c r="Y315" i="1"/>
  <c r="Z315" i="1"/>
  <c r="W232" i="1"/>
  <c r="AD232" i="1" s="1"/>
  <c r="X232" i="1"/>
  <c r="Y232" i="1"/>
  <c r="Z232" i="1"/>
  <c r="W330" i="1"/>
  <c r="AD330" i="1" s="1"/>
  <c r="X330" i="1"/>
  <c r="Y330" i="1"/>
  <c r="Z330" i="1"/>
  <c r="W241" i="1"/>
  <c r="AD241" i="1" s="1"/>
  <c r="X241" i="1"/>
  <c r="Y241" i="1"/>
  <c r="Z241" i="1"/>
  <c r="B288" i="1"/>
  <c r="C288" i="1"/>
  <c r="B705" i="1"/>
  <c r="C705" i="1"/>
  <c r="B174" i="1"/>
  <c r="C174" i="1"/>
  <c r="B29" i="1"/>
  <c r="C29" i="1"/>
  <c r="B30" i="1"/>
  <c r="C30" i="1"/>
  <c r="B306" i="1"/>
  <c r="C306" i="1"/>
  <c r="B307" i="1"/>
  <c r="C307" i="1"/>
  <c r="B308" i="1"/>
  <c r="C308" i="1"/>
  <c r="B98" i="1"/>
  <c r="C98" i="1"/>
  <c r="B309" i="1"/>
  <c r="C309" i="1"/>
  <c r="B310" i="1"/>
  <c r="C310" i="1"/>
  <c r="B311" i="1"/>
  <c r="C311" i="1"/>
  <c r="B312" i="1"/>
  <c r="C312" i="1"/>
  <c r="B261" i="1"/>
  <c r="C261" i="1"/>
  <c r="B706" i="1"/>
  <c r="C706" i="1"/>
  <c r="B100" i="1"/>
  <c r="C100" i="1"/>
  <c r="B433" i="1"/>
  <c r="C433" i="1"/>
  <c r="B432" i="1"/>
  <c r="C432" i="1"/>
  <c r="B218" i="1"/>
  <c r="C218" i="1"/>
  <c r="B236" i="1"/>
  <c r="C236" i="1"/>
  <c r="B156" i="1"/>
  <c r="C156" i="1"/>
  <c r="B262" i="1"/>
  <c r="C262" i="1"/>
  <c r="B263" i="1"/>
  <c r="C263" i="1"/>
  <c r="B313" i="1"/>
  <c r="C313" i="1"/>
  <c r="B208" i="1"/>
  <c r="C208" i="1"/>
  <c r="B192" i="1"/>
  <c r="C192" i="1"/>
  <c r="B157" i="1"/>
  <c r="C157" i="1"/>
  <c r="B167" i="1"/>
  <c r="C167" i="1"/>
  <c r="B264" i="1"/>
  <c r="C264" i="1"/>
  <c r="B289" i="1"/>
  <c r="C289" i="1"/>
  <c r="B224" i="1"/>
  <c r="C224" i="1"/>
  <c r="B314" i="1"/>
  <c r="C314" i="1"/>
  <c r="B315" i="1"/>
  <c r="C315" i="1"/>
  <c r="B232" i="1"/>
  <c r="C232" i="1"/>
  <c r="B330" i="1"/>
  <c r="C330" i="1"/>
  <c r="B241" i="1"/>
  <c r="C241" i="1"/>
  <c r="W336" i="1"/>
  <c r="AA706" i="1" l="1"/>
  <c r="AB706" i="1" s="1"/>
  <c r="AC706" i="1" s="1"/>
  <c r="AE706" i="1" s="1"/>
  <c r="AA289" i="1"/>
  <c r="AB289" i="1" s="1"/>
  <c r="AC289" i="1" s="1"/>
  <c r="AE289" i="1" s="1"/>
  <c r="AA313" i="1"/>
  <c r="AB313" i="1" s="1"/>
  <c r="AC313" i="1" s="1"/>
  <c r="AE313" i="1" s="1"/>
  <c r="AA174" i="1"/>
  <c r="AB174" i="1" s="1"/>
  <c r="AC174" i="1" s="1"/>
  <c r="AE174" i="1" s="1"/>
  <c r="AA263" i="1"/>
  <c r="AB263" i="1" s="1"/>
  <c r="AC263" i="1" s="1"/>
  <c r="AE263" i="1" s="1"/>
  <c r="AA307" i="1"/>
  <c r="AB307" i="1" s="1"/>
  <c r="AC307" i="1" s="1"/>
  <c r="AE307" i="1" s="1"/>
  <c r="AA192" i="1"/>
  <c r="AB192" i="1" s="1"/>
  <c r="AC192" i="1" s="1"/>
  <c r="AE192" i="1" s="1"/>
  <c r="AA167" i="1"/>
  <c r="AB167" i="1" s="1"/>
  <c r="AC167" i="1" s="1"/>
  <c r="AE167" i="1" s="1"/>
  <c r="AA241" i="1"/>
  <c r="AB241" i="1" s="1"/>
  <c r="AC241" i="1" s="1"/>
  <c r="AE241" i="1" s="1"/>
  <c r="AA311" i="1"/>
  <c r="AB311" i="1" s="1"/>
  <c r="AC311" i="1" s="1"/>
  <c r="AE311" i="1" s="1"/>
  <c r="AA224" i="1"/>
  <c r="AB224" i="1" s="1"/>
  <c r="AC224" i="1" s="1"/>
  <c r="AE224" i="1" s="1"/>
  <c r="AA288" i="1"/>
  <c r="AB288" i="1" s="1"/>
  <c r="AC288" i="1" s="1"/>
  <c r="AE288" i="1" s="1"/>
  <c r="AA306" i="1"/>
  <c r="AB306" i="1" s="1"/>
  <c r="AC306" i="1" s="1"/>
  <c r="AE306" i="1" s="1"/>
  <c r="AA310" i="1"/>
  <c r="AB310" i="1" s="1"/>
  <c r="AC310" i="1" s="1"/>
  <c r="AE310" i="1" s="1"/>
  <c r="AA29" i="1"/>
  <c r="AB29" i="1" s="1"/>
  <c r="AC29" i="1" s="1"/>
  <c r="AE29" i="1" s="1"/>
  <c r="AA545" i="1"/>
  <c r="AB545" i="1" s="1"/>
  <c r="AC545" i="1" s="1"/>
  <c r="AA432" i="1"/>
  <c r="AB432" i="1" s="1"/>
  <c r="AC432" i="1" s="1"/>
  <c r="AE432" i="1" s="1"/>
  <c r="AA705" i="1"/>
  <c r="AB705" i="1" s="1"/>
  <c r="AC705" i="1" s="1"/>
  <c r="AE705" i="1" s="1"/>
  <c r="AA330" i="1"/>
  <c r="AB330" i="1" s="1"/>
  <c r="AC330" i="1" s="1"/>
  <c r="AA100" i="1"/>
  <c r="AB100" i="1" s="1"/>
  <c r="AC100" i="1" s="1"/>
  <c r="AE100" i="1" s="1"/>
  <c r="AA312" i="1"/>
  <c r="AB312" i="1" s="1"/>
  <c r="AC312" i="1" s="1"/>
  <c r="AE312" i="1" s="1"/>
  <c r="AA157" i="1"/>
  <c r="AB157" i="1" s="1"/>
  <c r="AC157" i="1" s="1"/>
  <c r="AE157" i="1" s="1"/>
  <c r="AA308" i="1"/>
  <c r="AB308" i="1" s="1"/>
  <c r="AC308" i="1" s="1"/>
  <c r="AE308" i="1" s="1"/>
  <c r="AA218" i="1"/>
  <c r="AB218" i="1" s="1"/>
  <c r="AC218" i="1" s="1"/>
  <c r="AE218" i="1" s="1"/>
  <c r="AA261" i="1"/>
  <c r="AB261" i="1" s="1"/>
  <c r="AC261" i="1" s="1"/>
  <c r="AE261" i="1" s="1"/>
  <c r="AA232" i="1"/>
  <c r="AB232" i="1" s="1"/>
  <c r="AC232" i="1" s="1"/>
  <c r="AE232" i="1" s="1"/>
  <c r="AA314" i="1"/>
  <c r="AB314" i="1" s="1"/>
  <c r="AC314" i="1" s="1"/>
  <c r="AE314" i="1" s="1"/>
  <c r="AA208" i="1"/>
  <c r="AB208" i="1" s="1"/>
  <c r="AC208" i="1" s="1"/>
  <c r="AE208" i="1" s="1"/>
  <c r="AA309" i="1"/>
  <c r="AB309" i="1" s="1"/>
  <c r="AC309" i="1" s="1"/>
  <c r="AE309" i="1" s="1"/>
  <c r="AA236" i="1"/>
  <c r="AB236" i="1" s="1"/>
  <c r="AC236" i="1" s="1"/>
  <c r="AE236" i="1" s="1"/>
  <c r="AA262" i="1"/>
  <c r="AB262" i="1" s="1"/>
  <c r="AC262" i="1" s="1"/>
  <c r="AE262" i="1" s="1"/>
  <c r="AA156" i="1"/>
  <c r="AB156" i="1" s="1"/>
  <c r="AC156" i="1" s="1"/>
  <c r="AE156" i="1" s="1"/>
  <c r="AA315" i="1"/>
  <c r="AB315" i="1" s="1"/>
  <c r="AC315" i="1" s="1"/>
  <c r="AE315" i="1" s="1"/>
  <c r="AA98" i="1"/>
  <c r="AB98" i="1" s="1"/>
  <c r="AC98" i="1" s="1"/>
  <c r="AE98" i="1" s="1"/>
  <c r="AA264" i="1"/>
  <c r="AB264" i="1" s="1"/>
  <c r="AC264" i="1" s="1"/>
  <c r="AE264" i="1" s="1"/>
  <c r="AA433" i="1"/>
  <c r="AB433" i="1" s="1"/>
  <c r="AC433" i="1" s="1"/>
  <c r="AE433" i="1" s="1"/>
  <c r="AA30" i="1"/>
  <c r="AB30" i="1" s="1"/>
  <c r="AC30" i="1" s="1"/>
  <c r="AE30" i="1" s="1"/>
  <c r="W400" i="1"/>
  <c r="Q12" i="11" l="1"/>
  <c r="Q14" i="11" s="1"/>
  <c r="W206" i="1"/>
  <c r="AD206" i="1" s="1"/>
  <c r="X206" i="1"/>
  <c r="Y206" i="1"/>
  <c r="Z206" i="1"/>
  <c r="W273" i="1"/>
  <c r="AD273" i="1" s="1"/>
  <c r="X273" i="1"/>
  <c r="Y273" i="1"/>
  <c r="Z273" i="1"/>
  <c r="W274" i="1"/>
  <c r="AD274" i="1" s="1"/>
  <c r="X274" i="1"/>
  <c r="Y274" i="1"/>
  <c r="Z274" i="1"/>
  <c r="W254" i="1"/>
  <c r="AD254" i="1" s="1"/>
  <c r="X254" i="1"/>
  <c r="Y254" i="1"/>
  <c r="Z254" i="1"/>
  <c r="W97" i="1"/>
  <c r="AD97" i="1" s="1"/>
  <c r="X97" i="1"/>
  <c r="Y97" i="1"/>
  <c r="Z97" i="1"/>
  <c r="W255" i="1"/>
  <c r="AD255" i="1" s="1"/>
  <c r="X255" i="1"/>
  <c r="Y255" i="1"/>
  <c r="Z255" i="1"/>
  <c r="W301" i="1"/>
  <c r="AD301" i="1" s="1"/>
  <c r="X301" i="1"/>
  <c r="Y301" i="1"/>
  <c r="Z301" i="1"/>
  <c r="W355" i="1"/>
  <c r="AD355" i="1" s="1"/>
  <c r="X355" i="1"/>
  <c r="Y355" i="1"/>
  <c r="Z355" i="1"/>
  <c r="W356" i="1"/>
  <c r="AD356" i="1" s="1"/>
  <c r="X356" i="1"/>
  <c r="Y356" i="1"/>
  <c r="Z356" i="1"/>
  <c r="W357" i="1"/>
  <c r="AD357" i="1" s="1"/>
  <c r="X357" i="1"/>
  <c r="Y357" i="1"/>
  <c r="Z357" i="1"/>
  <c r="W358" i="1"/>
  <c r="AD358" i="1" s="1"/>
  <c r="X358" i="1"/>
  <c r="Y358" i="1"/>
  <c r="Z358" i="1"/>
  <c r="W302" i="1"/>
  <c r="AD302" i="1" s="1"/>
  <c r="X302" i="1"/>
  <c r="Y302" i="1"/>
  <c r="Z302" i="1"/>
  <c r="W359" i="1"/>
  <c r="AD359" i="1" s="1"/>
  <c r="X359" i="1"/>
  <c r="Y359" i="1"/>
  <c r="Z359" i="1"/>
  <c r="W360" i="1"/>
  <c r="AD360" i="1" s="1"/>
  <c r="X360" i="1"/>
  <c r="Y360" i="1"/>
  <c r="Z360" i="1"/>
  <c r="W325" i="1"/>
  <c r="AD325" i="1" s="1"/>
  <c r="X325" i="1"/>
  <c r="Y325" i="1"/>
  <c r="Z325" i="1"/>
  <c r="W303" i="1"/>
  <c r="AD303" i="1" s="1"/>
  <c r="X303" i="1"/>
  <c r="Y303" i="1"/>
  <c r="Z303" i="1"/>
  <c r="W256" i="1"/>
  <c r="AD256" i="1" s="1"/>
  <c r="X256" i="1"/>
  <c r="Y256" i="1"/>
  <c r="Z256" i="1"/>
  <c r="W257" i="1"/>
  <c r="AD257" i="1" s="1"/>
  <c r="X257" i="1"/>
  <c r="Y257" i="1"/>
  <c r="Z257" i="1"/>
  <c r="W258" i="1"/>
  <c r="AD258" i="1" s="1"/>
  <c r="X258" i="1"/>
  <c r="Y258" i="1"/>
  <c r="Z258" i="1"/>
  <c r="W304" i="1"/>
  <c r="AD304" i="1" s="1"/>
  <c r="X304" i="1"/>
  <c r="Y304" i="1"/>
  <c r="Z304" i="1"/>
  <c r="W207" i="1"/>
  <c r="AD207" i="1" s="1"/>
  <c r="X207" i="1"/>
  <c r="Y207" i="1"/>
  <c r="Z207" i="1"/>
  <c r="W259" i="1"/>
  <c r="AD259" i="1" s="1"/>
  <c r="X259" i="1"/>
  <c r="Y259" i="1"/>
  <c r="Z259" i="1"/>
  <c r="W361" i="1"/>
  <c r="AD361" i="1" s="1"/>
  <c r="X361" i="1"/>
  <c r="Y361" i="1"/>
  <c r="Z361" i="1"/>
  <c r="W362" i="1"/>
  <c r="AD362" i="1" s="1"/>
  <c r="X362" i="1"/>
  <c r="Y362" i="1"/>
  <c r="Z362" i="1"/>
  <c r="W291" i="1"/>
  <c r="AD291" i="1" s="1"/>
  <c r="X291" i="1"/>
  <c r="Y291" i="1"/>
  <c r="Z291" i="1"/>
  <c r="W155" i="1"/>
  <c r="AD155" i="1" s="1"/>
  <c r="X155" i="1"/>
  <c r="Y155" i="1"/>
  <c r="Z155" i="1"/>
  <c r="W260" i="1"/>
  <c r="AD260" i="1" s="1"/>
  <c r="X260" i="1"/>
  <c r="Y260" i="1"/>
  <c r="Z260" i="1"/>
  <c r="W363" i="1"/>
  <c r="AD363" i="1" s="1"/>
  <c r="X363" i="1"/>
  <c r="Y363" i="1"/>
  <c r="Z363" i="1"/>
  <c r="W305" i="1"/>
  <c r="AD305" i="1" s="1"/>
  <c r="X305" i="1"/>
  <c r="Y305" i="1"/>
  <c r="Z305" i="1"/>
  <c r="W172" i="1"/>
  <c r="AD172" i="1" s="1"/>
  <c r="X172" i="1"/>
  <c r="Y172" i="1"/>
  <c r="Z172" i="1"/>
  <c r="AD278" i="1"/>
  <c r="X278" i="1"/>
  <c r="Y278" i="1"/>
  <c r="Z278" i="1"/>
  <c r="AD171" i="1"/>
  <c r="X171" i="1"/>
  <c r="Y171" i="1"/>
  <c r="Z171" i="1"/>
  <c r="W101" i="1"/>
  <c r="AD101" i="1" s="1"/>
  <c r="X101" i="1"/>
  <c r="Y101" i="1"/>
  <c r="Z101" i="1"/>
  <c r="W226" i="1"/>
  <c r="AD226" i="1" s="1"/>
  <c r="X226" i="1"/>
  <c r="Y226" i="1"/>
  <c r="Z226" i="1"/>
  <c r="W21" i="1"/>
  <c r="AD21" i="1" s="1"/>
  <c r="X21" i="1"/>
  <c r="Y21" i="1"/>
  <c r="Z21" i="1"/>
  <c r="W22" i="1"/>
  <c r="AD22" i="1" s="1"/>
  <c r="X22" i="1"/>
  <c r="Y22" i="1"/>
  <c r="Z22" i="1"/>
  <c r="W409" i="1"/>
  <c r="AD409" i="1" s="1"/>
  <c r="X409" i="1"/>
  <c r="Y409" i="1"/>
  <c r="Z409" i="1"/>
  <c r="W364" i="1"/>
  <c r="AD364" i="1" s="1"/>
  <c r="X364" i="1"/>
  <c r="Y364" i="1"/>
  <c r="Z364" i="1"/>
  <c r="W365" i="1"/>
  <c r="AD365" i="1" s="1"/>
  <c r="X365" i="1"/>
  <c r="Y365" i="1"/>
  <c r="Z365" i="1"/>
  <c r="W366" i="1"/>
  <c r="AD366" i="1" s="1"/>
  <c r="X366" i="1"/>
  <c r="Y366" i="1"/>
  <c r="Z366" i="1"/>
  <c r="B206" i="1"/>
  <c r="C206" i="1"/>
  <c r="B273" i="1"/>
  <c r="C273" i="1"/>
  <c r="B274" i="1"/>
  <c r="C274" i="1"/>
  <c r="B254" i="1"/>
  <c r="C254" i="1"/>
  <c r="B97" i="1"/>
  <c r="C97" i="1"/>
  <c r="B255" i="1"/>
  <c r="C255" i="1"/>
  <c r="B301" i="1"/>
  <c r="C301" i="1"/>
  <c r="B355" i="1"/>
  <c r="C355" i="1"/>
  <c r="B356" i="1"/>
  <c r="C356" i="1"/>
  <c r="B357" i="1"/>
  <c r="C357" i="1"/>
  <c r="B358" i="1"/>
  <c r="C358" i="1"/>
  <c r="B302" i="1"/>
  <c r="C302" i="1"/>
  <c r="B359" i="1"/>
  <c r="C359" i="1"/>
  <c r="B360" i="1"/>
  <c r="C360" i="1"/>
  <c r="B325" i="1"/>
  <c r="C325" i="1"/>
  <c r="B303" i="1"/>
  <c r="C303" i="1"/>
  <c r="B256" i="1"/>
  <c r="C256" i="1"/>
  <c r="B257" i="1"/>
  <c r="C257" i="1"/>
  <c r="B258" i="1"/>
  <c r="C258" i="1"/>
  <c r="B304" i="1"/>
  <c r="C304" i="1"/>
  <c r="B207" i="1"/>
  <c r="C207" i="1"/>
  <c r="B259" i="1"/>
  <c r="C259" i="1"/>
  <c r="B361" i="1"/>
  <c r="C361" i="1"/>
  <c r="B362" i="1"/>
  <c r="C362" i="1"/>
  <c r="B291" i="1"/>
  <c r="C291" i="1"/>
  <c r="B155" i="1"/>
  <c r="C155" i="1"/>
  <c r="B260" i="1"/>
  <c r="C260" i="1"/>
  <c r="B363" i="1"/>
  <c r="C363" i="1"/>
  <c r="B305" i="1"/>
  <c r="C305" i="1"/>
  <c r="B172" i="1"/>
  <c r="C172" i="1"/>
  <c r="B278" i="1"/>
  <c r="C278" i="1"/>
  <c r="B171" i="1"/>
  <c r="C171" i="1"/>
  <c r="B101" i="1"/>
  <c r="C101" i="1"/>
  <c r="B226" i="1"/>
  <c r="C226" i="1"/>
  <c r="B21" i="1"/>
  <c r="C21" i="1"/>
  <c r="B22" i="1"/>
  <c r="C22" i="1"/>
  <c r="B409" i="1"/>
  <c r="C409" i="1"/>
  <c r="B364" i="1"/>
  <c r="C364" i="1"/>
  <c r="B365" i="1"/>
  <c r="C365" i="1"/>
  <c r="B366" i="1"/>
  <c r="C366" i="1"/>
  <c r="AA258" i="1" l="1"/>
  <c r="AB258" i="1" s="1"/>
  <c r="AC258" i="1" s="1"/>
  <c r="AE258" i="1" s="1"/>
  <c r="AA274" i="1"/>
  <c r="AB274" i="1" s="1"/>
  <c r="AC274" i="1" s="1"/>
  <c r="AE274" i="1" s="1"/>
  <c r="AA278" i="1"/>
  <c r="AB278" i="1" s="1"/>
  <c r="AC278" i="1" s="1"/>
  <c r="AE278" i="1" s="1"/>
  <c r="AA291" i="1"/>
  <c r="AB291" i="1" s="1"/>
  <c r="AC291" i="1" s="1"/>
  <c r="AE291" i="1" s="1"/>
  <c r="AA256" i="1"/>
  <c r="AB256" i="1" s="1"/>
  <c r="AC256" i="1" s="1"/>
  <c r="AE256" i="1" s="1"/>
  <c r="AA305" i="1"/>
  <c r="AB305" i="1" s="1"/>
  <c r="AC305" i="1" s="1"/>
  <c r="AE305" i="1" s="1"/>
  <c r="AA362" i="1"/>
  <c r="AB362" i="1" s="1"/>
  <c r="AC362" i="1" s="1"/>
  <c r="AE362" i="1" s="1"/>
  <c r="AA260" i="1"/>
  <c r="AB260" i="1" s="1"/>
  <c r="AC260" i="1" s="1"/>
  <c r="AE260" i="1" s="1"/>
  <c r="AA363" i="1"/>
  <c r="AB363" i="1" s="1"/>
  <c r="AC363" i="1" s="1"/>
  <c r="AE363" i="1" s="1"/>
  <c r="AA359" i="1"/>
  <c r="AB359" i="1" s="1"/>
  <c r="AC359" i="1" s="1"/>
  <c r="AE359" i="1" s="1"/>
  <c r="AA409" i="1"/>
  <c r="AB409" i="1" s="1"/>
  <c r="AC409" i="1" s="1"/>
  <c r="AE409" i="1" s="1"/>
  <c r="AA302" i="1"/>
  <c r="AB302" i="1" s="1"/>
  <c r="AC302" i="1" s="1"/>
  <c r="AE302" i="1" s="1"/>
  <c r="AA254" i="1"/>
  <c r="AB254" i="1" s="1"/>
  <c r="AC254" i="1" s="1"/>
  <c r="AE254" i="1" s="1"/>
  <c r="AA325" i="1"/>
  <c r="AB325" i="1" s="1"/>
  <c r="AC325" i="1" s="1"/>
  <c r="AE325" i="1" s="1"/>
  <c r="AA366" i="1"/>
  <c r="AB366" i="1" s="1"/>
  <c r="AC366" i="1" s="1"/>
  <c r="AE366" i="1" s="1"/>
  <c r="AA171" i="1"/>
  <c r="AB171" i="1" s="1"/>
  <c r="AC171" i="1" s="1"/>
  <c r="AE171" i="1" s="1"/>
  <c r="AA365" i="1"/>
  <c r="AB365" i="1" s="1"/>
  <c r="AC365" i="1" s="1"/>
  <c r="AE365" i="1" s="1"/>
  <c r="AA355" i="1"/>
  <c r="AB355" i="1" s="1"/>
  <c r="AC355" i="1" s="1"/>
  <c r="AE355" i="1" s="1"/>
  <c r="AA97" i="1"/>
  <c r="AB97" i="1" s="1"/>
  <c r="AC97" i="1" s="1"/>
  <c r="AE97" i="1" s="1"/>
  <c r="AA304" i="1"/>
  <c r="AB304" i="1" s="1"/>
  <c r="AC304" i="1" s="1"/>
  <c r="AE304" i="1" s="1"/>
  <c r="AA273" i="1"/>
  <c r="AB273" i="1" s="1"/>
  <c r="AC273" i="1" s="1"/>
  <c r="AE273" i="1" s="1"/>
  <c r="AA22" i="1"/>
  <c r="AB22" i="1" s="1"/>
  <c r="AC22" i="1" s="1"/>
  <c r="AE22" i="1" s="1"/>
  <c r="AA301" i="1"/>
  <c r="AB301" i="1" s="1"/>
  <c r="AC301" i="1" s="1"/>
  <c r="AE301" i="1" s="1"/>
  <c r="AA303" i="1"/>
  <c r="AB303" i="1" s="1"/>
  <c r="AC303" i="1" s="1"/>
  <c r="AE303" i="1" s="1"/>
  <c r="AA155" i="1"/>
  <c r="AB155" i="1" s="1"/>
  <c r="AC155" i="1" s="1"/>
  <c r="AE155" i="1" s="1"/>
  <c r="AA358" i="1"/>
  <c r="AB358" i="1" s="1"/>
  <c r="AC358" i="1" s="1"/>
  <c r="AE358" i="1" s="1"/>
  <c r="AA206" i="1"/>
  <c r="AB206" i="1" s="1"/>
  <c r="AC206" i="1" s="1"/>
  <c r="AE206" i="1" s="1"/>
  <c r="AA207" i="1"/>
  <c r="AB207" i="1" s="1"/>
  <c r="AC207" i="1" s="1"/>
  <c r="AE207" i="1" s="1"/>
  <c r="AA356" i="1"/>
  <c r="AB356" i="1" s="1"/>
  <c r="AC356" i="1" s="1"/>
  <c r="AE356" i="1" s="1"/>
  <c r="AA364" i="1"/>
  <c r="AB364" i="1" s="1"/>
  <c r="AC364" i="1" s="1"/>
  <c r="AE364" i="1" s="1"/>
  <c r="AA361" i="1"/>
  <c r="AB361" i="1" s="1"/>
  <c r="AC361" i="1" s="1"/>
  <c r="AE361" i="1" s="1"/>
  <c r="AA21" i="1"/>
  <c r="AB21" i="1" s="1"/>
  <c r="AC21" i="1" s="1"/>
  <c r="AE21" i="1" s="1"/>
  <c r="AA360" i="1"/>
  <c r="AB360" i="1" s="1"/>
  <c r="AC360" i="1" s="1"/>
  <c r="AE360" i="1" s="1"/>
  <c r="AA101" i="1"/>
  <c r="AB101" i="1" s="1"/>
  <c r="AC101" i="1" s="1"/>
  <c r="AE101" i="1" s="1"/>
  <c r="AA226" i="1"/>
  <c r="AB226" i="1" s="1"/>
  <c r="AC226" i="1" s="1"/>
  <c r="AE226" i="1" s="1"/>
  <c r="AA357" i="1"/>
  <c r="AB357" i="1" s="1"/>
  <c r="AC357" i="1" s="1"/>
  <c r="AE357" i="1" s="1"/>
  <c r="AA172" i="1"/>
  <c r="AB172" i="1" s="1"/>
  <c r="AC172" i="1" s="1"/>
  <c r="AE172" i="1" s="1"/>
  <c r="AA257" i="1"/>
  <c r="AB257" i="1" s="1"/>
  <c r="AC257" i="1" s="1"/>
  <c r="AE257" i="1" s="1"/>
  <c r="AA259" i="1"/>
  <c r="AB259" i="1" s="1"/>
  <c r="AC259" i="1" s="1"/>
  <c r="AE259" i="1" s="1"/>
  <c r="AA255" i="1"/>
  <c r="AB255" i="1" s="1"/>
  <c r="AC255" i="1" s="1"/>
  <c r="AE255" i="1" s="1"/>
  <c r="O14" i="11" l="1"/>
  <c r="N12" i="11" l="1"/>
  <c r="N14" i="11" s="1"/>
  <c r="W19" i="1"/>
  <c r="AD19" i="1" s="1"/>
  <c r="X19" i="1"/>
  <c r="Y19" i="1"/>
  <c r="Z19" i="1"/>
  <c r="W299" i="1"/>
  <c r="AD299" i="1" s="1"/>
  <c r="X299" i="1"/>
  <c r="Y299" i="1"/>
  <c r="Z299" i="1"/>
  <c r="W401" i="1"/>
  <c r="AD401" i="1" s="1"/>
  <c r="X401" i="1"/>
  <c r="Y401" i="1"/>
  <c r="Z401" i="1"/>
  <c r="W402" i="1"/>
  <c r="AD402" i="1" s="1"/>
  <c r="X402" i="1"/>
  <c r="Y402" i="1"/>
  <c r="Z402" i="1"/>
  <c r="W403" i="1"/>
  <c r="AD403" i="1" s="1"/>
  <c r="X403" i="1"/>
  <c r="Y403" i="1"/>
  <c r="Z403" i="1"/>
  <c r="W6" i="1"/>
  <c r="AD6" i="1" s="1"/>
  <c r="X6" i="1"/>
  <c r="Y6" i="1"/>
  <c r="Z6" i="1"/>
  <c r="W332" i="1"/>
  <c r="AD332" i="1" s="1"/>
  <c r="X332" i="1"/>
  <c r="Y332" i="1"/>
  <c r="Z332" i="1"/>
  <c r="W281" i="1"/>
  <c r="AD281" i="1" s="1"/>
  <c r="X281" i="1"/>
  <c r="Y281" i="1"/>
  <c r="Z281" i="1"/>
  <c r="W300" i="1"/>
  <c r="AD300" i="1" s="1"/>
  <c r="X300" i="1"/>
  <c r="Y300" i="1"/>
  <c r="Z300" i="1"/>
  <c r="W350" i="1"/>
  <c r="AD350" i="1" s="1"/>
  <c r="X350" i="1"/>
  <c r="Y350" i="1"/>
  <c r="Z350" i="1"/>
  <c r="W351" i="1"/>
  <c r="AD351" i="1" s="1"/>
  <c r="X351" i="1"/>
  <c r="Y351" i="1"/>
  <c r="Z351" i="1"/>
  <c r="W382" i="1"/>
  <c r="AD382" i="1" s="1"/>
  <c r="X382" i="1"/>
  <c r="Y382" i="1"/>
  <c r="Z382" i="1"/>
  <c r="W10" i="1"/>
  <c r="AD10" i="1" s="1"/>
  <c r="X10" i="1"/>
  <c r="Y10" i="1"/>
  <c r="Z10" i="1"/>
  <c r="W423" i="1"/>
  <c r="AD423" i="1" s="1"/>
  <c r="X423" i="1"/>
  <c r="Y423" i="1"/>
  <c r="Z423" i="1"/>
  <c r="W228" i="1"/>
  <c r="AD228" i="1" s="1"/>
  <c r="X228" i="1"/>
  <c r="Y228" i="1"/>
  <c r="Z228" i="1"/>
  <c r="W279" i="1"/>
  <c r="AD279" i="1" s="1"/>
  <c r="X279" i="1"/>
  <c r="Y279" i="1"/>
  <c r="Z279" i="1"/>
  <c r="W704" i="1"/>
  <c r="AD704" i="1" s="1"/>
  <c r="X704" i="1"/>
  <c r="Y704" i="1"/>
  <c r="Z704" i="1"/>
  <c r="W404" i="1"/>
  <c r="AD404" i="1" s="1"/>
  <c r="X404" i="1"/>
  <c r="Y404" i="1"/>
  <c r="Z404" i="1"/>
  <c r="W405" i="1"/>
  <c r="AD405" i="1" s="1"/>
  <c r="X405" i="1"/>
  <c r="Y405" i="1"/>
  <c r="Z405" i="1"/>
  <c r="W280" i="1"/>
  <c r="AD280" i="1" s="1"/>
  <c r="X280" i="1"/>
  <c r="Y280" i="1"/>
  <c r="Z280" i="1"/>
  <c r="W352" i="1"/>
  <c r="AD352" i="1" s="1"/>
  <c r="X352" i="1"/>
  <c r="Y352" i="1"/>
  <c r="Z352" i="1"/>
  <c r="W353" i="1"/>
  <c r="AD353" i="1" s="1"/>
  <c r="X353" i="1"/>
  <c r="Y353" i="1"/>
  <c r="Z353" i="1"/>
  <c r="W354" i="1"/>
  <c r="AD354" i="1" s="1"/>
  <c r="X354" i="1"/>
  <c r="Y354" i="1"/>
  <c r="Z354" i="1"/>
  <c r="W329" i="1"/>
  <c r="AD329" i="1" s="1"/>
  <c r="X329" i="1"/>
  <c r="Y329" i="1"/>
  <c r="Z329" i="1"/>
  <c r="W406" i="1"/>
  <c r="AD406" i="1" s="1"/>
  <c r="X406" i="1"/>
  <c r="Y406" i="1"/>
  <c r="Z406" i="1"/>
  <c r="W344" i="1"/>
  <c r="AD344" i="1" s="1"/>
  <c r="X344" i="1"/>
  <c r="Y344" i="1"/>
  <c r="Z344" i="1"/>
  <c r="W395" i="1"/>
  <c r="AD395" i="1" s="1"/>
  <c r="X395" i="1"/>
  <c r="Y395" i="1"/>
  <c r="Z395" i="1"/>
  <c r="W383" i="1"/>
  <c r="AD383" i="1" s="1"/>
  <c r="X383" i="1"/>
  <c r="Y383" i="1"/>
  <c r="Z383" i="1"/>
  <c r="W319" i="1"/>
  <c r="AD319" i="1" s="1"/>
  <c r="X319" i="1"/>
  <c r="Y319" i="1"/>
  <c r="Z319" i="1"/>
  <c r="W321" i="1"/>
  <c r="AD321" i="1" s="1"/>
  <c r="X321" i="1"/>
  <c r="Y321" i="1"/>
  <c r="Z321" i="1"/>
  <c r="B19" i="1"/>
  <c r="C19" i="1"/>
  <c r="B299" i="1"/>
  <c r="C299" i="1"/>
  <c r="B401" i="1"/>
  <c r="C401" i="1"/>
  <c r="B402" i="1"/>
  <c r="C402" i="1"/>
  <c r="B403" i="1"/>
  <c r="C403" i="1"/>
  <c r="B6" i="1"/>
  <c r="C6" i="1"/>
  <c r="B332" i="1"/>
  <c r="C332" i="1"/>
  <c r="B281" i="1"/>
  <c r="C281" i="1"/>
  <c r="B300" i="1"/>
  <c r="C300" i="1"/>
  <c r="B350" i="1"/>
  <c r="C350" i="1"/>
  <c r="B351" i="1"/>
  <c r="C351" i="1"/>
  <c r="B382" i="1"/>
  <c r="C382" i="1"/>
  <c r="B10" i="1"/>
  <c r="C10" i="1"/>
  <c r="B423" i="1"/>
  <c r="C423" i="1"/>
  <c r="B228" i="1"/>
  <c r="C228" i="1"/>
  <c r="B279" i="1"/>
  <c r="C279" i="1"/>
  <c r="B704" i="1"/>
  <c r="C704" i="1"/>
  <c r="B404" i="1"/>
  <c r="C404" i="1"/>
  <c r="B405" i="1"/>
  <c r="C405" i="1"/>
  <c r="B280" i="1"/>
  <c r="C280" i="1"/>
  <c r="B352" i="1"/>
  <c r="C352" i="1"/>
  <c r="B353" i="1"/>
  <c r="C353" i="1"/>
  <c r="B354" i="1"/>
  <c r="C354" i="1"/>
  <c r="B329" i="1"/>
  <c r="C329" i="1"/>
  <c r="B406" i="1"/>
  <c r="C406" i="1"/>
  <c r="B344" i="1"/>
  <c r="C344" i="1"/>
  <c r="B395" i="1"/>
  <c r="C395" i="1"/>
  <c r="B383" i="1"/>
  <c r="C383" i="1"/>
  <c r="B319" i="1"/>
  <c r="C319" i="1"/>
  <c r="B321" i="1"/>
  <c r="C321" i="1"/>
  <c r="AA228" i="1" l="1"/>
  <c r="AB228" i="1" s="1"/>
  <c r="AC228" i="1" s="1"/>
  <c r="AE228" i="1" s="1"/>
  <c r="AA329" i="1"/>
  <c r="AB329" i="1" s="1"/>
  <c r="AC329" i="1" s="1"/>
  <c r="AE329" i="1" s="1"/>
  <c r="AA704" i="1"/>
  <c r="AB704" i="1" s="1"/>
  <c r="AC704" i="1" s="1"/>
  <c r="AE704" i="1" s="1"/>
  <c r="AA351" i="1"/>
  <c r="AB351" i="1" s="1"/>
  <c r="AC351" i="1" s="1"/>
  <c r="AE351" i="1" s="1"/>
  <c r="AA401" i="1"/>
  <c r="AB401" i="1" s="1"/>
  <c r="AC401" i="1" s="1"/>
  <c r="AE401" i="1" s="1"/>
  <c r="AA404" i="1"/>
  <c r="AB404" i="1" s="1"/>
  <c r="AC404" i="1" s="1"/>
  <c r="AE404" i="1" s="1"/>
  <c r="AA280" i="1"/>
  <c r="AB280" i="1" s="1"/>
  <c r="AC280" i="1" s="1"/>
  <c r="AE280" i="1" s="1"/>
  <c r="AA279" i="1"/>
  <c r="AB279" i="1" s="1"/>
  <c r="AC279" i="1" s="1"/>
  <c r="AE279" i="1" s="1"/>
  <c r="AA402" i="1"/>
  <c r="AB402" i="1" s="1"/>
  <c r="AC402" i="1" s="1"/>
  <c r="AE402" i="1" s="1"/>
  <c r="AA354" i="1"/>
  <c r="AB354" i="1" s="1"/>
  <c r="AC354" i="1" s="1"/>
  <c r="AE354" i="1" s="1"/>
  <c r="AA321" i="1"/>
  <c r="AB321" i="1" s="1"/>
  <c r="AC321" i="1" s="1"/>
  <c r="AE321" i="1" s="1"/>
  <c r="AA395" i="1"/>
  <c r="AB395" i="1" s="1"/>
  <c r="AC395" i="1" s="1"/>
  <c r="AE395" i="1" s="1"/>
  <c r="AA383" i="1"/>
  <c r="AB383" i="1" s="1"/>
  <c r="AC383" i="1" s="1"/>
  <c r="AE383" i="1" s="1"/>
  <c r="AA382" i="1"/>
  <c r="AB382" i="1" s="1"/>
  <c r="AC382" i="1" s="1"/>
  <c r="AE382" i="1" s="1"/>
  <c r="AA344" i="1"/>
  <c r="AB344" i="1" s="1"/>
  <c r="AC344" i="1" s="1"/>
  <c r="AE344" i="1" s="1"/>
  <c r="AA332" i="1"/>
  <c r="AB332" i="1" s="1"/>
  <c r="AC332" i="1" s="1"/>
  <c r="AE332" i="1" s="1"/>
  <c r="AA10" i="1"/>
  <c r="AB10" i="1" s="1"/>
  <c r="AC10" i="1" s="1"/>
  <c r="AE10" i="1" s="1"/>
  <c r="AA403" i="1"/>
  <c r="AB403" i="1" s="1"/>
  <c r="AC403" i="1" s="1"/>
  <c r="AE403" i="1" s="1"/>
  <c r="AA299" i="1"/>
  <c r="AB299" i="1" s="1"/>
  <c r="AC299" i="1" s="1"/>
  <c r="AE299" i="1" s="1"/>
  <c r="AA19" i="1"/>
  <c r="AB19" i="1" s="1"/>
  <c r="AC19" i="1" s="1"/>
  <c r="AE19" i="1" s="1"/>
  <c r="AA353" i="1"/>
  <c r="AB353" i="1" s="1"/>
  <c r="AC353" i="1" s="1"/>
  <c r="AE353" i="1" s="1"/>
  <c r="AA405" i="1"/>
  <c r="AB405" i="1" s="1"/>
  <c r="AC405" i="1" s="1"/>
  <c r="AE405" i="1" s="1"/>
  <c r="AA423" i="1"/>
  <c r="AB423" i="1" s="1"/>
  <c r="AC423" i="1" s="1"/>
  <c r="AE423" i="1" s="1"/>
  <c r="AA300" i="1"/>
  <c r="AB300" i="1" s="1"/>
  <c r="AC300" i="1" s="1"/>
  <c r="AE300" i="1" s="1"/>
  <c r="AA281" i="1"/>
  <c r="AB281" i="1" s="1"/>
  <c r="AC281" i="1" s="1"/>
  <c r="AE281" i="1" s="1"/>
  <c r="AA406" i="1"/>
  <c r="AB406" i="1" s="1"/>
  <c r="AC406" i="1" s="1"/>
  <c r="AE406" i="1" s="1"/>
  <c r="AA350" i="1"/>
  <c r="AB350" i="1" s="1"/>
  <c r="AC350" i="1" s="1"/>
  <c r="AE350" i="1" s="1"/>
  <c r="AA319" i="1"/>
  <c r="AB319" i="1" s="1"/>
  <c r="AC319" i="1" s="1"/>
  <c r="AE319" i="1" s="1"/>
  <c r="AA6" i="1"/>
  <c r="AB6" i="1" s="1"/>
  <c r="AC6" i="1" s="1"/>
  <c r="AE6" i="1" s="1"/>
  <c r="AA352" i="1"/>
  <c r="AB352" i="1" s="1"/>
  <c r="AC352" i="1" s="1"/>
  <c r="AE352" i="1" s="1"/>
  <c r="AD18" i="1"/>
  <c r="W506" i="1"/>
  <c r="AD506" i="1" s="1"/>
  <c r="W447" i="1"/>
  <c r="AD447" i="1" s="1"/>
  <c r="W511" i="1"/>
  <c r="AD511" i="1" s="1"/>
  <c r="AD336" i="1"/>
  <c r="X336" i="1"/>
  <c r="Y336" i="1"/>
  <c r="Z336" i="1"/>
  <c r="W124" i="1"/>
  <c r="AD124" i="1" s="1"/>
  <c r="X124" i="1"/>
  <c r="Y124" i="1"/>
  <c r="Z124" i="1"/>
  <c r="W342" i="1"/>
  <c r="AD342" i="1" s="1"/>
  <c r="X342" i="1"/>
  <c r="Y342" i="1"/>
  <c r="Z342" i="1"/>
  <c r="W441" i="1"/>
  <c r="AD441" i="1" s="1"/>
  <c r="X441" i="1"/>
  <c r="Y441" i="1"/>
  <c r="Z441" i="1"/>
  <c r="W337" i="1"/>
  <c r="AD337" i="1" s="1"/>
  <c r="X337" i="1"/>
  <c r="Y337" i="1"/>
  <c r="Z337" i="1"/>
  <c r="W642" i="1"/>
  <c r="AD642" i="1" s="1"/>
  <c r="X642" i="1"/>
  <c r="Y642" i="1"/>
  <c r="Z642" i="1"/>
  <c r="W293" i="1"/>
  <c r="AD293" i="1" s="1"/>
  <c r="X293" i="1"/>
  <c r="Y293" i="1"/>
  <c r="Z293" i="1"/>
  <c r="W664" i="1"/>
  <c r="AD664" i="1" s="1"/>
  <c r="X664" i="1"/>
  <c r="Y664" i="1"/>
  <c r="Z664" i="1"/>
  <c r="W425" i="1"/>
  <c r="AD425" i="1" s="1"/>
  <c r="X425" i="1"/>
  <c r="Y425" i="1"/>
  <c r="Z425" i="1"/>
  <c r="W384" i="1"/>
  <c r="AD384" i="1" s="1"/>
  <c r="X384" i="1"/>
  <c r="Y384" i="1"/>
  <c r="Z384" i="1"/>
  <c r="Y18" i="1"/>
  <c r="Z18" i="1"/>
  <c r="W251" i="1"/>
  <c r="AD251" i="1" s="1"/>
  <c r="X251" i="1"/>
  <c r="Y251" i="1"/>
  <c r="Z251" i="1"/>
  <c r="W665" i="1"/>
  <c r="AD665" i="1" s="1"/>
  <c r="X665" i="1"/>
  <c r="Y665" i="1"/>
  <c r="Z665" i="1"/>
  <c r="W338" i="1"/>
  <c r="AD338" i="1" s="1"/>
  <c r="X338" i="1"/>
  <c r="Y338" i="1"/>
  <c r="Z338" i="1"/>
  <c r="W643" i="1"/>
  <c r="AD643" i="1" s="1"/>
  <c r="X643" i="1"/>
  <c r="Y643" i="1"/>
  <c r="Z643" i="1"/>
  <c r="W666" i="1"/>
  <c r="AD666" i="1" s="1"/>
  <c r="X666" i="1"/>
  <c r="Y666" i="1"/>
  <c r="Z666" i="1"/>
  <c r="W187" i="1"/>
  <c r="AD187" i="1" s="1"/>
  <c r="X187" i="1"/>
  <c r="Y187" i="1"/>
  <c r="Z187" i="1"/>
  <c r="W105" i="1"/>
  <c r="AD105" i="1" s="1"/>
  <c r="X105" i="1"/>
  <c r="Y105" i="1"/>
  <c r="Z105" i="1"/>
  <c r="W644" i="1"/>
  <c r="AD644" i="1" s="1"/>
  <c r="X644" i="1"/>
  <c r="Y644" i="1"/>
  <c r="Z644" i="1"/>
  <c r="X506" i="1"/>
  <c r="Y506" i="1"/>
  <c r="Z506" i="1"/>
  <c r="W316" i="1"/>
  <c r="AD316" i="1" s="1"/>
  <c r="X316" i="1"/>
  <c r="Y316" i="1"/>
  <c r="Z316" i="1"/>
  <c r="W173" i="1"/>
  <c r="AD173" i="1" s="1"/>
  <c r="X173" i="1"/>
  <c r="Y173" i="1"/>
  <c r="Z173" i="1"/>
  <c r="W667" i="1"/>
  <c r="AD667" i="1" s="1"/>
  <c r="X667" i="1"/>
  <c r="Y667" i="1"/>
  <c r="Z667" i="1"/>
  <c r="W645" i="1"/>
  <c r="AD645" i="1" s="1"/>
  <c r="X645" i="1"/>
  <c r="Y645" i="1"/>
  <c r="Z645" i="1"/>
  <c r="W339" i="1"/>
  <c r="AD339" i="1" s="1"/>
  <c r="X339" i="1"/>
  <c r="Y339" i="1"/>
  <c r="Z339" i="1"/>
  <c r="W181" i="1"/>
  <c r="AD181" i="1" s="1"/>
  <c r="X181" i="1"/>
  <c r="Y181" i="1"/>
  <c r="Z181" i="1"/>
  <c r="W80" i="1"/>
  <c r="AD80" i="1" s="1"/>
  <c r="X80" i="1"/>
  <c r="Y80" i="1"/>
  <c r="Z80" i="1"/>
  <c r="W182" i="1"/>
  <c r="AD182" i="1" s="1"/>
  <c r="X182" i="1"/>
  <c r="Y182" i="1"/>
  <c r="Z182" i="1"/>
  <c r="W646" i="1"/>
  <c r="AD646" i="1" s="1"/>
  <c r="X646" i="1"/>
  <c r="Y646" i="1"/>
  <c r="Z646" i="1"/>
  <c r="W668" i="1"/>
  <c r="AD668" i="1" s="1"/>
  <c r="X668" i="1"/>
  <c r="Y668" i="1"/>
  <c r="Z668" i="1"/>
  <c r="W647" i="1"/>
  <c r="AD647" i="1" s="1"/>
  <c r="X647" i="1"/>
  <c r="Y647" i="1"/>
  <c r="Z647" i="1"/>
  <c r="W434" i="1"/>
  <c r="AD434" i="1" s="1"/>
  <c r="X434" i="1"/>
  <c r="Y434" i="1"/>
  <c r="Z434" i="1"/>
  <c r="W648" i="1"/>
  <c r="AD648" i="1" s="1"/>
  <c r="X648" i="1"/>
  <c r="Y648" i="1"/>
  <c r="Z648" i="1"/>
  <c r="W649" i="1"/>
  <c r="AD649" i="1" s="1"/>
  <c r="X649" i="1"/>
  <c r="Y649" i="1"/>
  <c r="Z649" i="1"/>
  <c r="W202" i="1"/>
  <c r="AD202" i="1" s="1"/>
  <c r="X202" i="1"/>
  <c r="Y202" i="1"/>
  <c r="Z202" i="1"/>
  <c r="W426" i="1"/>
  <c r="AD426" i="1" s="1"/>
  <c r="X426" i="1"/>
  <c r="Y426" i="1"/>
  <c r="Z426" i="1"/>
  <c r="W320" i="1"/>
  <c r="AD320" i="1" s="1"/>
  <c r="X320" i="1"/>
  <c r="Y320" i="1"/>
  <c r="Z320" i="1"/>
  <c r="W413" i="1"/>
  <c r="AD413" i="1" s="1"/>
  <c r="X413" i="1"/>
  <c r="Y413" i="1"/>
  <c r="Z413" i="1"/>
  <c r="W669" i="1"/>
  <c r="AD669" i="1" s="1"/>
  <c r="X669" i="1"/>
  <c r="Y669" i="1"/>
  <c r="Z669" i="1"/>
  <c r="W290" i="1"/>
  <c r="AD290" i="1" s="1"/>
  <c r="X290" i="1"/>
  <c r="Y290" i="1"/>
  <c r="Z290" i="1"/>
  <c r="W670" i="1"/>
  <c r="AD670" i="1" s="1"/>
  <c r="X670" i="1"/>
  <c r="Y670" i="1"/>
  <c r="Z670" i="1"/>
  <c r="W195" i="1"/>
  <c r="AD195" i="1" s="1"/>
  <c r="X195" i="1"/>
  <c r="Y195" i="1"/>
  <c r="Z195" i="1"/>
  <c r="W138" i="1"/>
  <c r="AD138" i="1" s="1"/>
  <c r="X138" i="1"/>
  <c r="Y138" i="1"/>
  <c r="Z138" i="1"/>
  <c r="W139" i="1"/>
  <c r="AD139" i="1" s="1"/>
  <c r="X139" i="1"/>
  <c r="Y139" i="1"/>
  <c r="Z139" i="1"/>
  <c r="W76" i="1"/>
  <c r="AD76" i="1" s="1"/>
  <c r="X76" i="1"/>
  <c r="Y76" i="1"/>
  <c r="Z76" i="1"/>
  <c r="W88" i="1"/>
  <c r="AD88" i="1" s="1"/>
  <c r="X88" i="1"/>
  <c r="Y88" i="1"/>
  <c r="Z88" i="1"/>
  <c r="W451" i="1"/>
  <c r="AD451" i="1" s="1"/>
  <c r="X451" i="1"/>
  <c r="Y451" i="1"/>
  <c r="Z451" i="1"/>
  <c r="W671" i="1"/>
  <c r="AD671" i="1" s="1"/>
  <c r="X671" i="1"/>
  <c r="Y671" i="1"/>
  <c r="Z671" i="1"/>
  <c r="W106" i="1"/>
  <c r="AD106" i="1" s="1"/>
  <c r="X106" i="1"/>
  <c r="Y106" i="1"/>
  <c r="Z106" i="1"/>
  <c r="W2" i="1"/>
  <c r="AD2" i="1" s="1"/>
  <c r="X2" i="1"/>
  <c r="Y2" i="1"/>
  <c r="Z2" i="1"/>
  <c r="W121" i="1"/>
  <c r="AD121" i="1" s="1"/>
  <c r="X121" i="1"/>
  <c r="Y121" i="1"/>
  <c r="Z121" i="1"/>
  <c r="W650" i="1"/>
  <c r="AD650" i="1" s="1"/>
  <c r="X650" i="1"/>
  <c r="Y650" i="1"/>
  <c r="Z650" i="1"/>
  <c r="W203" i="1"/>
  <c r="AD203" i="1" s="1"/>
  <c r="X203" i="1"/>
  <c r="Y203" i="1"/>
  <c r="Z203" i="1"/>
  <c r="W651" i="1"/>
  <c r="AD651" i="1" s="1"/>
  <c r="X651" i="1"/>
  <c r="Y651" i="1"/>
  <c r="Z651" i="1"/>
  <c r="W385" i="1"/>
  <c r="AD385" i="1" s="1"/>
  <c r="X385" i="1"/>
  <c r="Y385" i="1"/>
  <c r="Z385" i="1"/>
  <c r="W333" i="1"/>
  <c r="AD333" i="1" s="1"/>
  <c r="X333" i="1"/>
  <c r="Y333" i="1"/>
  <c r="Z333" i="1"/>
  <c r="W672" i="1"/>
  <c r="AD672" i="1" s="1"/>
  <c r="X672" i="1"/>
  <c r="Y672" i="1"/>
  <c r="Z672" i="1"/>
  <c r="W368" i="1"/>
  <c r="AD368" i="1" s="1"/>
  <c r="X368" i="1"/>
  <c r="Y368" i="1"/>
  <c r="Z368" i="1"/>
  <c r="W386" i="1"/>
  <c r="AD386" i="1" s="1"/>
  <c r="X386" i="1"/>
  <c r="Y386" i="1"/>
  <c r="Z386" i="1"/>
  <c r="W165" i="1"/>
  <c r="AD165" i="1" s="1"/>
  <c r="X165" i="1"/>
  <c r="Y165" i="1"/>
  <c r="Z165" i="1"/>
  <c r="W673" i="1"/>
  <c r="AD673" i="1" s="1"/>
  <c r="X673" i="1"/>
  <c r="Y673" i="1"/>
  <c r="Z673" i="1"/>
  <c r="W294" i="1"/>
  <c r="AD294" i="1" s="1"/>
  <c r="X294" i="1"/>
  <c r="Y294" i="1"/>
  <c r="Z294" i="1"/>
  <c r="W89" i="1"/>
  <c r="AD89" i="1" s="1"/>
  <c r="X89" i="1"/>
  <c r="Y89" i="1"/>
  <c r="Z89" i="1"/>
  <c r="W421" i="1"/>
  <c r="AD421" i="1" s="1"/>
  <c r="X421" i="1"/>
  <c r="Y421" i="1"/>
  <c r="Z421" i="1"/>
  <c r="W199" i="1"/>
  <c r="AD199" i="1" s="1"/>
  <c r="X199" i="1"/>
  <c r="Y199" i="1"/>
  <c r="Z199" i="1"/>
  <c r="W204" i="1"/>
  <c r="AD204" i="1" s="1"/>
  <c r="X204" i="1"/>
  <c r="Y204" i="1"/>
  <c r="Z204" i="1"/>
  <c r="W140" i="1"/>
  <c r="AD140" i="1" s="1"/>
  <c r="X140" i="1"/>
  <c r="Y140" i="1"/>
  <c r="Z140" i="1"/>
  <c r="W25" i="1"/>
  <c r="AD25" i="1" s="1"/>
  <c r="X25" i="1"/>
  <c r="Y25" i="1"/>
  <c r="Z25" i="1"/>
  <c r="W120" i="1"/>
  <c r="AD120" i="1" s="1"/>
  <c r="X120" i="1"/>
  <c r="Y120" i="1"/>
  <c r="Z120" i="1"/>
  <c r="W141" i="1"/>
  <c r="AD141" i="1" s="1"/>
  <c r="X141" i="1"/>
  <c r="Y141" i="1"/>
  <c r="Z141" i="1"/>
  <c r="W142" i="1"/>
  <c r="AD142" i="1" s="1"/>
  <c r="X142" i="1"/>
  <c r="Y142" i="1"/>
  <c r="Z142" i="1"/>
  <c r="W652" i="1"/>
  <c r="AD652" i="1" s="1"/>
  <c r="X652" i="1"/>
  <c r="Y652" i="1"/>
  <c r="Z652" i="1"/>
  <c r="W81" i="1"/>
  <c r="AD81" i="1" s="1"/>
  <c r="X81" i="1"/>
  <c r="Y81" i="1"/>
  <c r="Z81" i="1"/>
  <c r="W239" i="1"/>
  <c r="AD239" i="1" s="1"/>
  <c r="X239" i="1"/>
  <c r="Y239" i="1"/>
  <c r="Z239" i="1"/>
  <c r="W245" i="1"/>
  <c r="AD245" i="1" s="1"/>
  <c r="X245" i="1"/>
  <c r="Y245" i="1"/>
  <c r="Z245" i="1"/>
  <c r="W188" i="1"/>
  <c r="AD188" i="1" s="1"/>
  <c r="X188" i="1"/>
  <c r="Y188" i="1"/>
  <c r="Z188" i="1"/>
  <c r="W283" i="1"/>
  <c r="AD283" i="1" s="1"/>
  <c r="X283" i="1"/>
  <c r="Y283" i="1"/>
  <c r="Z283" i="1"/>
  <c r="W99" i="1"/>
  <c r="AD99" i="1" s="1"/>
  <c r="X99" i="1"/>
  <c r="Y99" i="1"/>
  <c r="Z99" i="1"/>
  <c r="W653" i="1"/>
  <c r="AD653" i="1" s="1"/>
  <c r="X653" i="1"/>
  <c r="Y653" i="1"/>
  <c r="Z653" i="1"/>
  <c r="W654" i="1"/>
  <c r="AD654" i="1" s="1"/>
  <c r="X654" i="1"/>
  <c r="Y654" i="1"/>
  <c r="Z654" i="1"/>
  <c r="W340" i="1"/>
  <c r="AD340" i="1" s="1"/>
  <c r="X340" i="1"/>
  <c r="Y340" i="1"/>
  <c r="Z340" i="1"/>
  <c r="W168" i="1"/>
  <c r="AD168" i="1" s="1"/>
  <c r="X168" i="1"/>
  <c r="Y168" i="1"/>
  <c r="Z168" i="1"/>
  <c r="W674" i="1"/>
  <c r="AD674" i="1" s="1"/>
  <c r="X674" i="1"/>
  <c r="Y674" i="1"/>
  <c r="Z674" i="1"/>
  <c r="X447" i="1"/>
  <c r="Y447" i="1"/>
  <c r="Z447" i="1"/>
  <c r="W369" i="1"/>
  <c r="AD369" i="1" s="1"/>
  <c r="X369" i="1"/>
  <c r="Y369" i="1"/>
  <c r="Z369" i="1"/>
  <c r="W334" i="1"/>
  <c r="AD334" i="1" s="1"/>
  <c r="X334" i="1"/>
  <c r="Y334" i="1"/>
  <c r="Z334" i="1"/>
  <c r="W410" i="1"/>
  <c r="AD410" i="1" s="1"/>
  <c r="X410" i="1"/>
  <c r="Y410" i="1"/>
  <c r="Z410" i="1"/>
  <c r="W420" i="1"/>
  <c r="AD420" i="1" s="1"/>
  <c r="X420" i="1"/>
  <c r="Y420" i="1"/>
  <c r="Z420" i="1"/>
  <c r="W276" i="1"/>
  <c r="AD276" i="1" s="1"/>
  <c r="X276" i="1"/>
  <c r="Y276" i="1"/>
  <c r="Z276" i="1"/>
  <c r="W183" i="1"/>
  <c r="AD183" i="1" s="1"/>
  <c r="X183" i="1"/>
  <c r="Y183" i="1"/>
  <c r="Z183" i="1"/>
  <c r="W284" i="1"/>
  <c r="AD284" i="1" s="1"/>
  <c r="X284" i="1"/>
  <c r="Y284" i="1"/>
  <c r="Z284" i="1"/>
  <c r="W412" i="1"/>
  <c r="AD412" i="1" s="1"/>
  <c r="X412" i="1"/>
  <c r="Y412" i="1"/>
  <c r="Z412" i="1"/>
  <c r="W675" i="1"/>
  <c r="AD675" i="1" s="1"/>
  <c r="X675" i="1"/>
  <c r="Y675" i="1"/>
  <c r="Z675" i="1"/>
  <c r="W655" i="1"/>
  <c r="AD655" i="1" s="1"/>
  <c r="X655" i="1"/>
  <c r="Y655" i="1"/>
  <c r="Z655" i="1"/>
  <c r="W656" i="1"/>
  <c r="AD656" i="1" s="1"/>
  <c r="X656" i="1"/>
  <c r="Y656" i="1"/>
  <c r="Z656" i="1"/>
  <c r="W143" i="1"/>
  <c r="AD143" i="1" s="1"/>
  <c r="X143" i="1"/>
  <c r="Y143" i="1"/>
  <c r="Z143" i="1"/>
  <c r="W107" i="1"/>
  <c r="AD107" i="1" s="1"/>
  <c r="X107" i="1"/>
  <c r="Y107" i="1"/>
  <c r="Z107" i="1"/>
  <c r="X511" i="1"/>
  <c r="Y511" i="1"/>
  <c r="Z511" i="1"/>
  <c r="W166" i="1"/>
  <c r="AD166" i="1" s="1"/>
  <c r="X166" i="1"/>
  <c r="Y166" i="1"/>
  <c r="Z166" i="1"/>
  <c r="W200" i="1"/>
  <c r="AD200" i="1" s="1"/>
  <c r="X200" i="1"/>
  <c r="Y200" i="1"/>
  <c r="Z200" i="1"/>
  <c r="W32" i="1"/>
  <c r="AD32" i="1" s="1"/>
  <c r="X32" i="1"/>
  <c r="Y32" i="1"/>
  <c r="Z32" i="1"/>
  <c r="W184" i="1"/>
  <c r="AD184" i="1" s="1"/>
  <c r="X184" i="1"/>
  <c r="Y184" i="1"/>
  <c r="Z184" i="1"/>
  <c r="W136" i="1"/>
  <c r="AD136" i="1" s="1"/>
  <c r="X136" i="1"/>
  <c r="Y136" i="1"/>
  <c r="Z136" i="1"/>
  <c r="W335" i="1"/>
  <c r="AD335" i="1" s="1"/>
  <c r="X335" i="1"/>
  <c r="Y335" i="1"/>
  <c r="Z335" i="1"/>
  <c r="W185" i="1"/>
  <c r="AD185" i="1" s="1"/>
  <c r="X185" i="1"/>
  <c r="Y185" i="1"/>
  <c r="Z185" i="1"/>
  <c r="W657" i="1"/>
  <c r="AD657" i="1" s="1"/>
  <c r="X657" i="1"/>
  <c r="Y657" i="1"/>
  <c r="Z657" i="1"/>
  <c r="W144" i="1"/>
  <c r="AD144" i="1" s="1"/>
  <c r="X144" i="1"/>
  <c r="Y144" i="1"/>
  <c r="Z144" i="1"/>
  <c r="W186" i="1"/>
  <c r="AD186" i="1" s="1"/>
  <c r="X186" i="1"/>
  <c r="Y186" i="1"/>
  <c r="Z186" i="1"/>
  <c r="W676" i="1"/>
  <c r="AD676" i="1" s="1"/>
  <c r="X676" i="1"/>
  <c r="Y676" i="1"/>
  <c r="Z676" i="1"/>
  <c r="W33" i="1"/>
  <c r="AD33" i="1" s="1"/>
  <c r="X33" i="1"/>
  <c r="Y33" i="1"/>
  <c r="Z33" i="1"/>
  <c r="W285" i="1"/>
  <c r="AD285" i="1" s="1"/>
  <c r="X285" i="1"/>
  <c r="Y285" i="1"/>
  <c r="Z285" i="1"/>
  <c r="W414" i="1"/>
  <c r="AD414" i="1" s="1"/>
  <c r="X414" i="1"/>
  <c r="Y414" i="1"/>
  <c r="Z414" i="1"/>
  <c r="W137" i="1"/>
  <c r="AD137" i="1" s="1"/>
  <c r="X137" i="1"/>
  <c r="Y137" i="1"/>
  <c r="Z137" i="1"/>
  <c r="W677" i="1"/>
  <c r="AD677" i="1" s="1"/>
  <c r="X677" i="1"/>
  <c r="Y677" i="1"/>
  <c r="Z677" i="1"/>
  <c r="W448" i="1"/>
  <c r="AD448" i="1" s="1"/>
  <c r="X448" i="1"/>
  <c r="Y448" i="1"/>
  <c r="Z448" i="1"/>
  <c r="W678" i="1"/>
  <c r="AD678" i="1" s="1"/>
  <c r="X678" i="1"/>
  <c r="Y678" i="1"/>
  <c r="Z678" i="1"/>
  <c r="W387" i="1"/>
  <c r="AD387" i="1" s="1"/>
  <c r="X387" i="1"/>
  <c r="Y387" i="1"/>
  <c r="Z387" i="1"/>
  <c r="W442" i="1"/>
  <c r="AD442" i="1" s="1"/>
  <c r="X442" i="1"/>
  <c r="Y442" i="1"/>
  <c r="Z442" i="1"/>
  <c r="W679" i="1"/>
  <c r="AD679" i="1" s="1"/>
  <c r="X679" i="1"/>
  <c r="Y679" i="1"/>
  <c r="Z679" i="1"/>
  <c r="W443" i="1"/>
  <c r="AD443" i="1" s="1"/>
  <c r="X443" i="1"/>
  <c r="Y443" i="1"/>
  <c r="Z443" i="1"/>
  <c r="W286" i="1"/>
  <c r="AD286" i="1" s="1"/>
  <c r="X286" i="1"/>
  <c r="Y286" i="1"/>
  <c r="Z286" i="1"/>
  <c r="W680" i="1"/>
  <c r="AD680" i="1" s="1"/>
  <c r="X680" i="1"/>
  <c r="Y680" i="1"/>
  <c r="Z680" i="1"/>
  <c r="W77" i="1"/>
  <c r="AD77" i="1" s="1"/>
  <c r="X77" i="1"/>
  <c r="Y77" i="1"/>
  <c r="Z77" i="1"/>
  <c r="W444" i="1"/>
  <c r="AD444" i="1" s="1"/>
  <c r="X444" i="1"/>
  <c r="Y444" i="1"/>
  <c r="Z444" i="1"/>
  <c r="W422" i="1"/>
  <c r="AD422" i="1" s="1"/>
  <c r="X422" i="1"/>
  <c r="Y422" i="1"/>
  <c r="Z422" i="1"/>
  <c r="W445" i="1"/>
  <c r="AD445" i="1" s="1"/>
  <c r="X445" i="1"/>
  <c r="Y445" i="1"/>
  <c r="Z445" i="1"/>
  <c r="W196" i="1"/>
  <c r="AD196" i="1" s="1"/>
  <c r="X196" i="1"/>
  <c r="Y196" i="1"/>
  <c r="Z196" i="1"/>
  <c r="W102" i="1"/>
  <c r="AD102" i="1" s="1"/>
  <c r="X102" i="1"/>
  <c r="Y102" i="1"/>
  <c r="Z102" i="1"/>
  <c r="W7" i="1"/>
  <c r="AD7" i="1" s="1"/>
  <c r="X7" i="1"/>
  <c r="Y7" i="1"/>
  <c r="Z7" i="1"/>
  <c r="W326" i="1"/>
  <c r="AD326" i="1" s="1"/>
  <c r="X326" i="1"/>
  <c r="Y326" i="1"/>
  <c r="Z326" i="1"/>
  <c r="W34" i="1"/>
  <c r="AD34" i="1" s="1"/>
  <c r="X34" i="1"/>
  <c r="Y34" i="1"/>
  <c r="Z34" i="1"/>
  <c r="W411" i="1"/>
  <c r="AD411" i="1" s="1"/>
  <c r="X411" i="1"/>
  <c r="Y411" i="1"/>
  <c r="Z411" i="1"/>
  <c r="W481" i="1"/>
  <c r="AD481" i="1" s="1"/>
  <c r="X481" i="1"/>
  <c r="Y481" i="1"/>
  <c r="Z481" i="1"/>
  <c r="W482" i="1"/>
  <c r="AD482" i="1" s="1"/>
  <c r="X482" i="1"/>
  <c r="Y482" i="1"/>
  <c r="Z482" i="1"/>
  <c r="W483" i="1"/>
  <c r="AD483" i="1" s="1"/>
  <c r="X483" i="1"/>
  <c r="Y483" i="1"/>
  <c r="Z483" i="1"/>
  <c r="AD371" i="1"/>
  <c r="X371" i="1"/>
  <c r="Y371" i="1"/>
  <c r="Z371" i="1"/>
  <c r="W8" i="1"/>
  <c r="AD8" i="1" s="1"/>
  <c r="X8" i="1"/>
  <c r="Y8" i="1"/>
  <c r="Z8" i="1"/>
  <c r="W35" i="1"/>
  <c r="AD35" i="1" s="1"/>
  <c r="X35" i="1"/>
  <c r="Y35" i="1"/>
  <c r="Z35" i="1"/>
  <c r="W478" i="1"/>
  <c r="AD478" i="1" s="1"/>
  <c r="X478" i="1"/>
  <c r="Y478" i="1"/>
  <c r="Z478" i="1"/>
  <c r="W17" i="1"/>
  <c r="AD17" i="1" s="1"/>
  <c r="X17" i="1"/>
  <c r="Y17" i="1"/>
  <c r="Z17" i="1"/>
  <c r="W681" i="1"/>
  <c r="AD681" i="1" s="1"/>
  <c r="X681" i="1"/>
  <c r="Y681" i="1"/>
  <c r="Z681" i="1"/>
  <c r="W145" i="1"/>
  <c r="AD145" i="1" s="1"/>
  <c r="X145" i="1"/>
  <c r="Y145" i="1"/>
  <c r="Z145" i="1"/>
  <c r="W317" i="1"/>
  <c r="AD317" i="1" s="1"/>
  <c r="X317" i="1"/>
  <c r="Y317" i="1"/>
  <c r="Z317" i="1"/>
  <c r="W146" i="1"/>
  <c r="AD146" i="1" s="1"/>
  <c r="X146" i="1"/>
  <c r="Y146" i="1"/>
  <c r="Z146" i="1"/>
  <c r="W388" i="1"/>
  <c r="AD388" i="1" s="1"/>
  <c r="X388" i="1"/>
  <c r="Y388" i="1"/>
  <c r="Z388" i="1"/>
  <c r="W110" i="1"/>
  <c r="AD110" i="1" s="1"/>
  <c r="X110" i="1"/>
  <c r="Y110" i="1"/>
  <c r="Z110" i="1"/>
  <c r="AD318" i="1"/>
  <c r="X318" i="1"/>
  <c r="Y318" i="1"/>
  <c r="Z318" i="1"/>
  <c r="W111" i="1"/>
  <c r="AD111" i="1" s="1"/>
  <c r="X111" i="1"/>
  <c r="Y111" i="1"/>
  <c r="Z111" i="1"/>
  <c r="W108" i="1"/>
  <c r="AD108" i="1" s="1"/>
  <c r="X108" i="1"/>
  <c r="Y108" i="1"/>
  <c r="Z108" i="1"/>
  <c r="W682" i="1"/>
  <c r="AD682" i="1" s="1"/>
  <c r="X682" i="1"/>
  <c r="Y682" i="1"/>
  <c r="Z682" i="1"/>
  <c r="W125" i="1"/>
  <c r="AD125" i="1" s="1"/>
  <c r="X125" i="1"/>
  <c r="Y125" i="1"/>
  <c r="Z125" i="1"/>
  <c r="W126" i="1"/>
  <c r="AD126" i="1" s="1"/>
  <c r="X126" i="1"/>
  <c r="Y126" i="1"/>
  <c r="Z126" i="1"/>
  <c r="W78" i="1"/>
  <c r="AD78" i="1" s="1"/>
  <c r="X78" i="1"/>
  <c r="Y78" i="1"/>
  <c r="Z78" i="1"/>
  <c r="W391" i="1"/>
  <c r="AD391" i="1" s="1"/>
  <c r="X391" i="1"/>
  <c r="Y391" i="1"/>
  <c r="Z391" i="1"/>
  <c r="W683" i="1"/>
  <c r="AD683" i="1" s="1"/>
  <c r="X683" i="1"/>
  <c r="Y683" i="1"/>
  <c r="Z683" i="1"/>
  <c r="W684" i="1"/>
  <c r="AD684" i="1" s="1"/>
  <c r="X684" i="1"/>
  <c r="Y684" i="1"/>
  <c r="Z684" i="1"/>
  <c r="W122" i="1"/>
  <c r="AD122" i="1" s="1"/>
  <c r="X122" i="1"/>
  <c r="Y122" i="1"/>
  <c r="Z122" i="1"/>
  <c r="W685" i="1"/>
  <c r="AD685" i="1" s="1"/>
  <c r="X685" i="1"/>
  <c r="Y685" i="1"/>
  <c r="Z685" i="1"/>
  <c r="W484" i="1"/>
  <c r="AD484" i="1" s="1"/>
  <c r="X484" i="1"/>
  <c r="Y484" i="1"/>
  <c r="Z484" i="1"/>
  <c r="W248" i="1"/>
  <c r="AD248" i="1" s="1"/>
  <c r="X248" i="1"/>
  <c r="Y248" i="1"/>
  <c r="Z248" i="1"/>
  <c r="W328" i="1"/>
  <c r="AD328" i="1" s="1"/>
  <c r="X328" i="1"/>
  <c r="Y328" i="1"/>
  <c r="Z328" i="1"/>
  <c r="W112" i="1"/>
  <c r="AD112" i="1" s="1"/>
  <c r="X112" i="1"/>
  <c r="Y112" i="1"/>
  <c r="Z112" i="1"/>
  <c r="W658" i="1"/>
  <c r="AD658" i="1" s="1"/>
  <c r="X658" i="1"/>
  <c r="Y658" i="1"/>
  <c r="Z658" i="1"/>
  <c r="W292" i="1"/>
  <c r="AD292" i="1" s="1"/>
  <c r="X292" i="1"/>
  <c r="Y292" i="1"/>
  <c r="Z292" i="1"/>
  <c r="W230" i="1"/>
  <c r="AD230" i="1" s="1"/>
  <c r="X230" i="1"/>
  <c r="Y230" i="1"/>
  <c r="Z230" i="1"/>
  <c r="W686" i="1"/>
  <c r="AD686" i="1" s="1"/>
  <c r="X686" i="1"/>
  <c r="Y686" i="1"/>
  <c r="Z686" i="1"/>
  <c r="W109" i="1"/>
  <c r="AD109" i="1" s="1"/>
  <c r="X109" i="1"/>
  <c r="Y109" i="1"/>
  <c r="Z109" i="1"/>
  <c r="W341" i="1"/>
  <c r="AD341" i="1" s="1"/>
  <c r="X341" i="1"/>
  <c r="Y341" i="1"/>
  <c r="Z341" i="1"/>
  <c r="W240" i="1"/>
  <c r="AD240" i="1" s="1"/>
  <c r="X240" i="1"/>
  <c r="Y240" i="1"/>
  <c r="Z240" i="1"/>
  <c r="W179" i="1"/>
  <c r="AD179" i="1" s="1"/>
  <c r="X179" i="1"/>
  <c r="Y179" i="1"/>
  <c r="Z179" i="1"/>
  <c r="W392" i="1"/>
  <c r="AD392" i="1" s="1"/>
  <c r="X392" i="1"/>
  <c r="Y392" i="1"/>
  <c r="Z392" i="1"/>
  <c r="W687" i="1"/>
  <c r="AD687" i="1" s="1"/>
  <c r="X687" i="1"/>
  <c r="Y687" i="1"/>
  <c r="Z687" i="1"/>
  <c r="W641" i="1"/>
  <c r="AD641" i="1" s="1"/>
  <c r="X641" i="1"/>
  <c r="Y641" i="1"/>
  <c r="Z641" i="1"/>
  <c r="W659" i="1"/>
  <c r="AD659" i="1" s="1"/>
  <c r="X659" i="1"/>
  <c r="Y659" i="1"/>
  <c r="Z659" i="1"/>
  <c r="W449" i="1"/>
  <c r="AD449" i="1" s="1"/>
  <c r="X449" i="1"/>
  <c r="Y449" i="1"/>
  <c r="Z449" i="1"/>
  <c r="W36" i="1"/>
  <c r="AD36" i="1" s="1"/>
  <c r="X36" i="1"/>
  <c r="Y36" i="1"/>
  <c r="Z36" i="1"/>
  <c r="W450" i="1"/>
  <c r="AD450" i="1" s="1"/>
  <c r="X450" i="1"/>
  <c r="Y450" i="1"/>
  <c r="Z450" i="1"/>
  <c r="W20" i="1"/>
  <c r="AD20" i="1" s="1"/>
  <c r="X20" i="1"/>
  <c r="Y20" i="1"/>
  <c r="Z20" i="1"/>
  <c r="W113" i="1"/>
  <c r="AD113" i="1" s="1"/>
  <c r="X113" i="1"/>
  <c r="Y113" i="1"/>
  <c r="Z113" i="1"/>
  <c r="W197" i="1"/>
  <c r="AD197" i="1" s="1"/>
  <c r="X197" i="1"/>
  <c r="Y197" i="1"/>
  <c r="Z197" i="1"/>
  <c r="W198" i="1"/>
  <c r="AD198" i="1" s="1"/>
  <c r="X198" i="1"/>
  <c r="Y198" i="1"/>
  <c r="Z198" i="1"/>
  <c r="W688" i="1"/>
  <c r="AD688" i="1" s="1"/>
  <c r="X688" i="1"/>
  <c r="Y688" i="1"/>
  <c r="Z688" i="1"/>
  <c r="W427" i="1"/>
  <c r="AD427" i="1" s="1"/>
  <c r="X427" i="1"/>
  <c r="Y427" i="1"/>
  <c r="Z427" i="1"/>
  <c r="W436" i="1"/>
  <c r="AD436" i="1" s="1"/>
  <c r="X436" i="1"/>
  <c r="Y436" i="1"/>
  <c r="Z436" i="1"/>
  <c r="W79" i="1"/>
  <c r="AD79" i="1" s="1"/>
  <c r="X79" i="1"/>
  <c r="Y79" i="1"/>
  <c r="Z79" i="1"/>
  <c r="W424" i="1"/>
  <c r="AD424" i="1" s="1"/>
  <c r="X424" i="1"/>
  <c r="Y424" i="1"/>
  <c r="Z424" i="1"/>
  <c r="W169" i="1"/>
  <c r="AD169" i="1" s="1"/>
  <c r="X169" i="1"/>
  <c r="Y169" i="1"/>
  <c r="Z169" i="1"/>
  <c r="W367" i="1"/>
  <c r="AD367" i="1" s="1"/>
  <c r="X367" i="1"/>
  <c r="Y367" i="1"/>
  <c r="Z367" i="1"/>
  <c r="W123" i="1"/>
  <c r="AD123" i="1" s="1"/>
  <c r="X123" i="1"/>
  <c r="Y123" i="1"/>
  <c r="Z123" i="1"/>
  <c r="W147" i="1"/>
  <c r="AD147" i="1" s="1"/>
  <c r="X147" i="1"/>
  <c r="Y147" i="1"/>
  <c r="Z147" i="1"/>
  <c r="W148" i="1"/>
  <c r="AD148" i="1" s="1"/>
  <c r="X148" i="1"/>
  <c r="Y148" i="1"/>
  <c r="Z148" i="1"/>
  <c r="W114" i="1"/>
  <c r="AD114" i="1" s="1"/>
  <c r="X114" i="1"/>
  <c r="Y114" i="1"/>
  <c r="Z114" i="1"/>
  <c r="W247" i="1"/>
  <c r="AD247" i="1" s="1"/>
  <c r="X247" i="1"/>
  <c r="Y247" i="1"/>
  <c r="Z247" i="1"/>
  <c r="W115" i="1"/>
  <c r="AD115" i="1" s="1"/>
  <c r="X115" i="1"/>
  <c r="Y115" i="1"/>
  <c r="Z115" i="1"/>
  <c r="W116" i="1"/>
  <c r="AD116" i="1" s="1"/>
  <c r="X116" i="1"/>
  <c r="Y116" i="1"/>
  <c r="Z116" i="1"/>
  <c r="W75" i="1"/>
  <c r="AD75" i="1" s="1"/>
  <c r="X75" i="1"/>
  <c r="Y75" i="1"/>
  <c r="Z75" i="1"/>
  <c r="W689" i="1"/>
  <c r="AD689" i="1" s="1"/>
  <c r="X689" i="1"/>
  <c r="Y689" i="1"/>
  <c r="Z689" i="1"/>
  <c r="W277" i="1"/>
  <c r="AD277" i="1" s="1"/>
  <c r="X277" i="1"/>
  <c r="Y277" i="1"/>
  <c r="Z277" i="1"/>
  <c r="W327" i="1"/>
  <c r="AD327" i="1" s="1"/>
  <c r="X327" i="1"/>
  <c r="Y327" i="1"/>
  <c r="Z327" i="1"/>
  <c r="W220" i="1"/>
  <c r="AD220" i="1" s="1"/>
  <c r="X220" i="1"/>
  <c r="Y220" i="1"/>
  <c r="Z220" i="1"/>
  <c r="W205" i="1"/>
  <c r="AD205" i="1" s="1"/>
  <c r="X205" i="1"/>
  <c r="Y205" i="1"/>
  <c r="Z205" i="1"/>
  <c r="W221" i="1"/>
  <c r="AD221" i="1" s="1"/>
  <c r="X221" i="1"/>
  <c r="Y221" i="1"/>
  <c r="Z221" i="1"/>
  <c r="W222" i="1"/>
  <c r="AD222" i="1" s="1"/>
  <c r="X222" i="1"/>
  <c r="Y222" i="1"/>
  <c r="Z222" i="1"/>
  <c r="W295" i="1"/>
  <c r="AD295" i="1" s="1"/>
  <c r="X295" i="1"/>
  <c r="Y295" i="1"/>
  <c r="Z295" i="1"/>
  <c r="W149" i="1"/>
  <c r="AD149" i="1" s="1"/>
  <c r="X149" i="1"/>
  <c r="Y149" i="1"/>
  <c r="Z149" i="1"/>
  <c r="W234" i="1"/>
  <c r="AD234" i="1" s="1"/>
  <c r="X234" i="1"/>
  <c r="Y234" i="1"/>
  <c r="Z234" i="1"/>
  <c r="W380" i="1"/>
  <c r="AD380" i="1" s="1"/>
  <c r="X380" i="1"/>
  <c r="Y380" i="1"/>
  <c r="Z380" i="1"/>
  <c r="W150" i="1"/>
  <c r="AD150" i="1" s="1"/>
  <c r="X150" i="1"/>
  <c r="Y150" i="1"/>
  <c r="Z150" i="1"/>
  <c r="W428" i="1"/>
  <c r="AD428" i="1" s="1"/>
  <c r="X428" i="1"/>
  <c r="Y428" i="1"/>
  <c r="Z428" i="1"/>
  <c r="W429" i="1"/>
  <c r="AD429" i="1" s="1"/>
  <c r="X429" i="1"/>
  <c r="Y429" i="1"/>
  <c r="Z429" i="1"/>
  <c r="W370" i="1"/>
  <c r="AD370" i="1" s="1"/>
  <c r="X370" i="1"/>
  <c r="Y370" i="1"/>
  <c r="Z370" i="1"/>
  <c r="W480" i="1"/>
  <c r="AD480" i="1" s="1"/>
  <c r="X480" i="1"/>
  <c r="Y480" i="1"/>
  <c r="Z480" i="1"/>
  <c r="W151" i="1"/>
  <c r="AD151" i="1" s="1"/>
  <c r="X151" i="1"/>
  <c r="Y151" i="1"/>
  <c r="Z151" i="1"/>
  <c r="W252" i="1"/>
  <c r="AD252" i="1" s="1"/>
  <c r="X252" i="1"/>
  <c r="Y252" i="1"/>
  <c r="Z252" i="1"/>
  <c r="W690" i="1"/>
  <c r="AD690" i="1" s="1"/>
  <c r="X690" i="1"/>
  <c r="Y690" i="1"/>
  <c r="Z690" i="1"/>
  <c r="W691" i="1"/>
  <c r="AD691" i="1" s="1"/>
  <c r="X691" i="1"/>
  <c r="Y691" i="1"/>
  <c r="Z691" i="1"/>
  <c r="W152" i="1"/>
  <c r="AD152" i="1" s="1"/>
  <c r="X152" i="1"/>
  <c r="Y152" i="1"/>
  <c r="Z152" i="1"/>
  <c r="W189" i="1"/>
  <c r="AD189" i="1" s="1"/>
  <c r="X189" i="1"/>
  <c r="Y189" i="1"/>
  <c r="Z189" i="1"/>
  <c r="W389" i="1"/>
  <c r="AD389" i="1" s="1"/>
  <c r="X389" i="1"/>
  <c r="Y389" i="1"/>
  <c r="Z389" i="1"/>
  <c r="W14" i="1"/>
  <c r="AD14" i="1" s="1"/>
  <c r="X14" i="1"/>
  <c r="Y14" i="1"/>
  <c r="Z14" i="1"/>
  <c r="W660" i="1"/>
  <c r="AD660" i="1" s="1"/>
  <c r="X660" i="1"/>
  <c r="Y660" i="1"/>
  <c r="Z660" i="1"/>
  <c r="W153" i="1"/>
  <c r="AD153" i="1" s="1"/>
  <c r="X153" i="1"/>
  <c r="Y153" i="1"/>
  <c r="Z153" i="1"/>
  <c r="W154" i="1"/>
  <c r="AD154" i="1" s="1"/>
  <c r="X154" i="1"/>
  <c r="Y154" i="1"/>
  <c r="Z154" i="1"/>
  <c r="W243" i="1"/>
  <c r="AD243" i="1" s="1"/>
  <c r="X243" i="1"/>
  <c r="Y243" i="1"/>
  <c r="Z243" i="1"/>
  <c r="W90" i="1"/>
  <c r="AD90" i="1" s="1"/>
  <c r="X90" i="1"/>
  <c r="Y90" i="1"/>
  <c r="Z90" i="1"/>
  <c r="W287" i="1"/>
  <c r="AD287" i="1" s="1"/>
  <c r="X287" i="1"/>
  <c r="Y287" i="1"/>
  <c r="Z287" i="1"/>
  <c r="W692" i="1"/>
  <c r="AD692" i="1" s="1"/>
  <c r="X692" i="1"/>
  <c r="Y692" i="1"/>
  <c r="Z692" i="1"/>
  <c r="W693" i="1"/>
  <c r="AD693" i="1" s="1"/>
  <c r="X693" i="1"/>
  <c r="Y693" i="1"/>
  <c r="Z693" i="1"/>
  <c r="W694" i="1"/>
  <c r="AD694" i="1" s="1"/>
  <c r="X694" i="1"/>
  <c r="Y694" i="1"/>
  <c r="Z694" i="1"/>
  <c r="W695" i="1"/>
  <c r="AD695" i="1" s="1"/>
  <c r="X695" i="1"/>
  <c r="Y695" i="1"/>
  <c r="Z695" i="1"/>
  <c r="W452" i="1"/>
  <c r="AD452" i="1" s="1"/>
  <c r="X452" i="1"/>
  <c r="Y452" i="1"/>
  <c r="Z452" i="1"/>
  <c r="AD3" i="1"/>
  <c r="X3" i="1"/>
  <c r="Y3" i="1"/>
  <c r="Z3" i="1"/>
  <c r="W4" i="1"/>
  <c r="AD4" i="1" s="1"/>
  <c r="X4" i="1"/>
  <c r="Y4" i="1"/>
  <c r="Z4" i="1"/>
  <c r="W5" i="1"/>
  <c r="AD5" i="1" s="1"/>
  <c r="X5" i="1"/>
  <c r="Y5" i="1"/>
  <c r="Z5" i="1"/>
  <c r="W37" i="1"/>
  <c r="AD37" i="1" s="1"/>
  <c r="X37" i="1"/>
  <c r="Y37" i="1"/>
  <c r="Z37" i="1"/>
  <c r="W253" i="1"/>
  <c r="AD253" i="1" s="1"/>
  <c r="X253" i="1"/>
  <c r="Y253" i="1"/>
  <c r="Z253" i="1"/>
  <c r="W373" i="1"/>
  <c r="AD373" i="1" s="1"/>
  <c r="X373" i="1"/>
  <c r="Y373" i="1"/>
  <c r="Z373" i="1"/>
  <c r="AD374" i="1"/>
  <c r="X374" i="1"/>
  <c r="Y374" i="1"/>
  <c r="Z374" i="1"/>
  <c r="W377" i="1"/>
  <c r="AD377" i="1" s="1"/>
  <c r="X377" i="1"/>
  <c r="Y377" i="1"/>
  <c r="Z377" i="1"/>
  <c r="W390" i="1"/>
  <c r="AD390" i="1" s="1"/>
  <c r="X390" i="1"/>
  <c r="Y390" i="1"/>
  <c r="Z390" i="1"/>
  <c r="W164" i="1"/>
  <c r="AD164" i="1" s="1"/>
  <c r="X164" i="1"/>
  <c r="Y164" i="1"/>
  <c r="Z164" i="1"/>
  <c r="W696" i="1"/>
  <c r="AD696" i="1" s="1"/>
  <c r="X696" i="1"/>
  <c r="Y696" i="1"/>
  <c r="Z696" i="1"/>
  <c r="W661" i="1"/>
  <c r="AD661" i="1" s="1"/>
  <c r="X661" i="1"/>
  <c r="Y661" i="1"/>
  <c r="Z661" i="1"/>
  <c r="W82" i="1"/>
  <c r="AD82" i="1" s="1"/>
  <c r="X82" i="1"/>
  <c r="Y82" i="1"/>
  <c r="Z82" i="1"/>
  <c r="W177" i="1"/>
  <c r="AD177" i="1" s="1"/>
  <c r="X177" i="1"/>
  <c r="Y177" i="1"/>
  <c r="Z177" i="1"/>
  <c r="W662" i="1"/>
  <c r="AD662" i="1" s="1"/>
  <c r="X662" i="1"/>
  <c r="Y662" i="1"/>
  <c r="Z662" i="1"/>
  <c r="W663" i="1"/>
  <c r="AD663" i="1" s="1"/>
  <c r="X663" i="1"/>
  <c r="Y663" i="1"/>
  <c r="Z663" i="1"/>
  <c r="W201" i="1"/>
  <c r="AD201" i="1" s="1"/>
  <c r="X201" i="1"/>
  <c r="Y201" i="1"/>
  <c r="Z201" i="1"/>
  <c r="W178" i="1"/>
  <c r="AD178" i="1" s="1"/>
  <c r="X178" i="1"/>
  <c r="Y178" i="1"/>
  <c r="Z178" i="1"/>
  <c r="W697" i="1"/>
  <c r="AD697" i="1" s="1"/>
  <c r="X697" i="1"/>
  <c r="Y697" i="1"/>
  <c r="Z697" i="1"/>
  <c r="W479" i="1"/>
  <c r="AD479" i="1" s="1"/>
  <c r="X479" i="1"/>
  <c r="Y479" i="1"/>
  <c r="Z479" i="1"/>
  <c r="B336" i="1"/>
  <c r="C336" i="1"/>
  <c r="B124" i="1"/>
  <c r="C124" i="1"/>
  <c r="B342" i="1"/>
  <c r="C342" i="1"/>
  <c r="B441" i="1"/>
  <c r="C441" i="1"/>
  <c r="B337" i="1"/>
  <c r="C337" i="1"/>
  <c r="B642" i="1"/>
  <c r="C642" i="1"/>
  <c r="B293" i="1"/>
  <c r="C293" i="1"/>
  <c r="B664" i="1"/>
  <c r="C664" i="1"/>
  <c r="B425" i="1"/>
  <c r="C425" i="1"/>
  <c r="B384" i="1"/>
  <c r="C384" i="1"/>
  <c r="B18" i="1"/>
  <c r="C18" i="1"/>
  <c r="B251" i="1"/>
  <c r="C251" i="1"/>
  <c r="B665" i="1"/>
  <c r="C665" i="1"/>
  <c r="B338" i="1"/>
  <c r="C338" i="1"/>
  <c r="B643" i="1"/>
  <c r="C643" i="1"/>
  <c r="B666" i="1"/>
  <c r="C666" i="1"/>
  <c r="B187" i="1"/>
  <c r="C187" i="1"/>
  <c r="B105" i="1"/>
  <c r="C105" i="1"/>
  <c r="B644" i="1"/>
  <c r="C644" i="1"/>
  <c r="B506" i="1"/>
  <c r="C506" i="1"/>
  <c r="B316" i="1"/>
  <c r="C316" i="1"/>
  <c r="B173" i="1"/>
  <c r="C173" i="1"/>
  <c r="B667" i="1"/>
  <c r="C667" i="1"/>
  <c r="B645" i="1"/>
  <c r="C645" i="1"/>
  <c r="B339" i="1"/>
  <c r="C339" i="1"/>
  <c r="B181" i="1"/>
  <c r="C181" i="1"/>
  <c r="B80" i="1"/>
  <c r="C80" i="1"/>
  <c r="B182" i="1"/>
  <c r="C182" i="1"/>
  <c r="B646" i="1"/>
  <c r="C646" i="1"/>
  <c r="B668" i="1"/>
  <c r="C668" i="1"/>
  <c r="B647" i="1"/>
  <c r="C647" i="1"/>
  <c r="B434" i="1"/>
  <c r="C434" i="1"/>
  <c r="B648" i="1"/>
  <c r="C648" i="1"/>
  <c r="B649" i="1"/>
  <c r="C649" i="1"/>
  <c r="B202" i="1"/>
  <c r="C202" i="1"/>
  <c r="B426" i="1"/>
  <c r="C426" i="1"/>
  <c r="B320" i="1"/>
  <c r="C320" i="1"/>
  <c r="B413" i="1"/>
  <c r="C413" i="1"/>
  <c r="B669" i="1"/>
  <c r="C669" i="1"/>
  <c r="B290" i="1"/>
  <c r="C290" i="1"/>
  <c r="B670" i="1"/>
  <c r="C670" i="1"/>
  <c r="B195" i="1"/>
  <c r="C195" i="1"/>
  <c r="B138" i="1"/>
  <c r="C138" i="1"/>
  <c r="B139" i="1"/>
  <c r="C139" i="1"/>
  <c r="B76" i="1"/>
  <c r="C76" i="1"/>
  <c r="B88" i="1"/>
  <c r="C88" i="1"/>
  <c r="B451" i="1"/>
  <c r="C451" i="1"/>
  <c r="B671" i="1"/>
  <c r="C671" i="1"/>
  <c r="B106" i="1"/>
  <c r="C106" i="1"/>
  <c r="B2" i="1"/>
  <c r="C2" i="1"/>
  <c r="B121" i="1"/>
  <c r="C121" i="1"/>
  <c r="B650" i="1"/>
  <c r="C650" i="1"/>
  <c r="B203" i="1"/>
  <c r="C203" i="1"/>
  <c r="B651" i="1"/>
  <c r="C651" i="1"/>
  <c r="B385" i="1"/>
  <c r="C385" i="1"/>
  <c r="B333" i="1"/>
  <c r="C333" i="1"/>
  <c r="B672" i="1"/>
  <c r="C672" i="1"/>
  <c r="B368" i="1"/>
  <c r="C368" i="1"/>
  <c r="B386" i="1"/>
  <c r="C386" i="1"/>
  <c r="B165" i="1"/>
  <c r="C165" i="1"/>
  <c r="B673" i="1"/>
  <c r="C673" i="1"/>
  <c r="B294" i="1"/>
  <c r="C294" i="1"/>
  <c r="B89" i="1"/>
  <c r="C89" i="1"/>
  <c r="B421" i="1"/>
  <c r="C421" i="1"/>
  <c r="B199" i="1"/>
  <c r="C199" i="1"/>
  <c r="B204" i="1"/>
  <c r="C204" i="1"/>
  <c r="B140" i="1"/>
  <c r="C140" i="1"/>
  <c r="B25" i="1"/>
  <c r="C25" i="1"/>
  <c r="B120" i="1"/>
  <c r="C120" i="1"/>
  <c r="B141" i="1"/>
  <c r="C141" i="1"/>
  <c r="B142" i="1"/>
  <c r="C142" i="1"/>
  <c r="B652" i="1"/>
  <c r="C652" i="1"/>
  <c r="B81" i="1"/>
  <c r="C81" i="1"/>
  <c r="B239" i="1"/>
  <c r="C239" i="1"/>
  <c r="B245" i="1"/>
  <c r="C245" i="1"/>
  <c r="B188" i="1"/>
  <c r="C188" i="1"/>
  <c r="B283" i="1"/>
  <c r="C283" i="1"/>
  <c r="B99" i="1"/>
  <c r="C99" i="1"/>
  <c r="B653" i="1"/>
  <c r="C653" i="1"/>
  <c r="B654" i="1"/>
  <c r="C654" i="1"/>
  <c r="B340" i="1"/>
  <c r="C340" i="1"/>
  <c r="B168" i="1"/>
  <c r="C168" i="1"/>
  <c r="B674" i="1"/>
  <c r="C674" i="1"/>
  <c r="B447" i="1"/>
  <c r="C447" i="1"/>
  <c r="B369" i="1"/>
  <c r="C369" i="1"/>
  <c r="B334" i="1"/>
  <c r="C334" i="1"/>
  <c r="B410" i="1"/>
  <c r="C410" i="1"/>
  <c r="B420" i="1"/>
  <c r="C420" i="1"/>
  <c r="B276" i="1"/>
  <c r="C276" i="1"/>
  <c r="B183" i="1"/>
  <c r="C183" i="1"/>
  <c r="B284" i="1"/>
  <c r="C284" i="1"/>
  <c r="B412" i="1"/>
  <c r="C412" i="1"/>
  <c r="B675" i="1"/>
  <c r="C675" i="1"/>
  <c r="B655" i="1"/>
  <c r="C655" i="1"/>
  <c r="B656" i="1"/>
  <c r="C656" i="1"/>
  <c r="B143" i="1"/>
  <c r="C143" i="1"/>
  <c r="B107" i="1"/>
  <c r="C107" i="1"/>
  <c r="B511" i="1"/>
  <c r="C511" i="1"/>
  <c r="B166" i="1"/>
  <c r="C166" i="1"/>
  <c r="B200" i="1"/>
  <c r="C200" i="1"/>
  <c r="B32" i="1"/>
  <c r="C32" i="1"/>
  <c r="B184" i="1"/>
  <c r="C184" i="1"/>
  <c r="B136" i="1"/>
  <c r="C136" i="1"/>
  <c r="B335" i="1"/>
  <c r="C335" i="1"/>
  <c r="B185" i="1"/>
  <c r="C185" i="1"/>
  <c r="B657" i="1"/>
  <c r="C657" i="1"/>
  <c r="B144" i="1"/>
  <c r="C144" i="1"/>
  <c r="B186" i="1"/>
  <c r="C186" i="1"/>
  <c r="B676" i="1"/>
  <c r="C676" i="1"/>
  <c r="B33" i="1"/>
  <c r="C33" i="1"/>
  <c r="B285" i="1"/>
  <c r="C285" i="1"/>
  <c r="B414" i="1"/>
  <c r="C414" i="1"/>
  <c r="B137" i="1"/>
  <c r="C137" i="1"/>
  <c r="B677" i="1"/>
  <c r="C677" i="1"/>
  <c r="B448" i="1"/>
  <c r="C448" i="1"/>
  <c r="B678" i="1"/>
  <c r="C678" i="1"/>
  <c r="B387" i="1"/>
  <c r="C387" i="1"/>
  <c r="B442" i="1"/>
  <c r="C442" i="1"/>
  <c r="B679" i="1"/>
  <c r="C679" i="1"/>
  <c r="B443" i="1"/>
  <c r="C443" i="1"/>
  <c r="B286" i="1"/>
  <c r="C286" i="1"/>
  <c r="B680" i="1"/>
  <c r="C680" i="1"/>
  <c r="B77" i="1"/>
  <c r="C77" i="1"/>
  <c r="B444" i="1"/>
  <c r="C444" i="1"/>
  <c r="B422" i="1"/>
  <c r="C422" i="1"/>
  <c r="B445" i="1"/>
  <c r="C445" i="1"/>
  <c r="B196" i="1"/>
  <c r="C196" i="1"/>
  <c r="B102" i="1"/>
  <c r="C102" i="1"/>
  <c r="B7" i="1"/>
  <c r="C7" i="1"/>
  <c r="B326" i="1"/>
  <c r="C326" i="1"/>
  <c r="B34" i="1"/>
  <c r="C34" i="1"/>
  <c r="B411" i="1"/>
  <c r="C411" i="1"/>
  <c r="B481" i="1"/>
  <c r="C481" i="1"/>
  <c r="B482" i="1"/>
  <c r="C482" i="1"/>
  <c r="B483" i="1"/>
  <c r="C483" i="1"/>
  <c r="B371" i="1"/>
  <c r="C371" i="1"/>
  <c r="B8" i="1"/>
  <c r="C8" i="1"/>
  <c r="B35" i="1"/>
  <c r="C35" i="1"/>
  <c r="B478" i="1"/>
  <c r="C478" i="1"/>
  <c r="B17" i="1"/>
  <c r="C17" i="1"/>
  <c r="B681" i="1"/>
  <c r="C681" i="1"/>
  <c r="B145" i="1"/>
  <c r="C145" i="1"/>
  <c r="B317" i="1"/>
  <c r="C317" i="1"/>
  <c r="B146" i="1"/>
  <c r="C146" i="1"/>
  <c r="B388" i="1"/>
  <c r="C388" i="1"/>
  <c r="B110" i="1"/>
  <c r="C110" i="1"/>
  <c r="B318" i="1"/>
  <c r="C318" i="1"/>
  <c r="B111" i="1"/>
  <c r="C111" i="1"/>
  <c r="B108" i="1"/>
  <c r="C108" i="1"/>
  <c r="B682" i="1"/>
  <c r="C682" i="1"/>
  <c r="B125" i="1"/>
  <c r="C125" i="1"/>
  <c r="B126" i="1"/>
  <c r="C126" i="1"/>
  <c r="B78" i="1"/>
  <c r="C78" i="1"/>
  <c r="B391" i="1"/>
  <c r="C391" i="1"/>
  <c r="B683" i="1"/>
  <c r="C683" i="1"/>
  <c r="B684" i="1"/>
  <c r="C684" i="1"/>
  <c r="B122" i="1"/>
  <c r="C122" i="1"/>
  <c r="B685" i="1"/>
  <c r="C685" i="1"/>
  <c r="B484" i="1"/>
  <c r="C484" i="1"/>
  <c r="B248" i="1"/>
  <c r="C248" i="1"/>
  <c r="B328" i="1"/>
  <c r="C328" i="1"/>
  <c r="B112" i="1"/>
  <c r="C112" i="1"/>
  <c r="B658" i="1"/>
  <c r="C658" i="1"/>
  <c r="B292" i="1"/>
  <c r="C292" i="1"/>
  <c r="B230" i="1"/>
  <c r="C230" i="1"/>
  <c r="B686" i="1"/>
  <c r="C686" i="1"/>
  <c r="B109" i="1"/>
  <c r="C109" i="1"/>
  <c r="B341" i="1"/>
  <c r="C341" i="1"/>
  <c r="B240" i="1"/>
  <c r="C240" i="1"/>
  <c r="B179" i="1"/>
  <c r="C179" i="1"/>
  <c r="B392" i="1"/>
  <c r="C392" i="1"/>
  <c r="B687" i="1"/>
  <c r="C687" i="1"/>
  <c r="B641" i="1"/>
  <c r="C641" i="1"/>
  <c r="B659" i="1"/>
  <c r="C659" i="1"/>
  <c r="B449" i="1"/>
  <c r="C449" i="1"/>
  <c r="B36" i="1"/>
  <c r="C36" i="1"/>
  <c r="B450" i="1"/>
  <c r="C450" i="1"/>
  <c r="B20" i="1"/>
  <c r="C20" i="1"/>
  <c r="B113" i="1"/>
  <c r="C113" i="1"/>
  <c r="B197" i="1"/>
  <c r="C197" i="1"/>
  <c r="B198" i="1"/>
  <c r="C198" i="1"/>
  <c r="B688" i="1"/>
  <c r="C688" i="1"/>
  <c r="B427" i="1"/>
  <c r="C427" i="1"/>
  <c r="B436" i="1"/>
  <c r="C436" i="1"/>
  <c r="B79" i="1"/>
  <c r="C79" i="1"/>
  <c r="B424" i="1"/>
  <c r="C424" i="1"/>
  <c r="B169" i="1"/>
  <c r="C169" i="1"/>
  <c r="B367" i="1"/>
  <c r="C367" i="1"/>
  <c r="B123" i="1"/>
  <c r="C123" i="1"/>
  <c r="B147" i="1"/>
  <c r="C147" i="1"/>
  <c r="B148" i="1"/>
  <c r="C148" i="1"/>
  <c r="B114" i="1"/>
  <c r="C114" i="1"/>
  <c r="B247" i="1"/>
  <c r="C247" i="1"/>
  <c r="B115" i="1"/>
  <c r="C115" i="1"/>
  <c r="B116" i="1"/>
  <c r="C116" i="1"/>
  <c r="B75" i="1"/>
  <c r="C75" i="1"/>
  <c r="B689" i="1"/>
  <c r="C689" i="1"/>
  <c r="B277" i="1"/>
  <c r="C277" i="1"/>
  <c r="B327" i="1"/>
  <c r="C327" i="1"/>
  <c r="B220" i="1"/>
  <c r="C220" i="1"/>
  <c r="B205" i="1"/>
  <c r="C205" i="1"/>
  <c r="B221" i="1"/>
  <c r="C221" i="1"/>
  <c r="B222" i="1"/>
  <c r="C222" i="1"/>
  <c r="B295" i="1"/>
  <c r="C295" i="1"/>
  <c r="B149" i="1"/>
  <c r="C149" i="1"/>
  <c r="B234" i="1"/>
  <c r="C234" i="1"/>
  <c r="B380" i="1"/>
  <c r="C380" i="1"/>
  <c r="B150" i="1"/>
  <c r="C150" i="1"/>
  <c r="B428" i="1"/>
  <c r="C428" i="1"/>
  <c r="B429" i="1"/>
  <c r="C429" i="1"/>
  <c r="B370" i="1"/>
  <c r="C370" i="1"/>
  <c r="B480" i="1"/>
  <c r="C480" i="1"/>
  <c r="B151" i="1"/>
  <c r="C151" i="1"/>
  <c r="B252" i="1"/>
  <c r="C252" i="1"/>
  <c r="B690" i="1"/>
  <c r="C690" i="1"/>
  <c r="B691" i="1"/>
  <c r="C691" i="1"/>
  <c r="B152" i="1"/>
  <c r="C152" i="1"/>
  <c r="B189" i="1"/>
  <c r="C189" i="1"/>
  <c r="B389" i="1"/>
  <c r="C389" i="1"/>
  <c r="B14" i="1"/>
  <c r="C14" i="1"/>
  <c r="B660" i="1"/>
  <c r="C660" i="1"/>
  <c r="B153" i="1"/>
  <c r="C153" i="1"/>
  <c r="B154" i="1"/>
  <c r="C154" i="1"/>
  <c r="B243" i="1"/>
  <c r="C243" i="1"/>
  <c r="B90" i="1"/>
  <c r="C90" i="1"/>
  <c r="B287" i="1"/>
  <c r="C287" i="1"/>
  <c r="B692" i="1"/>
  <c r="C692" i="1"/>
  <c r="B693" i="1"/>
  <c r="C693" i="1"/>
  <c r="B694" i="1"/>
  <c r="C694" i="1"/>
  <c r="B695" i="1"/>
  <c r="C695" i="1"/>
  <c r="B452" i="1"/>
  <c r="C452" i="1"/>
  <c r="B3" i="1"/>
  <c r="C3" i="1"/>
  <c r="B4" i="1"/>
  <c r="C4" i="1"/>
  <c r="B5" i="1"/>
  <c r="C5" i="1"/>
  <c r="B37" i="1"/>
  <c r="C37" i="1"/>
  <c r="B253" i="1"/>
  <c r="C253" i="1"/>
  <c r="B373" i="1"/>
  <c r="C373" i="1"/>
  <c r="B374" i="1"/>
  <c r="C374" i="1"/>
  <c r="B377" i="1"/>
  <c r="C377" i="1"/>
  <c r="B390" i="1"/>
  <c r="C390" i="1"/>
  <c r="B164" i="1"/>
  <c r="C164" i="1"/>
  <c r="B696" i="1"/>
  <c r="C696" i="1"/>
  <c r="B661" i="1"/>
  <c r="C661" i="1"/>
  <c r="B82" i="1"/>
  <c r="C82" i="1"/>
  <c r="B177" i="1"/>
  <c r="C177" i="1"/>
  <c r="B662" i="1"/>
  <c r="C662" i="1"/>
  <c r="B663" i="1"/>
  <c r="C663" i="1"/>
  <c r="B201" i="1"/>
  <c r="C201" i="1"/>
  <c r="B178" i="1"/>
  <c r="C178" i="1"/>
  <c r="B697" i="1"/>
  <c r="C697" i="1"/>
  <c r="B479" i="1"/>
  <c r="C479" i="1"/>
  <c r="AA78" i="1" l="1"/>
  <c r="AB78" i="1" s="1"/>
  <c r="AC78" i="1" s="1"/>
  <c r="AE78" i="1" s="1"/>
  <c r="AA426" i="1"/>
  <c r="AB426" i="1" s="1"/>
  <c r="AC426" i="1" s="1"/>
  <c r="AE426" i="1" s="1"/>
  <c r="AA14" i="1"/>
  <c r="AB14" i="1" s="1"/>
  <c r="AC14" i="1" s="1"/>
  <c r="AE14" i="1" s="1"/>
  <c r="AA75" i="1"/>
  <c r="AB75" i="1" s="1"/>
  <c r="AC75" i="1" s="1"/>
  <c r="AE75" i="1" s="1"/>
  <c r="AA690" i="1"/>
  <c r="AB690" i="1" s="1"/>
  <c r="AC690" i="1" s="1"/>
  <c r="AE690" i="1" s="1"/>
  <c r="AA652" i="1"/>
  <c r="AB652" i="1" s="1"/>
  <c r="AC652" i="1" s="1"/>
  <c r="AE652" i="1" s="1"/>
  <c r="AA684" i="1"/>
  <c r="AB684" i="1" s="1"/>
  <c r="AC684" i="1" s="1"/>
  <c r="AE684" i="1" s="1"/>
  <c r="AA253" i="1"/>
  <c r="AB253" i="1" s="1"/>
  <c r="AC253" i="1" s="1"/>
  <c r="AE253" i="1" s="1"/>
  <c r="AA380" i="1"/>
  <c r="AB380" i="1" s="1"/>
  <c r="AC380" i="1" s="1"/>
  <c r="AE380" i="1" s="1"/>
  <c r="AA643" i="1"/>
  <c r="AB643" i="1" s="1"/>
  <c r="AC643" i="1" s="1"/>
  <c r="AE643" i="1" s="1"/>
  <c r="AA146" i="1"/>
  <c r="AB146" i="1" s="1"/>
  <c r="AC146" i="1" s="1"/>
  <c r="AE146" i="1" s="1"/>
  <c r="AA390" i="1"/>
  <c r="AB390" i="1" s="1"/>
  <c r="AC390" i="1" s="1"/>
  <c r="AE390" i="1" s="1"/>
  <c r="AA425" i="1"/>
  <c r="AB425" i="1" s="1"/>
  <c r="AC425" i="1" s="1"/>
  <c r="AE425" i="1" s="1"/>
  <c r="AA450" i="1"/>
  <c r="AB450" i="1" s="1"/>
  <c r="AC450" i="1" s="1"/>
  <c r="AE450" i="1" s="1"/>
  <c r="AA220" i="1"/>
  <c r="AB220" i="1" s="1"/>
  <c r="AC220" i="1" s="1"/>
  <c r="AE220" i="1" s="1"/>
  <c r="AA689" i="1"/>
  <c r="AB689" i="1" s="1"/>
  <c r="AC689" i="1" s="1"/>
  <c r="AE689" i="1" s="1"/>
  <c r="AA648" i="1"/>
  <c r="AB648" i="1" s="1"/>
  <c r="AC648" i="1" s="1"/>
  <c r="AE648" i="1" s="1"/>
  <c r="AA197" i="1"/>
  <c r="AB197" i="1" s="1"/>
  <c r="AC197" i="1" s="1"/>
  <c r="AE197" i="1" s="1"/>
  <c r="AA121" i="1"/>
  <c r="AB121" i="1" s="1"/>
  <c r="AC121" i="1" s="1"/>
  <c r="AE121" i="1" s="1"/>
  <c r="AA152" i="1"/>
  <c r="AB152" i="1" s="1"/>
  <c r="AC152" i="1" s="1"/>
  <c r="AE152" i="1" s="1"/>
  <c r="AA7" i="1"/>
  <c r="AB7" i="1" s="1"/>
  <c r="AC7" i="1" s="1"/>
  <c r="AE7" i="1" s="1"/>
  <c r="AA669" i="1"/>
  <c r="AB669" i="1" s="1"/>
  <c r="AC669" i="1" s="1"/>
  <c r="AE669" i="1" s="1"/>
  <c r="AA340" i="1"/>
  <c r="AB340" i="1" s="1"/>
  <c r="AC340" i="1" s="1"/>
  <c r="AE340" i="1" s="1"/>
  <c r="AA342" i="1"/>
  <c r="AB342" i="1" s="1"/>
  <c r="AC342" i="1" s="1"/>
  <c r="AE342" i="1" s="1"/>
  <c r="AA484" i="1"/>
  <c r="AB484" i="1" s="1"/>
  <c r="AC484" i="1" s="1"/>
  <c r="AE484" i="1" s="1"/>
  <c r="AA671" i="1"/>
  <c r="AB671" i="1" s="1"/>
  <c r="AC671" i="1" s="1"/>
  <c r="AE671" i="1" s="1"/>
  <c r="AA645" i="1"/>
  <c r="AB645" i="1" s="1"/>
  <c r="AC645" i="1" s="1"/>
  <c r="AE645" i="1" s="1"/>
  <c r="AA675" i="1"/>
  <c r="AB675" i="1" s="1"/>
  <c r="AC675" i="1" s="1"/>
  <c r="AE675" i="1" s="1"/>
  <c r="AA251" i="1"/>
  <c r="AB251" i="1" s="1"/>
  <c r="AC251" i="1" s="1"/>
  <c r="AE251" i="1" s="1"/>
  <c r="AA672" i="1"/>
  <c r="AB672" i="1" s="1"/>
  <c r="AC672" i="1" s="1"/>
  <c r="AE672" i="1" s="1"/>
  <c r="AA243" i="1"/>
  <c r="AB243" i="1" s="1"/>
  <c r="AC243" i="1" s="1"/>
  <c r="AE243" i="1" s="1"/>
  <c r="AA230" i="1"/>
  <c r="AB230" i="1" s="1"/>
  <c r="AC230" i="1" s="1"/>
  <c r="AE230" i="1" s="1"/>
  <c r="AA143" i="1"/>
  <c r="AB143" i="1" s="1"/>
  <c r="AC143" i="1" s="1"/>
  <c r="AE143" i="1" s="1"/>
  <c r="AA77" i="1"/>
  <c r="AB77" i="1" s="1"/>
  <c r="AC77" i="1" s="1"/>
  <c r="AE77" i="1" s="1"/>
  <c r="AA149" i="1"/>
  <c r="AB149" i="1" s="1"/>
  <c r="AC149" i="1" s="1"/>
  <c r="AE149" i="1" s="1"/>
  <c r="AA368" i="1"/>
  <c r="AB368" i="1" s="1"/>
  <c r="AC368" i="1" s="1"/>
  <c r="AE368" i="1" s="1"/>
  <c r="AA120" i="1"/>
  <c r="AB120" i="1" s="1"/>
  <c r="AC120" i="1" s="1"/>
  <c r="AE120" i="1" s="1"/>
  <c r="AA186" i="1"/>
  <c r="AB186" i="1" s="1"/>
  <c r="AC186" i="1" s="1"/>
  <c r="AE186" i="1" s="1"/>
  <c r="AA452" i="1"/>
  <c r="AB452" i="1" s="1"/>
  <c r="AC452" i="1" s="1"/>
  <c r="AE452" i="1" s="1"/>
  <c r="AA410" i="1"/>
  <c r="AB410" i="1" s="1"/>
  <c r="AC410" i="1" s="1"/>
  <c r="AE410" i="1" s="1"/>
  <c r="AA245" i="1"/>
  <c r="AB245" i="1" s="1"/>
  <c r="AC245" i="1" s="1"/>
  <c r="AE245" i="1" s="1"/>
  <c r="AA655" i="1"/>
  <c r="AB655" i="1" s="1"/>
  <c r="AC655" i="1" s="1"/>
  <c r="AE655" i="1" s="1"/>
  <c r="AA179" i="1"/>
  <c r="AB179" i="1" s="1"/>
  <c r="AC179" i="1" s="1"/>
  <c r="AE179" i="1" s="1"/>
  <c r="AA89" i="1"/>
  <c r="AB89" i="1" s="1"/>
  <c r="AC89" i="1" s="1"/>
  <c r="AE89" i="1" s="1"/>
  <c r="AA387" i="1"/>
  <c r="AB387" i="1" s="1"/>
  <c r="AC387" i="1" s="1"/>
  <c r="AE387" i="1" s="1"/>
  <c r="AA114" i="1"/>
  <c r="AB114" i="1" s="1"/>
  <c r="AC114" i="1" s="1"/>
  <c r="AE114" i="1" s="1"/>
  <c r="AA317" i="1"/>
  <c r="AB317" i="1" s="1"/>
  <c r="AC317" i="1" s="1"/>
  <c r="AE317" i="1" s="1"/>
  <c r="AA327" i="1"/>
  <c r="AB327" i="1" s="1"/>
  <c r="AC327" i="1" s="1"/>
  <c r="AE327" i="1" s="1"/>
  <c r="AA80" i="1"/>
  <c r="AB80" i="1" s="1"/>
  <c r="AC80" i="1" s="1"/>
  <c r="AE80" i="1" s="1"/>
  <c r="AA443" i="1"/>
  <c r="AB443" i="1" s="1"/>
  <c r="AC443" i="1" s="1"/>
  <c r="AE443" i="1" s="1"/>
  <c r="AA166" i="1"/>
  <c r="AB166" i="1" s="1"/>
  <c r="AC166" i="1" s="1"/>
  <c r="AE166" i="1" s="1"/>
  <c r="AA663" i="1"/>
  <c r="AB663" i="1" s="1"/>
  <c r="AC663" i="1" s="1"/>
  <c r="AE663" i="1" s="1"/>
  <c r="AA123" i="1"/>
  <c r="AB123" i="1" s="1"/>
  <c r="AC123" i="1" s="1"/>
  <c r="AE123" i="1" s="1"/>
  <c r="AA483" i="1"/>
  <c r="AB483" i="1" s="1"/>
  <c r="AC483" i="1" s="1"/>
  <c r="AE483" i="1" s="1"/>
  <c r="AA388" i="1"/>
  <c r="AB388" i="1" s="1"/>
  <c r="AC388" i="1" s="1"/>
  <c r="AE388" i="1" s="1"/>
  <c r="AA411" i="1"/>
  <c r="AB411" i="1" s="1"/>
  <c r="AC411" i="1" s="1"/>
  <c r="AE411" i="1" s="1"/>
  <c r="AA150" i="1"/>
  <c r="AB150" i="1" s="1"/>
  <c r="AC150" i="1" s="1"/>
  <c r="AE150" i="1" s="1"/>
  <c r="AA658" i="1"/>
  <c r="AB658" i="1" s="1"/>
  <c r="AC658" i="1" s="1"/>
  <c r="AE658" i="1" s="1"/>
  <c r="AA691" i="1"/>
  <c r="AB691" i="1" s="1"/>
  <c r="AC691" i="1" s="1"/>
  <c r="AE691" i="1" s="1"/>
  <c r="AA154" i="1"/>
  <c r="AB154" i="1" s="1"/>
  <c r="AC154" i="1" s="1"/>
  <c r="AE154" i="1" s="1"/>
  <c r="AA687" i="1"/>
  <c r="AB687" i="1" s="1"/>
  <c r="AC687" i="1" s="1"/>
  <c r="AE687" i="1" s="1"/>
  <c r="AA318" i="1"/>
  <c r="AB318" i="1" s="1"/>
  <c r="AC318" i="1" s="1"/>
  <c r="AE318" i="1" s="1"/>
  <c r="AA148" i="1"/>
  <c r="AB148" i="1" s="1"/>
  <c r="AC148" i="1" s="1"/>
  <c r="AE148" i="1" s="1"/>
  <c r="AA479" i="1"/>
  <c r="AB479" i="1" s="1"/>
  <c r="AC479" i="1" s="1"/>
  <c r="AE479" i="1" s="1"/>
  <c r="AA285" i="1"/>
  <c r="AB285" i="1" s="1"/>
  <c r="AC285" i="1" s="1"/>
  <c r="AE285" i="1" s="1"/>
  <c r="AA478" i="1"/>
  <c r="AB478" i="1" s="1"/>
  <c r="AC478" i="1" s="1"/>
  <c r="AE478" i="1" s="1"/>
  <c r="AA511" i="1"/>
  <c r="AB511" i="1" s="1"/>
  <c r="AC511" i="1" s="1"/>
  <c r="AE511" i="1" s="1"/>
  <c r="AA3" i="1"/>
  <c r="AB3" i="1" s="1"/>
  <c r="AC3" i="1" s="1"/>
  <c r="AE3" i="1" s="1"/>
  <c r="AA681" i="1"/>
  <c r="AB681" i="1" s="1"/>
  <c r="AC681" i="1" s="1"/>
  <c r="AE681" i="1" s="1"/>
  <c r="AA436" i="1"/>
  <c r="AB436" i="1" s="1"/>
  <c r="AC436" i="1" s="1"/>
  <c r="AE436" i="1" s="1"/>
  <c r="AA341" i="1"/>
  <c r="AB341" i="1" s="1"/>
  <c r="AC341" i="1" s="1"/>
  <c r="AE341" i="1" s="1"/>
  <c r="AA377" i="1"/>
  <c r="AB377" i="1" s="1"/>
  <c r="AC377" i="1" s="1"/>
  <c r="AE377" i="1" s="1"/>
  <c r="AA685" i="1"/>
  <c r="AB685" i="1" s="1"/>
  <c r="AC685" i="1" s="1"/>
  <c r="AE685" i="1" s="1"/>
  <c r="AA448" i="1"/>
  <c r="AB448" i="1" s="1"/>
  <c r="AC448" i="1" s="1"/>
  <c r="AE448" i="1" s="1"/>
  <c r="AA185" i="1"/>
  <c r="AB185" i="1" s="1"/>
  <c r="AC185" i="1" s="1"/>
  <c r="AE185" i="1" s="1"/>
  <c r="AA447" i="1"/>
  <c r="AB447" i="1" s="1"/>
  <c r="AC447" i="1" s="1"/>
  <c r="AE447" i="1" s="1"/>
  <c r="AA82" i="1"/>
  <c r="AB82" i="1" s="1"/>
  <c r="AC82" i="1" s="1"/>
  <c r="AE82" i="1" s="1"/>
  <c r="AA151" i="1"/>
  <c r="AB151" i="1" s="1"/>
  <c r="AC151" i="1" s="1"/>
  <c r="AE151" i="1" s="1"/>
  <c r="AA81" i="1"/>
  <c r="AB81" i="1" s="1"/>
  <c r="AC81" i="1" s="1"/>
  <c r="AE81" i="1" s="1"/>
  <c r="AA334" i="1"/>
  <c r="AB334" i="1" s="1"/>
  <c r="AC334" i="1" s="1"/>
  <c r="AE334" i="1" s="1"/>
  <c r="AA165" i="1"/>
  <c r="AB165" i="1" s="1"/>
  <c r="AC165" i="1" s="1"/>
  <c r="AE165" i="1" s="1"/>
  <c r="AA649" i="1"/>
  <c r="AB649" i="1" s="1"/>
  <c r="AC649" i="1" s="1"/>
  <c r="AE649" i="1" s="1"/>
  <c r="AA693" i="1"/>
  <c r="AB693" i="1" s="1"/>
  <c r="AC693" i="1" s="1"/>
  <c r="AE693" i="1" s="1"/>
  <c r="AA106" i="1"/>
  <c r="AB106" i="1" s="1"/>
  <c r="AC106" i="1" s="1"/>
  <c r="AE106" i="1" s="1"/>
  <c r="AA201" i="1"/>
  <c r="AB201" i="1" s="1"/>
  <c r="AC201" i="1" s="1"/>
  <c r="AE201" i="1" s="1"/>
  <c r="AA686" i="1"/>
  <c r="AB686" i="1" s="1"/>
  <c r="AC686" i="1" s="1"/>
  <c r="AE686" i="1" s="1"/>
  <c r="AA292" i="1"/>
  <c r="AB292" i="1" s="1"/>
  <c r="AC292" i="1" s="1"/>
  <c r="AE292" i="1" s="1"/>
  <c r="AA37" i="1"/>
  <c r="AB37" i="1" s="1"/>
  <c r="AC37" i="1" s="1"/>
  <c r="AE37" i="1" s="1"/>
  <c r="AA316" i="1"/>
  <c r="AB316" i="1" s="1"/>
  <c r="AC316" i="1" s="1"/>
  <c r="AE316" i="1" s="1"/>
  <c r="AA660" i="1"/>
  <c r="AB660" i="1" s="1"/>
  <c r="AC660" i="1" s="1"/>
  <c r="AE660" i="1" s="1"/>
  <c r="AA76" i="1"/>
  <c r="AB76" i="1" s="1"/>
  <c r="AC76" i="1" s="1"/>
  <c r="AE76" i="1" s="1"/>
  <c r="AA661" i="1"/>
  <c r="AB661" i="1" s="1"/>
  <c r="AC661" i="1" s="1"/>
  <c r="AE661" i="1" s="1"/>
  <c r="AA692" i="1"/>
  <c r="AB692" i="1" s="1"/>
  <c r="AC692" i="1" s="1"/>
  <c r="AE692" i="1" s="1"/>
  <c r="AA367" i="1"/>
  <c r="AB367" i="1" s="1"/>
  <c r="AC367" i="1" s="1"/>
  <c r="AE367" i="1" s="1"/>
  <c r="AA109" i="1"/>
  <c r="AB109" i="1" s="1"/>
  <c r="AC109" i="1" s="1"/>
  <c r="AE109" i="1" s="1"/>
  <c r="AA122" i="1"/>
  <c r="AB122" i="1" s="1"/>
  <c r="AC122" i="1" s="1"/>
  <c r="AE122" i="1" s="1"/>
  <c r="AA683" i="1"/>
  <c r="AB683" i="1" s="1"/>
  <c r="AC683" i="1" s="1"/>
  <c r="AE683" i="1" s="1"/>
  <c r="AA369" i="1"/>
  <c r="AB369" i="1" s="1"/>
  <c r="AC369" i="1" s="1"/>
  <c r="AE369" i="1" s="1"/>
  <c r="AA674" i="1"/>
  <c r="AB674" i="1" s="1"/>
  <c r="AC674" i="1" s="1"/>
  <c r="AE674" i="1" s="1"/>
  <c r="AA673" i="1"/>
  <c r="AB673" i="1" s="1"/>
  <c r="AC673" i="1" s="1"/>
  <c r="AE673" i="1" s="1"/>
  <c r="AA386" i="1"/>
  <c r="AB386" i="1" s="1"/>
  <c r="AC386" i="1" s="1"/>
  <c r="AE386" i="1" s="1"/>
  <c r="AA195" i="1"/>
  <c r="AB195" i="1" s="1"/>
  <c r="AC195" i="1" s="1"/>
  <c r="AE195" i="1" s="1"/>
  <c r="AA647" i="1"/>
  <c r="AB647" i="1" s="1"/>
  <c r="AC647" i="1" s="1"/>
  <c r="AE647" i="1" s="1"/>
  <c r="AA105" i="1"/>
  <c r="AB105" i="1" s="1"/>
  <c r="AC105" i="1" s="1"/>
  <c r="AE105" i="1" s="1"/>
  <c r="AA481" i="1"/>
  <c r="AB481" i="1" s="1"/>
  <c r="AC481" i="1" s="1"/>
  <c r="AE481" i="1" s="1"/>
  <c r="AA656" i="1"/>
  <c r="AB656" i="1" s="1"/>
  <c r="AC656" i="1" s="1"/>
  <c r="AE656" i="1" s="1"/>
  <c r="AA284" i="1"/>
  <c r="AB284" i="1" s="1"/>
  <c r="AC284" i="1" s="1"/>
  <c r="AE284" i="1" s="1"/>
  <c r="AA140" i="1"/>
  <c r="AB140" i="1" s="1"/>
  <c r="AC140" i="1" s="1"/>
  <c r="AE140" i="1" s="1"/>
  <c r="AA18" i="1"/>
  <c r="AB18" i="1" s="1"/>
  <c r="AC18" i="1" s="1"/>
  <c r="AE18" i="1" s="1"/>
  <c r="AA293" i="1"/>
  <c r="AB293" i="1" s="1"/>
  <c r="AC293" i="1" s="1"/>
  <c r="AE293" i="1" s="1"/>
  <c r="AA198" i="1"/>
  <c r="AB198" i="1" s="1"/>
  <c r="AC198" i="1" s="1"/>
  <c r="AE198" i="1" s="1"/>
  <c r="AA385" i="1"/>
  <c r="AB385" i="1" s="1"/>
  <c r="AC385" i="1" s="1"/>
  <c r="AE385" i="1" s="1"/>
  <c r="AA113" i="1"/>
  <c r="AB113" i="1" s="1"/>
  <c r="AC113" i="1" s="1"/>
  <c r="AE113" i="1" s="1"/>
  <c r="AA112" i="1"/>
  <c r="AB112" i="1" s="1"/>
  <c r="AC112" i="1" s="1"/>
  <c r="AE112" i="1" s="1"/>
  <c r="AA108" i="1"/>
  <c r="AB108" i="1" s="1"/>
  <c r="AC108" i="1" s="1"/>
  <c r="AE108" i="1" s="1"/>
  <c r="AA183" i="1"/>
  <c r="AB183" i="1" s="1"/>
  <c r="AC183" i="1" s="1"/>
  <c r="AE183" i="1" s="1"/>
  <c r="AA204" i="1"/>
  <c r="AB204" i="1" s="1"/>
  <c r="AC204" i="1" s="1"/>
  <c r="AE204" i="1" s="1"/>
  <c r="AA666" i="1"/>
  <c r="AB666" i="1" s="1"/>
  <c r="AC666" i="1" s="1"/>
  <c r="AE666" i="1" s="1"/>
  <c r="AA336" i="1"/>
  <c r="AB336" i="1" s="1"/>
  <c r="AC336" i="1" s="1"/>
  <c r="AE336" i="1" s="1"/>
  <c r="AA428" i="1"/>
  <c r="AB428" i="1" s="1"/>
  <c r="AC428" i="1" s="1"/>
  <c r="AE428" i="1" s="1"/>
  <c r="AA240" i="1"/>
  <c r="AB240" i="1" s="1"/>
  <c r="AC240" i="1" s="1"/>
  <c r="AE240" i="1" s="1"/>
  <c r="AA286" i="1"/>
  <c r="AB286" i="1" s="1"/>
  <c r="AC286" i="1" s="1"/>
  <c r="AE286" i="1" s="1"/>
  <c r="AA679" i="1"/>
  <c r="AB679" i="1" s="1"/>
  <c r="AC679" i="1" s="1"/>
  <c r="AE679" i="1" s="1"/>
  <c r="AA141" i="1"/>
  <c r="AB141" i="1" s="1"/>
  <c r="AC141" i="1" s="1"/>
  <c r="AE141" i="1" s="1"/>
  <c r="AA189" i="1"/>
  <c r="AB189" i="1" s="1"/>
  <c r="AC189" i="1" s="1"/>
  <c r="AE189" i="1" s="1"/>
  <c r="AA688" i="1"/>
  <c r="AB688" i="1" s="1"/>
  <c r="AC688" i="1" s="1"/>
  <c r="AE688" i="1" s="1"/>
  <c r="AA442" i="1"/>
  <c r="AB442" i="1" s="1"/>
  <c r="AC442" i="1" s="1"/>
  <c r="AE442" i="1" s="1"/>
  <c r="AA677" i="1"/>
  <c r="AB677" i="1" s="1"/>
  <c r="AC677" i="1" s="1"/>
  <c r="AE677" i="1" s="1"/>
  <c r="AA99" i="1"/>
  <c r="AB99" i="1" s="1"/>
  <c r="AC99" i="1" s="1"/>
  <c r="AE99" i="1" s="1"/>
  <c r="AA651" i="1"/>
  <c r="AB651" i="1" s="1"/>
  <c r="AC651" i="1" s="1"/>
  <c r="AE651" i="1" s="1"/>
  <c r="AA222" i="1"/>
  <c r="AB222" i="1" s="1"/>
  <c r="AC222" i="1" s="1"/>
  <c r="AE222" i="1" s="1"/>
  <c r="AA482" i="1"/>
  <c r="AB482" i="1" s="1"/>
  <c r="AC482" i="1" s="1"/>
  <c r="AE482" i="1" s="1"/>
  <c r="AA137" i="1"/>
  <c r="AB137" i="1" s="1"/>
  <c r="AC137" i="1" s="1"/>
  <c r="AE137" i="1" s="1"/>
  <c r="AA653" i="1"/>
  <c r="AB653" i="1" s="1"/>
  <c r="AC653" i="1" s="1"/>
  <c r="AE653" i="1" s="1"/>
  <c r="AA203" i="1"/>
  <c r="AB203" i="1" s="1"/>
  <c r="AC203" i="1" s="1"/>
  <c r="AE203" i="1" s="1"/>
  <c r="AA413" i="1"/>
  <c r="AB413" i="1" s="1"/>
  <c r="AC413" i="1" s="1"/>
  <c r="AE413" i="1" s="1"/>
  <c r="AA370" i="1"/>
  <c r="AB370" i="1" s="1"/>
  <c r="AC370" i="1" s="1"/>
  <c r="AE370" i="1" s="1"/>
  <c r="AA115" i="1"/>
  <c r="AB115" i="1" s="1"/>
  <c r="AC115" i="1" s="1"/>
  <c r="AE115" i="1" s="1"/>
  <c r="AA36" i="1"/>
  <c r="AB36" i="1" s="1"/>
  <c r="AC36" i="1" s="1"/>
  <c r="AE36" i="1" s="1"/>
  <c r="AA110" i="1"/>
  <c r="AB110" i="1" s="1"/>
  <c r="AC110" i="1" s="1"/>
  <c r="AE110" i="1" s="1"/>
  <c r="AA145" i="1"/>
  <c r="AB145" i="1" s="1"/>
  <c r="AC145" i="1" s="1"/>
  <c r="AE145" i="1" s="1"/>
  <c r="AA17" i="1"/>
  <c r="AB17" i="1" s="1"/>
  <c r="AC17" i="1" s="1"/>
  <c r="AE17" i="1" s="1"/>
  <c r="AA35" i="1"/>
  <c r="AB35" i="1" s="1"/>
  <c r="AC35" i="1" s="1"/>
  <c r="AE35" i="1" s="1"/>
  <c r="AA34" i="1"/>
  <c r="AB34" i="1" s="1"/>
  <c r="AC34" i="1" s="1"/>
  <c r="AE34" i="1" s="1"/>
  <c r="AA196" i="1"/>
  <c r="AB196" i="1" s="1"/>
  <c r="AC196" i="1" s="1"/>
  <c r="AE196" i="1" s="1"/>
  <c r="AA107" i="1"/>
  <c r="AB107" i="1" s="1"/>
  <c r="AC107" i="1" s="1"/>
  <c r="AE107" i="1" s="1"/>
  <c r="AA320" i="1"/>
  <c r="AB320" i="1" s="1"/>
  <c r="AC320" i="1" s="1"/>
  <c r="AE320" i="1" s="1"/>
  <c r="AA202" i="1"/>
  <c r="AB202" i="1" s="1"/>
  <c r="AC202" i="1" s="1"/>
  <c r="AE202" i="1" s="1"/>
  <c r="AA181" i="1"/>
  <c r="AB181" i="1" s="1"/>
  <c r="AC181" i="1" s="1"/>
  <c r="AE181" i="1" s="1"/>
  <c r="AA665" i="1"/>
  <c r="AB665" i="1" s="1"/>
  <c r="AC665" i="1" s="1"/>
  <c r="AE665" i="1" s="1"/>
  <c r="AA295" i="1"/>
  <c r="AB295" i="1" s="1"/>
  <c r="AC295" i="1" s="1"/>
  <c r="AE295" i="1" s="1"/>
  <c r="AA391" i="1"/>
  <c r="AB391" i="1" s="1"/>
  <c r="AC391" i="1" s="1"/>
  <c r="AE391" i="1" s="1"/>
  <c r="AA682" i="1"/>
  <c r="AB682" i="1" s="1"/>
  <c r="AC682" i="1" s="1"/>
  <c r="AE682" i="1" s="1"/>
  <c r="AA680" i="1"/>
  <c r="AB680" i="1" s="1"/>
  <c r="AC680" i="1" s="1"/>
  <c r="AE680" i="1" s="1"/>
  <c r="AA168" i="1"/>
  <c r="AB168" i="1" s="1"/>
  <c r="AC168" i="1" s="1"/>
  <c r="AE168" i="1" s="1"/>
  <c r="AA142" i="1"/>
  <c r="AB142" i="1" s="1"/>
  <c r="AC142" i="1" s="1"/>
  <c r="AE142" i="1" s="1"/>
  <c r="AA138" i="1"/>
  <c r="AB138" i="1" s="1"/>
  <c r="AC138" i="1" s="1"/>
  <c r="AE138" i="1" s="1"/>
  <c r="AA668" i="1"/>
  <c r="AB668" i="1" s="1"/>
  <c r="AC668" i="1" s="1"/>
  <c r="AE668" i="1" s="1"/>
  <c r="AA124" i="1"/>
  <c r="AB124" i="1" s="1"/>
  <c r="AC124" i="1" s="1"/>
  <c r="AE124" i="1" s="1"/>
  <c r="AA445" i="1"/>
  <c r="AB445" i="1" s="1"/>
  <c r="AC445" i="1" s="1"/>
  <c r="AE445" i="1" s="1"/>
  <c r="AA642" i="1"/>
  <c r="AB642" i="1" s="1"/>
  <c r="AC642" i="1" s="1"/>
  <c r="AE642" i="1" s="1"/>
  <c r="AA33" i="1"/>
  <c r="AB33" i="1" s="1"/>
  <c r="AC33" i="1" s="1"/>
  <c r="AE33" i="1" s="1"/>
  <c r="AA657" i="1"/>
  <c r="AB657" i="1" s="1"/>
  <c r="AC657" i="1" s="1"/>
  <c r="AE657" i="1" s="1"/>
  <c r="AA335" i="1"/>
  <c r="AB335" i="1" s="1"/>
  <c r="AC335" i="1" s="1"/>
  <c r="AE335" i="1" s="1"/>
  <c r="AA184" i="1"/>
  <c r="AB184" i="1" s="1"/>
  <c r="AC184" i="1" s="1"/>
  <c r="AE184" i="1" s="1"/>
  <c r="AA239" i="1"/>
  <c r="AB239" i="1" s="1"/>
  <c r="AC239" i="1" s="1"/>
  <c r="AE239" i="1" s="1"/>
  <c r="AA2" i="1"/>
  <c r="AB2" i="1" s="1"/>
  <c r="AC2" i="1" s="1"/>
  <c r="AE2" i="1" s="1"/>
  <c r="AA88" i="1"/>
  <c r="AB88" i="1" s="1"/>
  <c r="AC88" i="1" s="1"/>
  <c r="AE88" i="1" s="1"/>
  <c r="AA173" i="1"/>
  <c r="AB173" i="1" s="1"/>
  <c r="AC173" i="1" s="1"/>
  <c r="AE173" i="1" s="1"/>
  <c r="AA506" i="1"/>
  <c r="AB506" i="1" s="1"/>
  <c r="AC506" i="1" s="1"/>
  <c r="AE506" i="1" s="1"/>
  <c r="AA125" i="1"/>
  <c r="AB125" i="1" s="1"/>
  <c r="AC125" i="1" s="1"/>
  <c r="AE125" i="1" s="1"/>
  <c r="AA338" i="1"/>
  <c r="AB338" i="1" s="1"/>
  <c r="AC338" i="1" s="1"/>
  <c r="AE338" i="1" s="1"/>
  <c r="AA384" i="1"/>
  <c r="AB384" i="1" s="1"/>
  <c r="AC384" i="1" s="1"/>
  <c r="AE384" i="1" s="1"/>
  <c r="AA247" i="1"/>
  <c r="AB247" i="1" s="1"/>
  <c r="AC247" i="1" s="1"/>
  <c r="AE247" i="1" s="1"/>
  <c r="AA326" i="1"/>
  <c r="AB326" i="1" s="1"/>
  <c r="AC326" i="1" s="1"/>
  <c r="AE326" i="1" s="1"/>
  <c r="AA676" i="1"/>
  <c r="AB676" i="1" s="1"/>
  <c r="AC676" i="1" s="1"/>
  <c r="AE676" i="1" s="1"/>
  <c r="AA144" i="1"/>
  <c r="AB144" i="1" s="1"/>
  <c r="AC144" i="1" s="1"/>
  <c r="AE144" i="1" s="1"/>
  <c r="AA136" i="1"/>
  <c r="AB136" i="1" s="1"/>
  <c r="AC136" i="1" s="1"/>
  <c r="AE136" i="1" s="1"/>
  <c r="AA294" i="1"/>
  <c r="AB294" i="1" s="1"/>
  <c r="AC294" i="1" s="1"/>
  <c r="AE294" i="1" s="1"/>
  <c r="AA451" i="1"/>
  <c r="AB451" i="1" s="1"/>
  <c r="AC451" i="1" s="1"/>
  <c r="AE451" i="1" s="1"/>
  <c r="AA339" i="1"/>
  <c r="AB339" i="1" s="1"/>
  <c r="AC339" i="1" s="1"/>
  <c r="AE339" i="1" s="1"/>
  <c r="AA667" i="1"/>
  <c r="AB667" i="1" s="1"/>
  <c r="AC667" i="1" s="1"/>
  <c r="AE667" i="1" s="1"/>
  <c r="AA644" i="1"/>
  <c r="AB644" i="1" s="1"/>
  <c r="AC644" i="1" s="1"/>
  <c r="AE644" i="1" s="1"/>
  <c r="AA90" i="1"/>
  <c r="AB90" i="1" s="1"/>
  <c r="AC90" i="1" s="1"/>
  <c r="AE90" i="1" s="1"/>
  <c r="AA420" i="1"/>
  <c r="AB420" i="1" s="1"/>
  <c r="AC420" i="1" s="1"/>
  <c r="AE420" i="1" s="1"/>
  <c r="AA646" i="1"/>
  <c r="AB646" i="1" s="1"/>
  <c r="AC646" i="1" s="1"/>
  <c r="AE646" i="1" s="1"/>
  <c r="AA8" i="1"/>
  <c r="AB8" i="1" s="1"/>
  <c r="AC8" i="1" s="1"/>
  <c r="AE8" i="1" s="1"/>
  <c r="AA678" i="1"/>
  <c r="AB678" i="1" s="1"/>
  <c r="AC678" i="1" s="1"/>
  <c r="AE678" i="1" s="1"/>
  <c r="AA421" i="1"/>
  <c r="AB421" i="1" s="1"/>
  <c r="AC421" i="1" s="1"/>
  <c r="AE421" i="1" s="1"/>
  <c r="AA333" i="1"/>
  <c r="AB333" i="1" s="1"/>
  <c r="AC333" i="1" s="1"/>
  <c r="AE333" i="1" s="1"/>
  <c r="AA697" i="1"/>
  <c r="AB697" i="1" s="1"/>
  <c r="AC697" i="1" s="1"/>
  <c r="AE697" i="1" s="1"/>
  <c r="AA696" i="1"/>
  <c r="AB696" i="1" s="1"/>
  <c r="AC696" i="1" s="1"/>
  <c r="AE696" i="1" s="1"/>
  <c r="AA5" i="1"/>
  <c r="AB5" i="1" s="1"/>
  <c r="AC5" i="1" s="1"/>
  <c r="AE5" i="1" s="1"/>
  <c r="AA287" i="1"/>
  <c r="AB287" i="1" s="1"/>
  <c r="AC287" i="1" s="1"/>
  <c r="AE287" i="1" s="1"/>
  <c r="AA139" i="1"/>
  <c r="AB139" i="1" s="1"/>
  <c r="AC139" i="1" s="1"/>
  <c r="AE139" i="1" s="1"/>
  <c r="AA290" i="1"/>
  <c r="AB290" i="1" s="1"/>
  <c r="AC290" i="1" s="1"/>
  <c r="AE290" i="1" s="1"/>
  <c r="AA374" i="1"/>
  <c r="AB374" i="1" s="1"/>
  <c r="AC374" i="1" s="1"/>
  <c r="AE374" i="1" s="1"/>
  <c r="AA412" i="1"/>
  <c r="AB412" i="1" s="1"/>
  <c r="AC412" i="1" s="1"/>
  <c r="AE412" i="1" s="1"/>
  <c r="AA178" i="1"/>
  <c r="AB178" i="1" s="1"/>
  <c r="AC178" i="1" s="1"/>
  <c r="AE178" i="1" s="1"/>
  <c r="AA126" i="1"/>
  <c r="AB126" i="1" s="1"/>
  <c r="AC126" i="1" s="1"/>
  <c r="AE126" i="1" s="1"/>
  <c r="AA25" i="1"/>
  <c r="AB25" i="1" s="1"/>
  <c r="AC25" i="1" s="1"/>
  <c r="AE25" i="1" s="1"/>
  <c r="AA429" i="1"/>
  <c r="AB429" i="1" s="1"/>
  <c r="AC429" i="1" s="1"/>
  <c r="AE429" i="1" s="1"/>
  <c r="AA111" i="1"/>
  <c r="AB111" i="1" s="1"/>
  <c r="AC111" i="1" s="1"/>
  <c r="AE111" i="1" s="1"/>
  <c r="AA414" i="1"/>
  <c r="AB414" i="1" s="1"/>
  <c r="AC414" i="1" s="1"/>
  <c r="AE414" i="1" s="1"/>
  <c r="AA650" i="1"/>
  <c r="AB650" i="1" s="1"/>
  <c r="AC650" i="1" s="1"/>
  <c r="AE650" i="1" s="1"/>
  <c r="AA177" i="1"/>
  <c r="AB177" i="1" s="1"/>
  <c r="AC177" i="1" s="1"/>
  <c r="AE177" i="1" s="1"/>
  <c r="AA373" i="1"/>
  <c r="AB373" i="1" s="1"/>
  <c r="AC373" i="1" s="1"/>
  <c r="AE373" i="1" s="1"/>
  <c r="AA694" i="1"/>
  <c r="AB694" i="1" s="1"/>
  <c r="AC694" i="1" s="1"/>
  <c r="AE694" i="1" s="1"/>
  <c r="AA116" i="1"/>
  <c r="AB116" i="1" s="1"/>
  <c r="AC116" i="1" s="1"/>
  <c r="AE116" i="1" s="1"/>
  <c r="AA79" i="1"/>
  <c r="AB79" i="1" s="1"/>
  <c r="AC79" i="1" s="1"/>
  <c r="AE79" i="1" s="1"/>
  <c r="AA641" i="1"/>
  <c r="AB641" i="1" s="1"/>
  <c r="AC641" i="1" s="1"/>
  <c r="AE641" i="1" s="1"/>
  <c r="AA328" i="1"/>
  <c r="AB328" i="1" s="1"/>
  <c r="AC328" i="1" s="1"/>
  <c r="AE328" i="1" s="1"/>
  <c r="AA422" i="1"/>
  <c r="AB422" i="1" s="1"/>
  <c r="AC422" i="1" s="1"/>
  <c r="AE422" i="1" s="1"/>
  <c r="AA276" i="1"/>
  <c r="AB276" i="1" s="1"/>
  <c r="AC276" i="1" s="1"/>
  <c r="AE276" i="1" s="1"/>
  <c r="AA434" i="1"/>
  <c r="AB434" i="1" s="1"/>
  <c r="AC434" i="1" s="1"/>
  <c r="AE434" i="1" s="1"/>
  <c r="AA182" i="1"/>
  <c r="AB182" i="1" s="1"/>
  <c r="AC182" i="1" s="1"/>
  <c r="AE182" i="1" s="1"/>
  <c r="AA662" i="1"/>
  <c r="AB662" i="1" s="1"/>
  <c r="AC662" i="1" s="1"/>
  <c r="AE662" i="1" s="1"/>
  <c r="AA4" i="1"/>
  <c r="AB4" i="1" s="1"/>
  <c r="AC4" i="1" s="1"/>
  <c r="AE4" i="1" s="1"/>
  <c r="AA480" i="1"/>
  <c r="AB480" i="1" s="1"/>
  <c r="AC480" i="1" s="1"/>
  <c r="AE480" i="1" s="1"/>
  <c r="AA424" i="1"/>
  <c r="AB424" i="1" s="1"/>
  <c r="AC424" i="1" s="1"/>
  <c r="AE424" i="1" s="1"/>
  <c r="AA444" i="1"/>
  <c r="AB444" i="1" s="1"/>
  <c r="AC444" i="1" s="1"/>
  <c r="AE444" i="1" s="1"/>
  <c r="AA187" i="1"/>
  <c r="AB187" i="1" s="1"/>
  <c r="AC187" i="1" s="1"/>
  <c r="AE187" i="1" s="1"/>
  <c r="AA654" i="1"/>
  <c r="AB654" i="1" s="1"/>
  <c r="AC654" i="1" s="1"/>
  <c r="AE654" i="1" s="1"/>
  <c r="AA441" i="1"/>
  <c r="AB441" i="1" s="1"/>
  <c r="AC441" i="1" s="1"/>
  <c r="AE441" i="1" s="1"/>
  <c r="AA695" i="1"/>
  <c r="AB695" i="1" s="1"/>
  <c r="AC695" i="1" s="1"/>
  <c r="AE695" i="1" s="1"/>
  <c r="AA102" i="1"/>
  <c r="AB102" i="1" s="1"/>
  <c r="AC102" i="1" s="1"/>
  <c r="AE102" i="1" s="1"/>
  <c r="AA670" i="1"/>
  <c r="AB670" i="1" s="1"/>
  <c r="AC670" i="1" s="1"/>
  <c r="AE670" i="1" s="1"/>
  <c r="AA164" i="1"/>
  <c r="AB164" i="1" s="1"/>
  <c r="AC164" i="1" s="1"/>
  <c r="AE164" i="1" s="1"/>
  <c r="AA659" i="1"/>
  <c r="AB659" i="1" s="1"/>
  <c r="AC659" i="1" s="1"/>
  <c r="AE659" i="1" s="1"/>
  <c r="AA248" i="1"/>
  <c r="AB248" i="1" s="1"/>
  <c r="AC248" i="1" s="1"/>
  <c r="AE248" i="1" s="1"/>
  <c r="AA221" i="1"/>
  <c r="AB221" i="1" s="1"/>
  <c r="AC221" i="1" s="1"/>
  <c r="AE221" i="1" s="1"/>
  <c r="AA32" i="1"/>
  <c r="AB32" i="1" s="1"/>
  <c r="AC32" i="1" s="1"/>
  <c r="AE32" i="1" s="1"/>
  <c r="AA188" i="1"/>
  <c r="AB188" i="1" s="1"/>
  <c r="AC188" i="1" s="1"/>
  <c r="AE188" i="1" s="1"/>
  <c r="AA337" i="1"/>
  <c r="AB337" i="1" s="1"/>
  <c r="AC337" i="1" s="1"/>
  <c r="AE337" i="1" s="1"/>
  <c r="AA427" i="1"/>
  <c r="AB427" i="1" s="1"/>
  <c r="AC427" i="1" s="1"/>
  <c r="AE427" i="1" s="1"/>
  <c r="AA392" i="1"/>
  <c r="AB392" i="1" s="1"/>
  <c r="AC392" i="1" s="1"/>
  <c r="AE392" i="1" s="1"/>
  <c r="AA371" i="1"/>
  <c r="AB371" i="1" s="1"/>
  <c r="AC371" i="1" s="1"/>
  <c r="AE371" i="1" s="1"/>
  <c r="AA200" i="1"/>
  <c r="AB200" i="1" s="1"/>
  <c r="AC200" i="1" s="1"/>
  <c r="AE200" i="1" s="1"/>
  <c r="AA283" i="1"/>
  <c r="AB283" i="1" s="1"/>
  <c r="AC283" i="1" s="1"/>
  <c r="AE283" i="1" s="1"/>
  <c r="AA664" i="1"/>
  <c r="AB664" i="1" s="1"/>
  <c r="AC664" i="1" s="1"/>
  <c r="AE664" i="1" s="1"/>
  <c r="AA389" i="1"/>
  <c r="AB389" i="1" s="1"/>
  <c r="AC389" i="1" s="1"/>
  <c r="AE389" i="1" s="1"/>
  <c r="AA234" i="1"/>
  <c r="AB234" i="1" s="1"/>
  <c r="AC234" i="1" s="1"/>
  <c r="AE234" i="1" s="1"/>
  <c r="AA205" i="1"/>
  <c r="AB205" i="1" s="1"/>
  <c r="AC205" i="1" s="1"/>
  <c r="AE205" i="1" s="1"/>
  <c r="AA199" i="1"/>
  <c r="AB199" i="1" s="1"/>
  <c r="AC199" i="1" s="1"/>
  <c r="AE199" i="1" s="1"/>
  <c r="AA252" i="1"/>
  <c r="AB252" i="1" s="1"/>
  <c r="AC252" i="1" s="1"/>
  <c r="AE252" i="1" s="1"/>
  <c r="AA147" i="1"/>
  <c r="AB147" i="1" s="1"/>
  <c r="AC147" i="1" s="1"/>
  <c r="AE147" i="1" s="1"/>
  <c r="AA169" i="1"/>
  <c r="AB169" i="1" s="1"/>
  <c r="AC169" i="1" s="1"/>
  <c r="AE169" i="1" s="1"/>
  <c r="AA20" i="1"/>
  <c r="AB20" i="1" s="1"/>
  <c r="AC20" i="1" s="1"/>
  <c r="AE20" i="1" s="1"/>
  <c r="AA449" i="1"/>
  <c r="AB449" i="1" s="1"/>
  <c r="AC449" i="1" s="1"/>
  <c r="AE449" i="1" s="1"/>
  <c r="AA153" i="1"/>
  <c r="AB153" i="1" s="1"/>
  <c r="AC153" i="1" s="1"/>
  <c r="AE153" i="1" s="1"/>
  <c r="AA277" i="1"/>
  <c r="AB277" i="1" s="1"/>
  <c r="AC277" i="1" s="1"/>
  <c r="AE277" i="1" s="1"/>
  <c r="M12" i="11" l="1"/>
  <c r="M14" i="11" s="1"/>
  <c r="W249" i="1"/>
  <c r="AD249" i="1" s="1"/>
  <c r="X249" i="1"/>
  <c r="Y249" i="1"/>
  <c r="Z249" i="1"/>
  <c r="W229" i="1"/>
  <c r="AD229" i="1" s="1"/>
  <c r="X229" i="1"/>
  <c r="Y229" i="1"/>
  <c r="Z229" i="1"/>
  <c r="W135" i="1"/>
  <c r="AD135" i="1" s="1"/>
  <c r="X135" i="1"/>
  <c r="Y135" i="1"/>
  <c r="Z135" i="1"/>
  <c r="W460" i="1"/>
  <c r="AD460" i="1" s="1"/>
  <c r="X460" i="1"/>
  <c r="Y460" i="1"/>
  <c r="Z460" i="1"/>
  <c r="W461" i="1"/>
  <c r="AD461" i="1" s="1"/>
  <c r="X461" i="1"/>
  <c r="Y461" i="1"/>
  <c r="Z461" i="1"/>
  <c r="W438" i="1"/>
  <c r="AD438" i="1" s="1"/>
  <c r="X438" i="1"/>
  <c r="Y438" i="1"/>
  <c r="Z438" i="1"/>
  <c r="W348" i="1"/>
  <c r="AD348" i="1" s="1"/>
  <c r="X348" i="1"/>
  <c r="Y348" i="1"/>
  <c r="Z348" i="1"/>
  <c r="W462" i="1"/>
  <c r="AD462" i="1" s="1"/>
  <c r="X462" i="1"/>
  <c r="Y462" i="1"/>
  <c r="Z462" i="1"/>
  <c r="W379" i="1"/>
  <c r="AD379" i="1" s="1"/>
  <c r="X379" i="1"/>
  <c r="Y379" i="1"/>
  <c r="Z379" i="1"/>
  <c r="W296" i="1"/>
  <c r="AD296" i="1" s="1"/>
  <c r="X296" i="1"/>
  <c r="Y296" i="1"/>
  <c r="Z296" i="1"/>
  <c r="W297" i="1"/>
  <c r="AD297" i="1" s="1"/>
  <c r="X297" i="1"/>
  <c r="Y297" i="1"/>
  <c r="Z297" i="1"/>
  <c r="W430" i="1"/>
  <c r="AD430" i="1" s="1"/>
  <c r="X430" i="1"/>
  <c r="Y430" i="1"/>
  <c r="Z430" i="1"/>
  <c r="W431" i="1"/>
  <c r="AD431" i="1" s="1"/>
  <c r="X431" i="1"/>
  <c r="Y431" i="1"/>
  <c r="Z431" i="1"/>
  <c r="W219" i="1"/>
  <c r="AD219" i="1" s="1"/>
  <c r="X219" i="1"/>
  <c r="Y219" i="1"/>
  <c r="Z219" i="1"/>
  <c r="AD272" i="1"/>
  <c r="X272" i="1"/>
  <c r="Y272" i="1"/>
  <c r="Z272" i="1"/>
  <c r="W463" i="1"/>
  <c r="AD463" i="1" s="1"/>
  <c r="X463" i="1"/>
  <c r="Y463" i="1"/>
  <c r="Z463" i="1"/>
  <c r="W398" i="1"/>
  <c r="AD398" i="1" s="1"/>
  <c r="X398" i="1"/>
  <c r="Y398" i="1"/>
  <c r="Z398" i="1"/>
  <c r="W331" i="1"/>
  <c r="AD331" i="1" s="1"/>
  <c r="X331" i="1"/>
  <c r="Y331" i="1"/>
  <c r="Z331" i="1"/>
  <c r="W399" i="1"/>
  <c r="AD399" i="1" s="1"/>
  <c r="X399" i="1"/>
  <c r="Y399" i="1"/>
  <c r="Z399" i="1"/>
  <c r="W349" i="1"/>
  <c r="AD349" i="1" s="1"/>
  <c r="X349" i="1"/>
  <c r="Y349" i="1"/>
  <c r="Z349" i="1"/>
  <c r="W298" i="1"/>
  <c r="AD298" i="1" s="1"/>
  <c r="X298" i="1"/>
  <c r="Y298" i="1"/>
  <c r="Z298" i="1"/>
  <c r="AD400" i="1"/>
  <c r="X400" i="1"/>
  <c r="Y400" i="1"/>
  <c r="Z400" i="1"/>
  <c r="W235" i="1"/>
  <c r="AD235" i="1" s="1"/>
  <c r="X235" i="1"/>
  <c r="Y235" i="1"/>
  <c r="Z235" i="1"/>
  <c r="W701" i="1"/>
  <c r="AD701" i="1" s="1"/>
  <c r="X701" i="1"/>
  <c r="Y701" i="1"/>
  <c r="Z701" i="1"/>
  <c r="W231" i="1"/>
  <c r="AD231" i="1" s="1"/>
  <c r="X231" i="1"/>
  <c r="Y231" i="1"/>
  <c r="Z231" i="1"/>
  <c r="W455" i="1"/>
  <c r="AD455" i="1" s="1"/>
  <c r="X455" i="1"/>
  <c r="Y455" i="1"/>
  <c r="Z455" i="1"/>
  <c r="W375" i="1"/>
  <c r="AD375" i="1" s="1"/>
  <c r="X375" i="1"/>
  <c r="Y375" i="1"/>
  <c r="Z375" i="1"/>
  <c r="W376" i="1"/>
  <c r="AD376" i="1" s="1"/>
  <c r="X376" i="1"/>
  <c r="Y376" i="1"/>
  <c r="Z376" i="1"/>
  <c r="W464" i="1"/>
  <c r="AD464" i="1" s="1"/>
  <c r="X464" i="1"/>
  <c r="Y464" i="1"/>
  <c r="Z464" i="1"/>
  <c r="B249" i="1"/>
  <c r="C249" i="1"/>
  <c r="B229" i="1"/>
  <c r="C229" i="1"/>
  <c r="B135" i="1"/>
  <c r="C135" i="1"/>
  <c r="B460" i="1"/>
  <c r="C460" i="1"/>
  <c r="B461" i="1"/>
  <c r="C461" i="1"/>
  <c r="B438" i="1"/>
  <c r="C438" i="1"/>
  <c r="B348" i="1"/>
  <c r="C348" i="1"/>
  <c r="B462" i="1"/>
  <c r="C462" i="1"/>
  <c r="B379" i="1"/>
  <c r="C379" i="1"/>
  <c r="B296" i="1"/>
  <c r="C296" i="1"/>
  <c r="B297" i="1"/>
  <c r="C297" i="1"/>
  <c r="B430" i="1"/>
  <c r="C430" i="1"/>
  <c r="B431" i="1"/>
  <c r="C431" i="1"/>
  <c r="B219" i="1"/>
  <c r="C219" i="1"/>
  <c r="B272" i="1"/>
  <c r="C272" i="1"/>
  <c r="B463" i="1"/>
  <c r="C463" i="1"/>
  <c r="B398" i="1"/>
  <c r="C398" i="1"/>
  <c r="B331" i="1"/>
  <c r="C331" i="1"/>
  <c r="B399" i="1"/>
  <c r="C399" i="1"/>
  <c r="B349" i="1"/>
  <c r="C349" i="1"/>
  <c r="B298" i="1"/>
  <c r="C298" i="1"/>
  <c r="B400" i="1"/>
  <c r="C400" i="1"/>
  <c r="B235" i="1"/>
  <c r="C235" i="1"/>
  <c r="B701" i="1"/>
  <c r="C701" i="1"/>
  <c r="B231" i="1"/>
  <c r="C231" i="1"/>
  <c r="B455" i="1"/>
  <c r="C455" i="1"/>
  <c r="B375" i="1"/>
  <c r="C375" i="1"/>
  <c r="B376" i="1"/>
  <c r="C376" i="1"/>
  <c r="B464" i="1"/>
  <c r="C464" i="1"/>
  <c r="AA135" i="1" l="1"/>
  <c r="AB135" i="1" s="1"/>
  <c r="AC135" i="1" s="1"/>
  <c r="AE135" i="1" s="1"/>
  <c r="AA376" i="1"/>
  <c r="AB376" i="1" s="1"/>
  <c r="AC376" i="1" s="1"/>
  <c r="AE376" i="1" s="1"/>
  <c r="AA231" i="1"/>
  <c r="AB231" i="1" s="1"/>
  <c r="AC231" i="1" s="1"/>
  <c r="AE231" i="1" s="1"/>
  <c r="AA400" i="1"/>
  <c r="AB400" i="1" s="1"/>
  <c r="AC400" i="1" s="1"/>
  <c r="AE400" i="1" s="1"/>
  <c r="AA455" i="1"/>
  <c r="AB455" i="1" s="1"/>
  <c r="AC455" i="1" s="1"/>
  <c r="AE455" i="1" s="1"/>
  <c r="AA348" i="1"/>
  <c r="AB348" i="1" s="1"/>
  <c r="AC348" i="1" s="1"/>
  <c r="AE348" i="1" s="1"/>
  <c r="AA701" i="1"/>
  <c r="AB701" i="1" s="1"/>
  <c r="AC701" i="1" s="1"/>
  <c r="AE701" i="1" s="1"/>
  <c r="AA272" i="1"/>
  <c r="AB272" i="1" s="1"/>
  <c r="AC272" i="1" s="1"/>
  <c r="AE272" i="1" s="1"/>
  <c r="AA379" i="1"/>
  <c r="AB379" i="1" s="1"/>
  <c r="AC379" i="1" s="1"/>
  <c r="AE379" i="1" s="1"/>
  <c r="AA461" i="1"/>
  <c r="AB461" i="1" s="1"/>
  <c r="AC461" i="1" s="1"/>
  <c r="AE461" i="1" s="1"/>
  <c r="AA249" i="1"/>
  <c r="AB249" i="1" s="1"/>
  <c r="AC249" i="1" s="1"/>
  <c r="AE249" i="1" s="1"/>
  <c r="AA297" i="1"/>
  <c r="AB297" i="1" s="1"/>
  <c r="AC297" i="1" s="1"/>
  <c r="AE297" i="1" s="1"/>
  <c r="AA349" i="1"/>
  <c r="AB349" i="1" s="1"/>
  <c r="AC349" i="1" s="1"/>
  <c r="AE349" i="1" s="1"/>
  <c r="AA398" i="1"/>
  <c r="AB398" i="1" s="1"/>
  <c r="AC398" i="1" s="1"/>
  <c r="AE398" i="1" s="1"/>
  <c r="AA431" i="1"/>
  <c r="AB431" i="1" s="1"/>
  <c r="AC431" i="1" s="1"/>
  <c r="AE431" i="1" s="1"/>
  <c r="AA229" i="1"/>
  <c r="AB229" i="1" s="1"/>
  <c r="AC229" i="1" s="1"/>
  <c r="AE229" i="1" s="1"/>
  <c r="AA462" i="1"/>
  <c r="AB462" i="1" s="1"/>
  <c r="AC462" i="1" s="1"/>
  <c r="AE462" i="1" s="1"/>
  <c r="AA430" i="1"/>
  <c r="AB430" i="1" s="1"/>
  <c r="AC430" i="1" s="1"/>
  <c r="AE430" i="1" s="1"/>
  <c r="AA463" i="1"/>
  <c r="AB463" i="1" s="1"/>
  <c r="AC463" i="1" s="1"/>
  <c r="AE463" i="1" s="1"/>
  <c r="AA296" i="1"/>
  <c r="AB296" i="1" s="1"/>
  <c r="AC296" i="1" s="1"/>
  <c r="AE296" i="1" s="1"/>
  <c r="AA219" i="1"/>
  <c r="AB219" i="1" s="1"/>
  <c r="AC219" i="1" s="1"/>
  <c r="AE219" i="1" s="1"/>
  <c r="AA235" i="1"/>
  <c r="AB235" i="1" s="1"/>
  <c r="AC235" i="1" s="1"/>
  <c r="AE235" i="1" s="1"/>
  <c r="AA331" i="1"/>
  <c r="AB331" i="1" s="1"/>
  <c r="AC331" i="1" s="1"/>
  <c r="AE331" i="1" s="1"/>
  <c r="AA298" i="1"/>
  <c r="AB298" i="1" s="1"/>
  <c r="AC298" i="1" s="1"/>
  <c r="AE298" i="1" s="1"/>
  <c r="AA438" i="1"/>
  <c r="AB438" i="1" s="1"/>
  <c r="AC438" i="1" s="1"/>
  <c r="AE438" i="1" s="1"/>
  <c r="AA464" i="1"/>
  <c r="AB464" i="1" s="1"/>
  <c r="AC464" i="1" s="1"/>
  <c r="AE464" i="1" s="1"/>
  <c r="AA460" i="1"/>
  <c r="AB460" i="1" s="1"/>
  <c r="AC460" i="1" s="1"/>
  <c r="AE460" i="1" s="1"/>
  <c r="AA375" i="1"/>
  <c r="AB375" i="1" s="1"/>
  <c r="AC375" i="1" s="1"/>
  <c r="AE375" i="1" s="1"/>
  <c r="AA399" i="1"/>
  <c r="AB399" i="1" s="1"/>
  <c r="AC399" i="1" s="1"/>
  <c r="AE399" i="1" s="1"/>
  <c r="L12" i="11" l="1"/>
  <c r="L14" i="11" s="1"/>
  <c r="B545" i="1"/>
  <c r="C545" i="1"/>
  <c r="W466" i="1" l="1"/>
  <c r="AD466" i="1" s="1"/>
  <c r="X466" i="1"/>
  <c r="Y466" i="1"/>
  <c r="Z466" i="1"/>
  <c r="W494" i="1"/>
  <c r="AD494" i="1" s="1"/>
  <c r="X494" i="1"/>
  <c r="Y494" i="1"/>
  <c r="Z494" i="1"/>
  <c r="W495" i="1"/>
  <c r="AD495" i="1" s="1"/>
  <c r="X495" i="1"/>
  <c r="Y495" i="1"/>
  <c r="Z495" i="1"/>
  <c r="W496" i="1"/>
  <c r="AD496" i="1" s="1"/>
  <c r="X496" i="1"/>
  <c r="Y496" i="1"/>
  <c r="Z496" i="1"/>
  <c r="W477" i="1"/>
  <c r="AD477" i="1" s="1"/>
  <c r="X477" i="1"/>
  <c r="Y477" i="1"/>
  <c r="Z477" i="1"/>
  <c r="W497" i="1"/>
  <c r="AD497" i="1" s="1"/>
  <c r="X497" i="1"/>
  <c r="Y497" i="1"/>
  <c r="Z497" i="1"/>
  <c r="W498" i="1"/>
  <c r="AD498" i="1" s="1"/>
  <c r="X498" i="1"/>
  <c r="Y498" i="1"/>
  <c r="Z498" i="1"/>
  <c r="W499" i="1"/>
  <c r="AD499" i="1" s="1"/>
  <c r="X499" i="1"/>
  <c r="Y499" i="1"/>
  <c r="Z499" i="1"/>
  <c r="W500" i="1"/>
  <c r="AD500" i="1" s="1"/>
  <c r="X500" i="1"/>
  <c r="Y500" i="1"/>
  <c r="Z500" i="1"/>
  <c r="W501" i="1"/>
  <c r="AD501" i="1" s="1"/>
  <c r="X501" i="1"/>
  <c r="Y501" i="1"/>
  <c r="Z501" i="1"/>
  <c r="W502" i="1"/>
  <c r="AD502" i="1" s="1"/>
  <c r="X502" i="1"/>
  <c r="Y502" i="1"/>
  <c r="Z502" i="1"/>
  <c r="W503" i="1"/>
  <c r="AD503" i="1" s="1"/>
  <c r="X503" i="1"/>
  <c r="Y503" i="1"/>
  <c r="Z503" i="1"/>
  <c r="W459" i="1"/>
  <c r="AD459" i="1" s="1"/>
  <c r="X459" i="1"/>
  <c r="Y459" i="1"/>
  <c r="Z459" i="1"/>
  <c r="W475" i="1"/>
  <c r="AD475" i="1" s="1"/>
  <c r="X475" i="1"/>
  <c r="Y475" i="1"/>
  <c r="Z475" i="1"/>
  <c r="W397" i="1"/>
  <c r="AD397" i="1" s="1"/>
  <c r="X397" i="1"/>
  <c r="Y397" i="1"/>
  <c r="Z397" i="1"/>
  <c r="W473" i="1"/>
  <c r="AD473" i="1" s="1"/>
  <c r="X473" i="1"/>
  <c r="Y473" i="1"/>
  <c r="Z473" i="1"/>
  <c r="W504" i="1"/>
  <c r="AD504" i="1" s="1"/>
  <c r="X504" i="1"/>
  <c r="Y504" i="1"/>
  <c r="Z504" i="1"/>
  <c r="W381" i="1"/>
  <c r="AD381" i="1" s="1"/>
  <c r="X381" i="1"/>
  <c r="Y381" i="1"/>
  <c r="Z381" i="1"/>
  <c r="W437" i="1"/>
  <c r="AD437" i="1" s="1"/>
  <c r="X437" i="1"/>
  <c r="Y437" i="1"/>
  <c r="Z437" i="1"/>
  <c r="W347" i="1"/>
  <c r="AD347" i="1" s="1"/>
  <c r="X347" i="1"/>
  <c r="Y347" i="1"/>
  <c r="Z347" i="1"/>
  <c r="W474" i="1"/>
  <c r="AD474" i="1" s="1"/>
  <c r="X474" i="1"/>
  <c r="Y474" i="1"/>
  <c r="Z474" i="1"/>
  <c r="W439" i="1"/>
  <c r="AD439" i="1" s="1"/>
  <c r="X439" i="1"/>
  <c r="Y439" i="1"/>
  <c r="Z439" i="1"/>
  <c r="W505" i="1"/>
  <c r="AD505" i="1" s="1"/>
  <c r="X505" i="1"/>
  <c r="Y505" i="1"/>
  <c r="Z505" i="1"/>
  <c r="W417" i="1"/>
  <c r="AD417" i="1" s="1"/>
  <c r="X417" i="1"/>
  <c r="Y417" i="1"/>
  <c r="Z417" i="1"/>
  <c r="W393" i="1"/>
  <c r="AD393" i="1" s="1"/>
  <c r="X393" i="1"/>
  <c r="Y393" i="1"/>
  <c r="Z393" i="1"/>
  <c r="W486" i="1"/>
  <c r="AD486" i="1" s="1"/>
  <c r="X486" i="1"/>
  <c r="Y486" i="1"/>
  <c r="Z486" i="1"/>
  <c r="W487" i="1"/>
  <c r="AD487" i="1" s="1"/>
  <c r="X487" i="1"/>
  <c r="Y487" i="1"/>
  <c r="Z487" i="1"/>
  <c r="W343" i="1"/>
  <c r="AD343" i="1" s="1"/>
  <c r="X343" i="1"/>
  <c r="Y343" i="1"/>
  <c r="Z343" i="1"/>
  <c r="W31" i="1"/>
  <c r="AD31" i="1" s="1"/>
  <c r="X31" i="1"/>
  <c r="Y31" i="1"/>
  <c r="Z31" i="1"/>
  <c r="W26" i="1"/>
  <c r="AD26" i="1" s="1"/>
  <c r="X26" i="1"/>
  <c r="Y26" i="1"/>
  <c r="Z26" i="1"/>
  <c r="W28" i="1"/>
  <c r="AD28" i="1" s="1"/>
  <c r="X28" i="1"/>
  <c r="Y28" i="1"/>
  <c r="Z28" i="1"/>
  <c r="W27" i="1"/>
  <c r="AD27" i="1" s="1"/>
  <c r="X27" i="1"/>
  <c r="Y27" i="1"/>
  <c r="Z27" i="1"/>
  <c r="B466" i="1"/>
  <c r="C466" i="1"/>
  <c r="B494" i="1"/>
  <c r="C494" i="1"/>
  <c r="B495" i="1"/>
  <c r="C495" i="1"/>
  <c r="B496" i="1"/>
  <c r="C496" i="1"/>
  <c r="B477" i="1"/>
  <c r="C477" i="1"/>
  <c r="B497" i="1"/>
  <c r="C497" i="1"/>
  <c r="B498" i="1"/>
  <c r="C498" i="1"/>
  <c r="B499" i="1"/>
  <c r="C499" i="1"/>
  <c r="B500" i="1"/>
  <c r="C500" i="1"/>
  <c r="B501" i="1"/>
  <c r="C501" i="1"/>
  <c r="B502" i="1"/>
  <c r="C502" i="1"/>
  <c r="B503" i="1"/>
  <c r="C503" i="1"/>
  <c r="B459" i="1"/>
  <c r="C459" i="1"/>
  <c r="B475" i="1"/>
  <c r="C475" i="1"/>
  <c r="B397" i="1"/>
  <c r="C397" i="1"/>
  <c r="B473" i="1"/>
  <c r="C473" i="1"/>
  <c r="B504" i="1"/>
  <c r="C504" i="1"/>
  <c r="B381" i="1"/>
  <c r="C381" i="1"/>
  <c r="B437" i="1"/>
  <c r="C437" i="1"/>
  <c r="B347" i="1"/>
  <c r="C347" i="1"/>
  <c r="B474" i="1"/>
  <c r="C474" i="1"/>
  <c r="B439" i="1"/>
  <c r="C439" i="1"/>
  <c r="B505" i="1"/>
  <c r="C505" i="1"/>
  <c r="B417" i="1"/>
  <c r="C417" i="1"/>
  <c r="B393" i="1"/>
  <c r="C393" i="1"/>
  <c r="B486" i="1"/>
  <c r="C486" i="1"/>
  <c r="B487" i="1"/>
  <c r="C487" i="1"/>
  <c r="B343" i="1"/>
  <c r="C343" i="1"/>
  <c r="B31" i="1"/>
  <c r="C31" i="1"/>
  <c r="B26" i="1"/>
  <c r="C26" i="1"/>
  <c r="B28" i="1"/>
  <c r="C28" i="1"/>
  <c r="B27" i="1"/>
  <c r="C27" i="1"/>
  <c r="C553" i="1"/>
  <c r="C554" i="1"/>
  <c r="C582" i="1"/>
  <c r="C583" i="1"/>
  <c r="C573" i="1"/>
  <c r="C567" i="1"/>
  <c r="C577" i="1"/>
  <c r="C578" i="1"/>
  <c r="C579" i="1"/>
  <c r="C580" i="1"/>
  <c r="C555" i="1"/>
  <c r="C576" i="1"/>
  <c r="C574" i="1"/>
  <c r="C568" i="1"/>
  <c r="C569" i="1"/>
  <c r="C570" i="1"/>
  <c r="C571" i="1"/>
  <c r="C572" i="1"/>
  <c r="C549" i="1"/>
  <c r="C556" i="1"/>
  <c r="C575" i="1"/>
  <c r="C557" i="1"/>
  <c r="C558" i="1"/>
  <c r="C559" i="1"/>
  <c r="C282" i="1"/>
  <c r="C560" i="1"/>
  <c r="C561" i="1"/>
  <c r="C546" i="1"/>
  <c r="C547" i="1"/>
  <c r="C548" i="1"/>
  <c r="C516" i="1"/>
  <c r="C562" i="1"/>
  <c r="C563" i="1"/>
  <c r="C519" i="1"/>
  <c r="C564" i="1"/>
  <c r="C565" i="1"/>
  <c r="C566" i="1"/>
  <c r="C415" i="1"/>
  <c r="C550" i="1"/>
  <c r="C551" i="1"/>
  <c r="C537" i="1"/>
  <c r="C552" i="1"/>
  <c r="C233" i="1"/>
  <c r="C509" i="1"/>
  <c r="C541" i="1"/>
  <c r="C607" i="1"/>
  <c r="C603" i="1"/>
  <c r="C604" i="1"/>
  <c r="C598" i="1"/>
  <c r="C599" i="1"/>
  <c r="C585" i="1"/>
  <c r="C586" i="1"/>
  <c r="C605" i="1"/>
  <c r="C606" i="1"/>
  <c r="C601" i="1"/>
  <c r="C602" i="1"/>
  <c r="C608" i="1"/>
  <c r="C600" i="1"/>
  <c r="C587" i="1"/>
  <c r="C588" i="1"/>
  <c r="C589" i="1"/>
  <c r="C227" i="1"/>
  <c r="C542" i="1"/>
  <c r="C590" i="1"/>
  <c r="C591" i="1"/>
  <c r="C476" i="1"/>
  <c r="C456" i="1"/>
  <c r="C592" i="1"/>
  <c r="C593" i="1"/>
  <c r="C416" i="1"/>
  <c r="C517" i="1"/>
  <c r="C594" i="1"/>
  <c r="C595" i="1"/>
  <c r="C543" i="1"/>
  <c r="C596" i="1"/>
  <c r="C597" i="1"/>
  <c r="C584" i="1"/>
  <c r="C507" i="1"/>
  <c r="C508" i="1"/>
  <c r="C435" i="1"/>
  <c r="C418" i="1"/>
  <c r="C180" i="1"/>
  <c r="C614" i="1"/>
  <c r="C378" i="1"/>
  <c r="C615" i="1"/>
  <c r="C616" i="1"/>
  <c r="C617" i="1"/>
  <c r="C510" i="1"/>
  <c r="C609" i="1"/>
  <c r="C535" i="1"/>
  <c r="C467" i="1"/>
  <c r="C618" i="1"/>
  <c r="C619" i="1"/>
  <c r="C620" i="1"/>
  <c r="C621" i="1"/>
  <c r="C544" i="1"/>
  <c r="C622" i="1"/>
  <c r="C623" i="1"/>
  <c r="C323" i="1"/>
  <c r="C624" i="1"/>
  <c r="C610" i="1"/>
  <c r="C419" i="1"/>
  <c r="C611" i="1"/>
  <c r="C612" i="1"/>
  <c r="C613" i="1"/>
  <c r="C408" i="1"/>
  <c r="C630" i="1"/>
  <c r="C536" i="1"/>
  <c r="C396" i="1"/>
  <c r="C631" i="1"/>
  <c r="C440" i="1"/>
  <c r="C632" i="1"/>
  <c r="C250" i="1"/>
  <c r="C633" i="1"/>
  <c r="C634" i="1"/>
  <c r="C491" i="1"/>
  <c r="C492" i="1"/>
  <c r="C635" i="1"/>
  <c r="C636" i="1"/>
  <c r="C132" i="1"/>
  <c r="C133" i="1"/>
  <c r="C134" i="1"/>
  <c r="C637" i="1"/>
  <c r="C244" i="1"/>
  <c r="C638" i="1"/>
  <c r="C639" i="1"/>
  <c r="C538" i="1"/>
  <c r="C625" i="1"/>
  <c r="C11" i="1"/>
  <c r="C626" i="1"/>
  <c r="C627" i="1"/>
  <c r="C465" i="1"/>
  <c r="C628" i="1"/>
  <c r="C629" i="1"/>
  <c r="C275" i="1"/>
  <c r="C698" i="1"/>
  <c r="C191" i="1"/>
  <c r="C485" i="1"/>
  <c r="C640" i="1"/>
  <c r="C345" i="1"/>
  <c r="C520" i="1"/>
  <c r="C453" i="1"/>
  <c r="C454" i="1"/>
  <c r="C488" i="1"/>
  <c r="C472" i="1"/>
  <c r="C521" i="1"/>
  <c r="C23" i="1"/>
  <c r="C407" i="1"/>
  <c r="C702" i="1"/>
  <c r="C346" i="1"/>
  <c r="C703" i="1"/>
  <c r="C699" i="1"/>
  <c r="C457" i="1"/>
  <c r="C522" i="1"/>
  <c r="C523" i="1"/>
  <c r="C515" i="1"/>
  <c r="C524" i="1"/>
  <c r="C525" i="1"/>
  <c r="C176" i="1"/>
  <c r="C526" i="1"/>
  <c r="C489" i="1"/>
  <c r="C527" i="1"/>
  <c r="C528" i="1"/>
  <c r="C529" i="1"/>
  <c r="C530" i="1"/>
  <c r="C531" i="1"/>
  <c r="C175" i="1"/>
  <c r="C532" i="1"/>
  <c r="C533" i="1"/>
  <c r="C458" i="1"/>
  <c r="C512" i="1"/>
  <c r="C324" i="1"/>
  <c r="C446" i="1"/>
  <c r="C322" i="1"/>
  <c r="C493" i="1"/>
  <c r="C468" i="1"/>
  <c r="C469" i="1"/>
  <c r="C470" i="1"/>
  <c r="C471" i="1"/>
  <c r="C513" i="1"/>
  <c r="C534" i="1"/>
  <c r="C514" i="1"/>
  <c r="C490" i="1"/>
  <c r="C518" i="1"/>
  <c r="C539" i="1"/>
  <c r="C540" i="1"/>
  <c r="C372" i="1"/>
  <c r="C700" i="1"/>
  <c r="C190" i="1"/>
  <c r="C394" i="1"/>
  <c r="C225" i="1"/>
  <c r="C581" i="1"/>
  <c r="AE582" i="1"/>
  <c r="AE583" i="1"/>
  <c r="AE573" i="1"/>
  <c r="AE567" i="1"/>
  <c r="AE577" i="1"/>
  <c r="AE578" i="1"/>
  <c r="AE579" i="1"/>
  <c r="AE580" i="1"/>
  <c r="AE576" i="1"/>
  <c r="AE574" i="1"/>
  <c r="AE568" i="1"/>
  <c r="AE569" i="1"/>
  <c r="AE570" i="1"/>
  <c r="AE571" i="1"/>
  <c r="AE572" i="1"/>
  <c r="AE575" i="1"/>
  <c r="AE607" i="1"/>
  <c r="AE603" i="1"/>
  <c r="AE604" i="1"/>
  <c r="AE598" i="1"/>
  <c r="AE599" i="1"/>
  <c r="AE605" i="1"/>
  <c r="AE606" i="1"/>
  <c r="AE601" i="1"/>
  <c r="AE602" i="1"/>
  <c r="AE608" i="1"/>
  <c r="AE600" i="1"/>
  <c r="AE581" i="1"/>
  <c r="W581" i="1"/>
  <c r="AA459" i="1" l="1"/>
  <c r="AB459" i="1" s="1"/>
  <c r="AC459" i="1" s="1"/>
  <c r="AE459" i="1" s="1"/>
  <c r="AA437" i="1"/>
  <c r="AB437" i="1" s="1"/>
  <c r="AC437" i="1" s="1"/>
  <c r="AE437" i="1" s="1"/>
  <c r="AA28" i="1"/>
  <c r="AB28" i="1" s="1"/>
  <c r="AC28" i="1" s="1"/>
  <c r="AE28" i="1" s="1"/>
  <c r="AA505" i="1"/>
  <c r="AB505" i="1" s="1"/>
  <c r="AC505" i="1" s="1"/>
  <c r="AE505" i="1" s="1"/>
  <c r="AA504" i="1"/>
  <c r="AB504" i="1" s="1"/>
  <c r="AC504" i="1" s="1"/>
  <c r="AE504" i="1" s="1"/>
  <c r="AA473" i="1"/>
  <c r="AB473" i="1" s="1"/>
  <c r="AC473" i="1" s="1"/>
  <c r="AE473" i="1" s="1"/>
  <c r="AA466" i="1"/>
  <c r="AB466" i="1" s="1"/>
  <c r="AC466" i="1" s="1"/>
  <c r="AE466" i="1" s="1"/>
  <c r="AA487" i="1"/>
  <c r="AB487" i="1" s="1"/>
  <c r="AC487" i="1" s="1"/>
  <c r="AE487" i="1" s="1"/>
  <c r="AA500" i="1"/>
  <c r="AB500" i="1" s="1"/>
  <c r="AC500" i="1" s="1"/>
  <c r="AE500" i="1" s="1"/>
  <c r="AA499" i="1"/>
  <c r="AB499" i="1" s="1"/>
  <c r="AC499" i="1" s="1"/>
  <c r="AE499" i="1" s="1"/>
  <c r="AA498" i="1"/>
  <c r="AB498" i="1" s="1"/>
  <c r="AC498" i="1" s="1"/>
  <c r="AE498" i="1" s="1"/>
  <c r="AA496" i="1"/>
  <c r="AB496" i="1" s="1"/>
  <c r="AC496" i="1" s="1"/>
  <c r="AE496" i="1" s="1"/>
  <c r="AA477" i="1"/>
  <c r="AB477" i="1" s="1"/>
  <c r="AC477" i="1" s="1"/>
  <c r="AE477" i="1" s="1"/>
  <c r="AA343" i="1"/>
  <c r="AB343" i="1" s="1"/>
  <c r="AC343" i="1" s="1"/>
  <c r="AE343" i="1" s="1"/>
  <c r="AA26" i="1"/>
  <c r="AB26" i="1" s="1"/>
  <c r="AC26" i="1" s="1"/>
  <c r="AE26" i="1" s="1"/>
  <c r="AA503" i="1"/>
  <c r="AB503" i="1" s="1"/>
  <c r="AC503" i="1" s="1"/>
  <c r="AE503" i="1" s="1"/>
  <c r="AA27" i="1"/>
  <c r="AB27" i="1" s="1"/>
  <c r="AC27" i="1" s="1"/>
  <c r="AE27" i="1" s="1"/>
  <c r="AA417" i="1"/>
  <c r="AB417" i="1" s="1"/>
  <c r="AC417" i="1" s="1"/>
  <c r="AE417" i="1" s="1"/>
  <c r="AA495" i="1"/>
  <c r="AB495" i="1" s="1"/>
  <c r="AC495" i="1" s="1"/>
  <c r="AE495" i="1" s="1"/>
  <c r="AA494" i="1"/>
  <c r="AB494" i="1" s="1"/>
  <c r="AC494" i="1" s="1"/>
  <c r="AE494" i="1" s="1"/>
  <c r="AA397" i="1"/>
  <c r="AB397" i="1" s="1"/>
  <c r="AC397" i="1" s="1"/>
  <c r="AE397" i="1" s="1"/>
  <c r="AA347" i="1"/>
  <c r="AB347" i="1" s="1"/>
  <c r="AC347" i="1" s="1"/>
  <c r="AE347" i="1" s="1"/>
  <c r="AA393" i="1"/>
  <c r="AB393" i="1" s="1"/>
  <c r="AC393" i="1" s="1"/>
  <c r="AE393" i="1" s="1"/>
  <c r="AA439" i="1"/>
  <c r="AB439" i="1" s="1"/>
  <c r="AC439" i="1" s="1"/>
  <c r="AE439" i="1" s="1"/>
  <c r="AA475" i="1"/>
  <c r="AB475" i="1" s="1"/>
  <c r="AC475" i="1" s="1"/>
  <c r="AE475" i="1" s="1"/>
  <c r="AA486" i="1"/>
  <c r="AB486" i="1" s="1"/>
  <c r="AC486" i="1" s="1"/>
  <c r="AE486" i="1" s="1"/>
  <c r="AA502" i="1"/>
  <c r="AB502" i="1" s="1"/>
  <c r="AC502" i="1" s="1"/>
  <c r="AE502" i="1" s="1"/>
  <c r="AA474" i="1"/>
  <c r="AB474" i="1" s="1"/>
  <c r="AC474" i="1" s="1"/>
  <c r="AE474" i="1" s="1"/>
  <c r="AA501" i="1"/>
  <c r="AB501" i="1" s="1"/>
  <c r="AC501" i="1" s="1"/>
  <c r="AE501" i="1" s="1"/>
  <c r="AA497" i="1"/>
  <c r="AB497" i="1" s="1"/>
  <c r="AC497" i="1" s="1"/>
  <c r="AE497" i="1" s="1"/>
  <c r="AA31" i="1"/>
  <c r="AB31" i="1" s="1"/>
  <c r="AC31" i="1" s="1"/>
  <c r="AE31" i="1" s="1"/>
  <c r="AA381" i="1"/>
  <c r="AB381" i="1" s="1"/>
  <c r="AC381" i="1" s="1"/>
  <c r="AE381" i="1" s="1"/>
  <c r="K12" i="11"/>
  <c r="K14" i="11" s="1"/>
  <c r="W557" i="1" l="1"/>
  <c r="W516" i="1"/>
  <c r="W702" i="1" l="1"/>
  <c r="AD702" i="1" s="1"/>
  <c r="X702" i="1"/>
  <c r="Y702" i="1"/>
  <c r="Z702" i="1"/>
  <c r="W346" i="1"/>
  <c r="AD346" i="1" s="1"/>
  <c r="X346" i="1"/>
  <c r="Y346" i="1"/>
  <c r="Z346" i="1"/>
  <c r="W703" i="1"/>
  <c r="AD703" i="1" s="1"/>
  <c r="X703" i="1"/>
  <c r="Y703" i="1"/>
  <c r="Z703" i="1"/>
  <c r="W699" i="1"/>
  <c r="AD699" i="1" s="1"/>
  <c r="X699" i="1"/>
  <c r="Y699" i="1"/>
  <c r="Z699" i="1"/>
  <c r="W457" i="1"/>
  <c r="AD457" i="1" s="1"/>
  <c r="X457" i="1"/>
  <c r="Y457" i="1"/>
  <c r="Z457" i="1"/>
  <c r="W522" i="1"/>
  <c r="AD522" i="1" s="1"/>
  <c r="X522" i="1"/>
  <c r="Y522" i="1"/>
  <c r="Z522" i="1"/>
  <c r="W523" i="1"/>
  <c r="AD523" i="1" s="1"/>
  <c r="X523" i="1"/>
  <c r="Y523" i="1"/>
  <c r="Z523" i="1"/>
  <c r="W515" i="1"/>
  <c r="AD515" i="1" s="1"/>
  <c r="X515" i="1"/>
  <c r="Y515" i="1"/>
  <c r="Z515" i="1"/>
  <c r="W524" i="1"/>
  <c r="AD524" i="1" s="1"/>
  <c r="X524" i="1"/>
  <c r="Y524" i="1"/>
  <c r="Z524" i="1"/>
  <c r="W525" i="1"/>
  <c r="AD525" i="1" s="1"/>
  <c r="X525" i="1"/>
  <c r="Y525" i="1"/>
  <c r="Z525" i="1"/>
  <c r="W176" i="1"/>
  <c r="AD176" i="1" s="1"/>
  <c r="X176" i="1"/>
  <c r="Y176" i="1"/>
  <c r="Z176" i="1"/>
  <c r="W526" i="1"/>
  <c r="AD526" i="1" s="1"/>
  <c r="X526" i="1"/>
  <c r="Y526" i="1"/>
  <c r="Z526" i="1"/>
  <c r="W489" i="1"/>
  <c r="AD489" i="1" s="1"/>
  <c r="X489" i="1"/>
  <c r="Y489" i="1"/>
  <c r="Z489" i="1"/>
  <c r="W527" i="1"/>
  <c r="AD527" i="1" s="1"/>
  <c r="X527" i="1"/>
  <c r="Y527" i="1"/>
  <c r="Z527" i="1"/>
  <c r="W528" i="1"/>
  <c r="AD528" i="1" s="1"/>
  <c r="X528" i="1"/>
  <c r="Y528" i="1"/>
  <c r="Z528" i="1"/>
  <c r="W529" i="1"/>
  <c r="AD529" i="1" s="1"/>
  <c r="X529" i="1"/>
  <c r="Y529" i="1"/>
  <c r="Z529" i="1"/>
  <c r="W530" i="1"/>
  <c r="AD530" i="1" s="1"/>
  <c r="X530" i="1"/>
  <c r="Y530" i="1"/>
  <c r="Z530" i="1"/>
  <c r="W531" i="1"/>
  <c r="AD531" i="1" s="1"/>
  <c r="X531" i="1"/>
  <c r="Y531" i="1"/>
  <c r="Z531" i="1"/>
  <c r="W175" i="1"/>
  <c r="AD175" i="1" s="1"/>
  <c r="X175" i="1"/>
  <c r="Y175" i="1"/>
  <c r="Z175" i="1"/>
  <c r="W532" i="1"/>
  <c r="AD532" i="1" s="1"/>
  <c r="X532" i="1"/>
  <c r="Y532" i="1"/>
  <c r="Z532" i="1"/>
  <c r="W533" i="1"/>
  <c r="AD533" i="1" s="1"/>
  <c r="X533" i="1"/>
  <c r="Y533" i="1"/>
  <c r="Z533" i="1"/>
  <c r="W458" i="1"/>
  <c r="AD458" i="1" s="1"/>
  <c r="X458" i="1"/>
  <c r="Y458" i="1"/>
  <c r="Z458" i="1"/>
  <c r="W512" i="1"/>
  <c r="AD512" i="1" s="1"/>
  <c r="X512" i="1"/>
  <c r="Y512" i="1"/>
  <c r="Z512" i="1"/>
  <c r="W324" i="1"/>
  <c r="AD324" i="1" s="1"/>
  <c r="X324" i="1"/>
  <c r="Y324" i="1"/>
  <c r="Z324" i="1"/>
  <c r="W446" i="1"/>
  <c r="AD446" i="1" s="1"/>
  <c r="X446" i="1"/>
  <c r="Y446" i="1"/>
  <c r="Z446" i="1"/>
  <c r="W322" i="1"/>
  <c r="AD322" i="1" s="1"/>
  <c r="X322" i="1"/>
  <c r="Y322" i="1"/>
  <c r="Z322" i="1"/>
  <c r="W493" i="1"/>
  <c r="AD493" i="1" s="1"/>
  <c r="X493" i="1"/>
  <c r="Y493" i="1"/>
  <c r="Z493" i="1"/>
  <c r="W468" i="1"/>
  <c r="AD468" i="1" s="1"/>
  <c r="X468" i="1"/>
  <c r="Y468" i="1"/>
  <c r="Z468" i="1"/>
  <c r="W469" i="1"/>
  <c r="AD469" i="1" s="1"/>
  <c r="X469" i="1"/>
  <c r="Y469" i="1"/>
  <c r="Z469" i="1"/>
  <c r="W470" i="1"/>
  <c r="AD470" i="1" s="1"/>
  <c r="X470" i="1"/>
  <c r="Y470" i="1"/>
  <c r="Z470" i="1"/>
  <c r="W471" i="1"/>
  <c r="AD471" i="1" s="1"/>
  <c r="X471" i="1"/>
  <c r="Y471" i="1"/>
  <c r="Z471" i="1"/>
  <c r="W513" i="1"/>
  <c r="AD513" i="1" s="1"/>
  <c r="X513" i="1"/>
  <c r="Y513" i="1"/>
  <c r="Z513" i="1"/>
  <c r="W534" i="1"/>
  <c r="AD534" i="1" s="1"/>
  <c r="X534" i="1"/>
  <c r="Y534" i="1"/>
  <c r="Z534" i="1"/>
  <c r="W514" i="1"/>
  <c r="AD514" i="1" s="1"/>
  <c r="X514" i="1"/>
  <c r="Y514" i="1"/>
  <c r="Z514" i="1"/>
  <c r="W490" i="1"/>
  <c r="AD490" i="1" s="1"/>
  <c r="X490" i="1"/>
  <c r="Y490" i="1"/>
  <c r="Z490" i="1"/>
  <c r="W518" i="1"/>
  <c r="AD518" i="1" s="1"/>
  <c r="X518" i="1"/>
  <c r="Y518" i="1"/>
  <c r="Z518" i="1"/>
  <c r="W539" i="1"/>
  <c r="AD539" i="1" s="1"/>
  <c r="X539" i="1"/>
  <c r="Y539" i="1"/>
  <c r="Z539" i="1"/>
  <c r="W540" i="1"/>
  <c r="AD540" i="1" s="1"/>
  <c r="X540" i="1"/>
  <c r="Y540" i="1"/>
  <c r="Z540" i="1"/>
  <c r="W372" i="1"/>
  <c r="AD372" i="1" s="1"/>
  <c r="X372" i="1"/>
  <c r="Y372" i="1"/>
  <c r="Z372" i="1"/>
  <c r="W700" i="1"/>
  <c r="AD700" i="1" s="1"/>
  <c r="X700" i="1"/>
  <c r="Y700" i="1"/>
  <c r="Z700" i="1"/>
  <c r="W190" i="1"/>
  <c r="AD190" i="1" s="1"/>
  <c r="X190" i="1"/>
  <c r="Y190" i="1"/>
  <c r="Z190" i="1"/>
  <c r="W394" i="1"/>
  <c r="AD394" i="1" s="1"/>
  <c r="X394" i="1"/>
  <c r="Y394" i="1"/>
  <c r="Z394" i="1"/>
  <c r="W225" i="1"/>
  <c r="AD225" i="1" s="1"/>
  <c r="X225" i="1"/>
  <c r="Y225" i="1"/>
  <c r="Z225" i="1"/>
  <c r="B702" i="1"/>
  <c r="B346" i="1"/>
  <c r="B703" i="1"/>
  <c r="B699" i="1"/>
  <c r="B457" i="1"/>
  <c r="B522" i="1"/>
  <c r="B523" i="1"/>
  <c r="B515" i="1"/>
  <c r="B524" i="1"/>
  <c r="B525" i="1"/>
  <c r="B176" i="1"/>
  <c r="B526" i="1"/>
  <c r="B489" i="1"/>
  <c r="B527" i="1"/>
  <c r="B528" i="1"/>
  <c r="B529" i="1"/>
  <c r="B530" i="1"/>
  <c r="B531" i="1"/>
  <c r="B175" i="1"/>
  <c r="B532" i="1"/>
  <c r="B533" i="1"/>
  <c r="B458" i="1"/>
  <c r="B512" i="1"/>
  <c r="B324" i="1"/>
  <c r="B446" i="1"/>
  <c r="B322" i="1"/>
  <c r="B493" i="1"/>
  <c r="B468" i="1"/>
  <c r="B469" i="1"/>
  <c r="B470" i="1"/>
  <c r="B471" i="1"/>
  <c r="B513" i="1"/>
  <c r="B534" i="1"/>
  <c r="B514" i="1"/>
  <c r="B490" i="1"/>
  <c r="B518" i="1"/>
  <c r="B539" i="1"/>
  <c r="B540" i="1"/>
  <c r="B372" i="1"/>
  <c r="B700" i="1"/>
  <c r="B190" i="1"/>
  <c r="B394" i="1"/>
  <c r="B225" i="1"/>
  <c r="B571" i="1"/>
  <c r="Z570" i="1"/>
  <c r="Y570" i="1"/>
  <c r="X570" i="1"/>
  <c r="W570" i="1"/>
  <c r="AD570" i="1" s="1"/>
  <c r="B570" i="1"/>
  <c r="AA703" i="1" l="1"/>
  <c r="AB703" i="1" s="1"/>
  <c r="AC703" i="1" s="1"/>
  <c r="AE703" i="1" s="1"/>
  <c r="AA699" i="1"/>
  <c r="AB699" i="1" s="1"/>
  <c r="AC699" i="1" s="1"/>
  <c r="AE699" i="1" s="1"/>
  <c r="AA468" i="1"/>
  <c r="AB468" i="1" s="1"/>
  <c r="AC468" i="1" s="1"/>
  <c r="AE468" i="1" s="1"/>
  <c r="AA529" i="1"/>
  <c r="AB529" i="1" s="1"/>
  <c r="AC529" i="1" s="1"/>
  <c r="AE529" i="1" s="1"/>
  <c r="AA700" i="1"/>
  <c r="AB700" i="1" s="1"/>
  <c r="AC700" i="1" s="1"/>
  <c r="AE700" i="1" s="1"/>
  <c r="AA324" i="1"/>
  <c r="AB324" i="1" s="1"/>
  <c r="AC324" i="1" s="1"/>
  <c r="AE324" i="1" s="1"/>
  <c r="AA532" i="1"/>
  <c r="AB532" i="1" s="1"/>
  <c r="AC532" i="1" s="1"/>
  <c r="AE532" i="1" s="1"/>
  <c r="AA526" i="1"/>
  <c r="AB526" i="1" s="1"/>
  <c r="AC526" i="1" s="1"/>
  <c r="AE526" i="1" s="1"/>
  <c r="AA513" i="1"/>
  <c r="AB513" i="1" s="1"/>
  <c r="AC513" i="1" s="1"/>
  <c r="AE513" i="1" s="1"/>
  <c r="AA515" i="1"/>
  <c r="AB515" i="1" s="1"/>
  <c r="AC515" i="1" s="1"/>
  <c r="AE515" i="1" s="1"/>
  <c r="AA512" i="1"/>
  <c r="AB512" i="1" s="1"/>
  <c r="AC512" i="1" s="1"/>
  <c r="AE512" i="1" s="1"/>
  <c r="AA518" i="1"/>
  <c r="AB518" i="1" s="1"/>
  <c r="AC518" i="1" s="1"/>
  <c r="AE518" i="1" s="1"/>
  <c r="AA493" i="1"/>
  <c r="AB493" i="1" s="1"/>
  <c r="AC493" i="1" s="1"/>
  <c r="AE493" i="1" s="1"/>
  <c r="AA176" i="1"/>
  <c r="AB176" i="1" s="1"/>
  <c r="AC176" i="1" s="1"/>
  <c r="AE176" i="1" s="1"/>
  <c r="AA528" i="1"/>
  <c r="AB528" i="1" s="1"/>
  <c r="AC528" i="1" s="1"/>
  <c r="AE528" i="1" s="1"/>
  <c r="AA175" i="1"/>
  <c r="AB175" i="1" s="1"/>
  <c r="AC175" i="1" s="1"/>
  <c r="AE175" i="1" s="1"/>
  <c r="AA523" i="1"/>
  <c r="AB523" i="1" s="1"/>
  <c r="AC523" i="1" s="1"/>
  <c r="AE523" i="1" s="1"/>
  <c r="AA490" i="1"/>
  <c r="AB490" i="1" s="1"/>
  <c r="AC490" i="1" s="1"/>
  <c r="AE490" i="1" s="1"/>
  <c r="AA471" i="1"/>
  <c r="AB471" i="1" s="1"/>
  <c r="AC471" i="1" s="1"/>
  <c r="AE471" i="1" s="1"/>
  <c r="AA372" i="1"/>
  <c r="AB372" i="1" s="1"/>
  <c r="AC372" i="1" s="1"/>
  <c r="AE372" i="1" s="1"/>
  <c r="AA225" i="1"/>
  <c r="AB225" i="1" s="1"/>
  <c r="AC225" i="1" s="1"/>
  <c r="AE225" i="1" s="1"/>
  <c r="AA394" i="1"/>
  <c r="AB394" i="1" s="1"/>
  <c r="AC394" i="1" s="1"/>
  <c r="AE394" i="1" s="1"/>
  <c r="AA540" i="1"/>
  <c r="AB540" i="1" s="1"/>
  <c r="AC540" i="1" s="1"/>
  <c r="AE540" i="1" s="1"/>
  <c r="AA514" i="1"/>
  <c r="AB514" i="1" s="1"/>
  <c r="AC514" i="1" s="1"/>
  <c r="AE514" i="1" s="1"/>
  <c r="AA470" i="1"/>
  <c r="AB470" i="1" s="1"/>
  <c r="AC470" i="1" s="1"/>
  <c r="AE470" i="1" s="1"/>
  <c r="AA322" i="1"/>
  <c r="AB322" i="1" s="1"/>
  <c r="AC322" i="1" s="1"/>
  <c r="AE322" i="1" s="1"/>
  <c r="AA458" i="1"/>
  <c r="AB458" i="1" s="1"/>
  <c r="AC458" i="1" s="1"/>
  <c r="AE458" i="1" s="1"/>
  <c r="AA531" i="1"/>
  <c r="AB531" i="1" s="1"/>
  <c r="AC531" i="1" s="1"/>
  <c r="AE531" i="1" s="1"/>
  <c r="AA527" i="1"/>
  <c r="AB527" i="1" s="1"/>
  <c r="AC527" i="1" s="1"/>
  <c r="AE527" i="1" s="1"/>
  <c r="AA525" i="1"/>
  <c r="AB525" i="1" s="1"/>
  <c r="AC525" i="1" s="1"/>
  <c r="AE525" i="1" s="1"/>
  <c r="AA522" i="1"/>
  <c r="AB522" i="1" s="1"/>
  <c r="AC522" i="1" s="1"/>
  <c r="AE522" i="1" s="1"/>
  <c r="AA346" i="1"/>
  <c r="AB346" i="1" s="1"/>
  <c r="AC346" i="1" s="1"/>
  <c r="AE346" i="1" s="1"/>
  <c r="AA190" i="1"/>
  <c r="AB190" i="1" s="1"/>
  <c r="AC190" i="1" s="1"/>
  <c r="AE190" i="1" s="1"/>
  <c r="AA539" i="1"/>
  <c r="AB539" i="1" s="1"/>
  <c r="AC539" i="1" s="1"/>
  <c r="AE539" i="1" s="1"/>
  <c r="AA534" i="1"/>
  <c r="AB534" i="1" s="1"/>
  <c r="AC534" i="1" s="1"/>
  <c r="AE534" i="1" s="1"/>
  <c r="AA469" i="1"/>
  <c r="AB469" i="1" s="1"/>
  <c r="AC469" i="1" s="1"/>
  <c r="AE469" i="1" s="1"/>
  <c r="AA446" i="1"/>
  <c r="AB446" i="1" s="1"/>
  <c r="AC446" i="1" s="1"/>
  <c r="AE446" i="1" s="1"/>
  <c r="AA533" i="1"/>
  <c r="AB533" i="1" s="1"/>
  <c r="AC533" i="1" s="1"/>
  <c r="AE533" i="1" s="1"/>
  <c r="AA530" i="1"/>
  <c r="AB530" i="1" s="1"/>
  <c r="AC530" i="1" s="1"/>
  <c r="AE530" i="1" s="1"/>
  <c r="AA489" i="1"/>
  <c r="AB489" i="1" s="1"/>
  <c r="AC489" i="1" s="1"/>
  <c r="AE489" i="1" s="1"/>
  <c r="AA524" i="1"/>
  <c r="AB524" i="1" s="1"/>
  <c r="AC524" i="1" s="1"/>
  <c r="AE524" i="1" s="1"/>
  <c r="AA457" i="1"/>
  <c r="AB457" i="1" s="1"/>
  <c r="AC457" i="1" s="1"/>
  <c r="AE457" i="1" s="1"/>
  <c r="AA702" i="1"/>
  <c r="AB702" i="1" s="1"/>
  <c r="AC702" i="1" s="1"/>
  <c r="AE702" i="1" s="1"/>
  <c r="AA570" i="1"/>
  <c r="AB570" i="1" s="1"/>
  <c r="AC570" i="1" s="1"/>
  <c r="B555" i="1" l="1"/>
  <c r="B536" i="1"/>
  <c r="B396" i="1"/>
  <c r="B631" i="1"/>
  <c r="B607" i="1"/>
  <c r="B440" i="1"/>
  <c r="B632" i="1"/>
  <c r="B180" i="1"/>
  <c r="B345" i="1"/>
  <c r="B580" i="1"/>
  <c r="B603" i="1"/>
  <c r="B604" i="1"/>
  <c r="B614" i="1"/>
  <c r="B378" i="1"/>
  <c r="B250" i="1"/>
  <c r="B633" i="1"/>
  <c r="B634" i="1"/>
  <c r="B598" i="1"/>
  <c r="B599" i="1"/>
  <c r="B491" i="1"/>
  <c r="B492" i="1"/>
  <c r="B585" i="1"/>
  <c r="B567" i="1"/>
  <c r="B635" i="1"/>
  <c r="B636" i="1"/>
  <c r="B132" i="1"/>
  <c r="B133" i="1"/>
  <c r="B134" i="1"/>
  <c r="B615" i="1"/>
  <c r="B541" i="1"/>
  <c r="B616" i="1"/>
  <c r="B617" i="1"/>
  <c r="B581" i="1"/>
  <c r="B637" i="1"/>
  <c r="B586" i="1"/>
  <c r="B244" i="1"/>
  <c r="B638" i="1"/>
  <c r="B639" i="1"/>
  <c r="B605" i="1"/>
  <c r="B606" i="1"/>
  <c r="B538" i="1"/>
  <c r="B625" i="1"/>
  <c r="B576" i="1"/>
  <c r="B574" i="1"/>
  <c r="B11" i="1"/>
  <c r="B510" i="1"/>
  <c r="B609" i="1"/>
  <c r="B626" i="1"/>
  <c r="B627" i="1"/>
  <c r="B601" i="1"/>
  <c r="B602" i="1"/>
  <c r="B698" i="1"/>
  <c r="B465" i="1"/>
  <c r="B535" i="1"/>
  <c r="B568" i="1"/>
  <c r="B569" i="1"/>
  <c r="B572" i="1"/>
  <c r="B628" i="1"/>
  <c r="B629" i="1"/>
  <c r="B275" i="1"/>
  <c r="B191" i="1"/>
  <c r="B467" i="1"/>
  <c r="B608" i="1"/>
  <c r="B618" i="1"/>
  <c r="B619" i="1"/>
  <c r="B577" i="1"/>
  <c r="B600" i="1"/>
  <c r="B587" i="1"/>
  <c r="B620" i="1"/>
  <c r="B621" i="1"/>
  <c r="B544" i="1"/>
  <c r="B622" i="1"/>
  <c r="B623" i="1"/>
  <c r="B323" i="1"/>
  <c r="B578" i="1"/>
  <c r="B588" i="1"/>
  <c r="B579" i="1"/>
  <c r="B624" i="1"/>
  <c r="B610" i="1"/>
  <c r="B419" i="1"/>
  <c r="B611" i="1"/>
  <c r="B612" i="1"/>
  <c r="B613" i="1"/>
  <c r="B408" i="1"/>
  <c r="B589" i="1"/>
  <c r="B227" i="1"/>
  <c r="B520" i="1"/>
  <c r="B542" i="1"/>
  <c r="B590" i="1"/>
  <c r="B591" i="1"/>
  <c r="B476" i="1"/>
  <c r="B456" i="1"/>
  <c r="B592" i="1"/>
  <c r="B593" i="1"/>
  <c r="B553" i="1"/>
  <c r="B554" i="1"/>
  <c r="B416" i="1"/>
  <c r="B517" i="1"/>
  <c r="B549" i="1"/>
  <c r="B594" i="1"/>
  <c r="B595" i="1"/>
  <c r="B543" i="1"/>
  <c r="B582" i="1"/>
  <c r="B583" i="1"/>
  <c r="B596" i="1"/>
  <c r="B597" i="1"/>
  <c r="B453" i="1"/>
  <c r="B454" i="1"/>
  <c r="B575" i="1"/>
  <c r="B573" i="1"/>
  <c r="B584" i="1"/>
  <c r="B485" i="1"/>
  <c r="B507" i="1"/>
  <c r="B508" i="1"/>
  <c r="B435" i="1"/>
  <c r="B556" i="1"/>
  <c r="B557" i="1"/>
  <c r="B558" i="1"/>
  <c r="B282" i="1"/>
  <c r="B559" i="1"/>
  <c r="B488" i="1"/>
  <c r="B560" i="1"/>
  <c r="B546" i="1"/>
  <c r="B547" i="1"/>
  <c r="B548" i="1"/>
  <c r="B516" i="1"/>
  <c r="B472" i="1"/>
  <c r="B561" i="1"/>
  <c r="B562" i="1"/>
  <c r="B519" i="1"/>
  <c r="B521" i="1"/>
  <c r="B23" i="1"/>
  <c r="B563" i="1"/>
  <c r="B564" i="1"/>
  <c r="B565" i="1"/>
  <c r="B415" i="1"/>
  <c r="B566" i="1"/>
  <c r="B550" i="1"/>
  <c r="B537" i="1"/>
  <c r="B418" i="1"/>
  <c r="B551" i="1"/>
  <c r="B552" i="1"/>
  <c r="B509" i="1"/>
  <c r="B640" i="1"/>
  <c r="B407" i="1"/>
  <c r="B233" i="1"/>
  <c r="B630" i="1"/>
  <c r="J12" i="11" l="1"/>
  <c r="J14" i="11" s="1"/>
  <c r="W556" i="1"/>
  <c r="AD556" i="1" s="1"/>
  <c r="X556" i="1"/>
  <c r="Y556" i="1"/>
  <c r="Z556" i="1"/>
  <c r="AD557" i="1"/>
  <c r="X557" i="1"/>
  <c r="Y557" i="1"/>
  <c r="Z557" i="1"/>
  <c r="W558" i="1"/>
  <c r="AD558" i="1" s="1"/>
  <c r="X558" i="1"/>
  <c r="Y558" i="1"/>
  <c r="Z558" i="1"/>
  <c r="W282" i="1"/>
  <c r="AD282" i="1" s="1"/>
  <c r="X282" i="1"/>
  <c r="Y282" i="1"/>
  <c r="Z282" i="1"/>
  <c r="W559" i="1"/>
  <c r="AD559" i="1" s="1"/>
  <c r="X559" i="1"/>
  <c r="Y559" i="1"/>
  <c r="Z559" i="1"/>
  <c r="W488" i="1"/>
  <c r="AD488" i="1" s="1"/>
  <c r="X488" i="1"/>
  <c r="Y488" i="1"/>
  <c r="Z488" i="1"/>
  <c r="W560" i="1"/>
  <c r="AD560" i="1" s="1"/>
  <c r="X560" i="1"/>
  <c r="Y560" i="1"/>
  <c r="Z560" i="1"/>
  <c r="W546" i="1"/>
  <c r="AD546" i="1" s="1"/>
  <c r="X546" i="1"/>
  <c r="Y546" i="1"/>
  <c r="Z546" i="1"/>
  <c r="W547" i="1"/>
  <c r="AD547" i="1" s="1"/>
  <c r="X547" i="1"/>
  <c r="Y547" i="1"/>
  <c r="Z547" i="1"/>
  <c r="W548" i="1"/>
  <c r="AD548" i="1" s="1"/>
  <c r="X548" i="1"/>
  <c r="Y548" i="1"/>
  <c r="Z548" i="1"/>
  <c r="AD516" i="1"/>
  <c r="X516" i="1"/>
  <c r="Y516" i="1"/>
  <c r="Z516" i="1"/>
  <c r="W472" i="1"/>
  <c r="AD472" i="1" s="1"/>
  <c r="X472" i="1"/>
  <c r="Y472" i="1"/>
  <c r="Z472" i="1"/>
  <c r="W561" i="1"/>
  <c r="AD561" i="1" s="1"/>
  <c r="X561" i="1"/>
  <c r="Y561" i="1"/>
  <c r="Z561" i="1"/>
  <c r="W562" i="1"/>
  <c r="AD562" i="1" s="1"/>
  <c r="X562" i="1"/>
  <c r="Y562" i="1"/>
  <c r="Z562" i="1"/>
  <c r="W519" i="1"/>
  <c r="AD519" i="1" s="1"/>
  <c r="X519" i="1"/>
  <c r="Y519" i="1"/>
  <c r="Z519" i="1"/>
  <c r="W521" i="1"/>
  <c r="AD521" i="1" s="1"/>
  <c r="X521" i="1"/>
  <c r="Y521" i="1"/>
  <c r="Z521" i="1"/>
  <c r="W23" i="1"/>
  <c r="AD23" i="1" s="1"/>
  <c r="X23" i="1"/>
  <c r="Y23" i="1"/>
  <c r="Z23" i="1"/>
  <c r="W563" i="1"/>
  <c r="AD563" i="1" s="1"/>
  <c r="X563" i="1"/>
  <c r="Y563" i="1"/>
  <c r="Z563" i="1"/>
  <c r="W564" i="1"/>
  <c r="AD564" i="1" s="1"/>
  <c r="X564" i="1"/>
  <c r="Y564" i="1"/>
  <c r="Z564" i="1"/>
  <c r="W565" i="1"/>
  <c r="AD565" i="1" s="1"/>
  <c r="X565" i="1"/>
  <c r="Y565" i="1"/>
  <c r="Z565" i="1"/>
  <c r="W415" i="1"/>
  <c r="AD415" i="1" s="1"/>
  <c r="X415" i="1"/>
  <c r="Y415" i="1"/>
  <c r="Z415" i="1"/>
  <c r="W566" i="1"/>
  <c r="AD566" i="1" s="1"/>
  <c r="X566" i="1"/>
  <c r="Y566" i="1"/>
  <c r="Z566" i="1"/>
  <c r="W550" i="1"/>
  <c r="AD550" i="1" s="1"/>
  <c r="X550" i="1"/>
  <c r="Y550" i="1"/>
  <c r="Z550" i="1"/>
  <c r="W537" i="1"/>
  <c r="AD537" i="1" s="1"/>
  <c r="X537" i="1"/>
  <c r="Y537" i="1"/>
  <c r="Z537" i="1"/>
  <c r="W418" i="1"/>
  <c r="AD418" i="1" s="1"/>
  <c r="X418" i="1"/>
  <c r="Y418" i="1"/>
  <c r="Z418" i="1"/>
  <c r="W551" i="1"/>
  <c r="AD551" i="1" s="1"/>
  <c r="X551" i="1"/>
  <c r="Y551" i="1"/>
  <c r="Z551" i="1"/>
  <c r="W552" i="1"/>
  <c r="AD552" i="1" s="1"/>
  <c r="X552" i="1"/>
  <c r="Y552" i="1"/>
  <c r="Z552" i="1"/>
  <c r="W509" i="1"/>
  <c r="AD509" i="1" s="1"/>
  <c r="X509" i="1"/>
  <c r="Y509" i="1"/>
  <c r="Z509" i="1"/>
  <c r="W640" i="1"/>
  <c r="AD640" i="1" s="1"/>
  <c r="X640" i="1"/>
  <c r="Y640" i="1"/>
  <c r="Z640" i="1"/>
  <c r="W407" i="1"/>
  <c r="AD407" i="1" s="1"/>
  <c r="X407" i="1"/>
  <c r="Y407" i="1"/>
  <c r="Z407" i="1"/>
  <c r="W233" i="1"/>
  <c r="AD233" i="1" s="1"/>
  <c r="X233" i="1"/>
  <c r="Y233" i="1"/>
  <c r="Z233" i="1"/>
  <c r="AA558" i="1" l="1"/>
  <c r="AB558" i="1" s="1"/>
  <c r="AC558" i="1" s="1"/>
  <c r="AE558" i="1" s="1"/>
  <c r="AA509" i="1"/>
  <c r="AB509" i="1" s="1"/>
  <c r="AC509" i="1" s="1"/>
  <c r="AE509" i="1" s="1"/>
  <c r="AA565" i="1"/>
  <c r="AB565" i="1" s="1"/>
  <c r="AC565" i="1" s="1"/>
  <c r="AE565" i="1" s="1"/>
  <c r="AA282" i="1"/>
  <c r="AB282" i="1" s="1"/>
  <c r="AC282" i="1" s="1"/>
  <c r="AE282" i="1" s="1"/>
  <c r="AA521" i="1"/>
  <c r="AB521" i="1" s="1"/>
  <c r="AC521" i="1" s="1"/>
  <c r="AE521" i="1" s="1"/>
  <c r="AA552" i="1"/>
  <c r="AB552" i="1" s="1"/>
  <c r="AC552" i="1" s="1"/>
  <c r="AE552" i="1" s="1"/>
  <c r="AA472" i="1"/>
  <c r="AB472" i="1" s="1"/>
  <c r="AC472" i="1" s="1"/>
  <c r="AE472" i="1" s="1"/>
  <c r="AA537" i="1"/>
  <c r="AB537" i="1" s="1"/>
  <c r="AC537" i="1" s="1"/>
  <c r="AE537" i="1" s="1"/>
  <c r="AA546" i="1"/>
  <c r="AB546" i="1" s="1"/>
  <c r="AC546" i="1" s="1"/>
  <c r="AE546" i="1" s="1"/>
  <c r="AA516" i="1"/>
  <c r="AB516" i="1" s="1"/>
  <c r="AC516" i="1" s="1"/>
  <c r="AE516" i="1" s="1"/>
  <c r="AA560" i="1"/>
  <c r="AB560" i="1" s="1"/>
  <c r="AC560" i="1" s="1"/>
  <c r="AE560" i="1" s="1"/>
  <c r="AA564" i="1"/>
  <c r="AB564" i="1" s="1"/>
  <c r="AC564" i="1" s="1"/>
  <c r="AE564" i="1" s="1"/>
  <c r="AA233" i="1"/>
  <c r="AB233" i="1" s="1"/>
  <c r="AC233" i="1" s="1"/>
  <c r="AE233" i="1" s="1"/>
  <c r="AA550" i="1"/>
  <c r="AB550" i="1" s="1"/>
  <c r="AC550" i="1" s="1"/>
  <c r="AE550" i="1" s="1"/>
  <c r="AA519" i="1"/>
  <c r="AB519" i="1" s="1"/>
  <c r="AC519" i="1" s="1"/>
  <c r="AE519" i="1" s="1"/>
  <c r="AA548" i="1"/>
  <c r="AB548" i="1" s="1"/>
  <c r="AC548" i="1" s="1"/>
  <c r="AE548" i="1" s="1"/>
  <c r="AA488" i="1"/>
  <c r="AB488" i="1" s="1"/>
  <c r="AC488" i="1" s="1"/>
  <c r="AE488" i="1" s="1"/>
  <c r="AA407" i="1"/>
  <c r="AB407" i="1" s="1"/>
  <c r="AC407" i="1" s="1"/>
  <c r="AE407" i="1" s="1"/>
  <c r="AA551" i="1"/>
  <c r="AB551" i="1" s="1"/>
  <c r="AC551" i="1" s="1"/>
  <c r="AE551" i="1" s="1"/>
  <c r="AA566" i="1"/>
  <c r="AB566" i="1" s="1"/>
  <c r="AC566" i="1" s="1"/>
  <c r="AE566" i="1" s="1"/>
  <c r="AA563" i="1"/>
  <c r="AB563" i="1" s="1"/>
  <c r="AC563" i="1" s="1"/>
  <c r="AE563" i="1" s="1"/>
  <c r="AA557" i="1"/>
  <c r="AB557" i="1" s="1"/>
  <c r="AC557" i="1" s="1"/>
  <c r="AE557" i="1" s="1"/>
  <c r="AA640" i="1"/>
  <c r="AB640" i="1" s="1"/>
  <c r="AC640" i="1" s="1"/>
  <c r="AE640" i="1" s="1"/>
  <c r="AA418" i="1"/>
  <c r="AB418" i="1" s="1"/>
  <c r="AC418" i="1" s="1"/>
  <c r="AE418" i="1" s="1"/>
  <c r="AA415" i="1"/>
  <c r="AB415" i="1" s="1"/>
  <c r="AC415" i="1" s="1"/>
  <c r="AE415" i="1" s="1"/>
  <c r="AA561" i="1"/>
  <c r="AB561" i="1" s="1"/>
  <c r="AC561" i="1" s="1"/>
  <c r="AE561" i="1" s="1"/>
  <c r="AA547" i="1"/>
  <c r="AB547" i="1" s="1"/>
  <c r="AC547" i="1" s="1"/>
  <c r="AE547" i="1" s="1"/>
  <c r="AA559" i="1"/>
  <c r="AB559" i="1" s="1"/>
  <c r="AC559" i="1" s="1"/>
  <c r="AE559" i="1" s="1"/>
  <c r="AA556" i="1"/>
  <c r="AB556" i="1" s="1"/>
  <c r="AC556" i="1" s="1"/>
  <c r="AE556" i="1" s="1"/>
  <c r="AA562" i="1"/>
  <c r="AB562" i="1" s="1"/>
  <c r="AC562" i="1" s="1"/>
  <c r="AE562" i="1" s="1"/>
  <c r="AA23" i="1"/>
  <c r="AB23" i="1" s="1"/>
  <c r="AC23" i="1" s="1"/>
  <c r="AE23" i="1" s="1"/>
  <c r="W589" i="1"/>
  <c r="AD589" i="1" s="1"/>
  <c r="X589" i="1"/>
  <c r="Y589" i="1"/>
  <c r="Z589" i="1"/>
  <c r="W227" i="1"/>
  <c r="AD227" i="1" s="1"/>
  <c r="X227" i="1"/>
  <c r="Y227" i="1"/>
  <c r="Z227" i="1"/>
  <c r="W520" i="1"/>
  <c r="AD520" i="1" s="1"/>
  <c r="X520" i="1"/>
  <c r="Y520" i="1"/>
  <c r="Z520" i="1"/>
  <c r="W542" i="1"/>
  <c r="AD542" i="1" s="1"/>
  <c r="X542" i="1"/>
  <c r="Y542" i="1"/>
  <c r="Z542" i="1"/>
  <c r="W590" i="1"/>
  <c r="AD590" i="1" s="1"/>
  <c r="X590" i="1"/>
  <c r="Y590" i="1"/>
  <c r="Z590" i="1"/>
  <c r="W591" i="1"/>
  <c r="AD591" i="1" s="1"/>
  <c r="X591" i="1"/>
  <c r="Y591" i="1"/>
  <c r="Z591" i="1"/>
  <c r="W476" i="1"/>
  <c r="AD476" i="1" s="1"/>
  <c r="X476" i="1"/>
  <c r="Y476" i="1"/>
  <c r="Z476" i="1"/>
  <c r="W456" i="1"/>
  <c r="AD456" i="1" s="1"/>
  <c r="X456" i="1"/>
  <c r="Y456" i="1"/>
  <c r="Z456" i="1"/>
  <c r="W592" i="1"/>
  <c r="AD592" i="1" s="1"/>
  <c r="X592" i="1"/>
  <c r="Y592" i="1"/>
  <c r="Z592" i="1"/>
  <c r="W593" i="1"/>
  <c r="AD593" i="1" s="1"/>
  <c r="X593" i="1"/>
  <c r="Y593" i="1"/>
  <c r="Z593" i="1"/>
  <c r="W553" i="1"/>
  <c r="AD553" i="1" s="1"/>
  <c r="X553" i="1"/>
  <c r="Y553" i="1"/>
  <c r="Z553" i="1"/>
  <c r="W554" i="1"/>
  <c r="AD554" i="1" s="1"/>
  <c r="X554" i="1"/>
  <c r="Y554" i="1"/>
  <c r="Z554" i="1"/>
  <c r="W416" i="1"/>
  <c r="AD416" i="1" s="1"/>
  <c r="X416" i="1"/>
  <c r="Y416" i="1"/>
  <c r="Z416" i="1"/>
  <c r="W517" i="1"/>
  <c r="AD517" i="1" s="1"/>
  <c r="X517" i="1"/>
  <c r="Y517" i="1"/>
  <c r="Z517" i="1"/>
  <c r="W549" i="1"/>
  <c r="AD549" i="1" s="1"/>
  <c r="X549" i="1"/>
  <c r="Y549" i="1"/>
  <c r="Z549" i="1"/>
  <c r="W594" i="1"/>
  <c r="AD594" i="1" s="1"/>
  <c r="X594" i="1"/>
  <c r="Y594" i="1"/>
  <c r="Z594" i="1"/>
  <c r="W595" i="1"/>
  <c r="AD595" i="1" s="1"/>
  <c r="X595" i="1"/>
  <c r="Y595" i="1"/>
  <c r="Z595" i="1"/>
  <c r="W543" i="1"/>
  <c r="AD543" i="1" s="1"/>
  <c r="X543" i="1"/>
  <c r="Y543" i="1"/>
  <c r="Z543" i="1"/>
  <c r="W582" i="1"/>
  <c r="AD582" i="1" s="1"/>
  <c r="X582" i="1"/>
  <c r="Y582" i="1"/>
  <c r="Z582" i="1"/>
  <c r="W583" i="1"/>
  <c r="AD583" i="1" s="1"/>
  <c r="X583" i="1"/>
  <c r="Y583" i="1"/>
  <c r="Z583" i="1"/>
  <c r="W596" i="1"/>
  <c r="AD596" i="1" s="1"/>
  <c r="X596" i="1"/>
  <c r="Y596" i="1"/>
  <c r="Z596" i="1"/>
  <c r="W597" i="1"/>
  <c r="AD597" i="1" s="1"/>
  <c r="X597" i="1"/>
  <c r="Y597" i="1"/>
  <c r="Z597" i="1"/>
  <c r="W453" i="1"/>
  <c r="AD453" i="1" s="1"/>
  <c r="X453" i="1"/>
  <c r="Y453" i="1"/>
  <c r="Z453" i="1"/>
  <c r="W454" i="1"/>
  <c r="AD454" i="1" s="1"/>
  <c r="X454" i="1"/>
  <c r="Y454" i="1"/>
  <c r="Z454" i="1"/>
  <c r="AD575" i="1"/>
  <c r="Y575" i="1"/>
  <c r="Z575" i="1"/>
  <c r="W573" i="1"/>
  <c r="AD573" i="1" s="1"/>
  <c r="X573" i="1"/>
  <c r="Y573" i="1"/>
  <c r="Z573" i="1"/>
  <c r="W584" i="1"/>
  <c r="AD584" i="1" s="1"/>
  <c r="X584" i="1"/>
  <c r="Y584" i="1"/>
  <c r="Z584" i="1"/>
  <c r="W485" i="1"/>
  <c r="AD485" i="1" s="1"/>
  <c r="X485" i="1"/>
  <c r="Y485" i="1"/>
  <c r="Z485" i="1"/>
  <c r="W507" i="1"/>
  <c r="AD507" i="1" s="1"/>
  <c r="X507" i="1"/>
  <c r="Y507" i="1"/>
  <c r="Z507" i="1"/>
  <c r="W508" i="1"/>
  <c r="AD508" i="1" s="1"/>
  <c r="X508" i="1"/>
  <c r="Y508" i="1"/>
  <c r="Z508" i="1"/>
  <c r="W435" i="1"/>
  <c r="AD435" i="1" s="1"/>
  <c r="X435" i="1"/>
  <c r="Y435" i="1"/>
  <c r="Z435" i="1"/>
  <c r="Z629" i="1"/>
  <c r="Z628" i="1"/>
  <c r="W627" i="1"/>
  <c r="AD627" i="1" s="1"/>
  <c r="Y626" i="1"/>
  <c r="Z11" i="1"/>
  <c r="Z625" i="1"/>
  <c r="W639" i="1"/>
  <c r="AD639" i="1" s="1"/>
  <c r="W638" i="1"/>
  <c r="AD638" i="1" s="1"/>
  <c r="Y244" i="1"/>
  <c r="W637" i="1"/>
  <c r="AD637" i="1" s="1"/>
  <c r="W134" i="1"/>
  <c r="AD134" i="1" s="1"/>
  <c r="Z133" i="1"/>
  <c r="W132" i="1"/>
  <c r="AD132" i="1" s="1"/>
  <c r="W636" i="1"/>
  <c r="AD636" i="1" s="1"/>
  <c r="Y635" i="1"/>
  <c r="W492" i="1"/>
  <c r="AD492" i="1" s="1"/>
  <c r="W491" i="1"/>
  <c r="AD491" i="1" s="1"/>
  <c r="W634" i="1"/>
  <c r="AD634" i="1" s="1"/>
  <c r="W633" i="1"/>
  <c r="AD633" i="1" s="1"/>
  <c r="Z180" i="1"/>
  <c r="Y632" i="1"/>
  <c r="Y631" i="1"/>
  <c r="W396" i="1"/>
  <c r="AD396" i="1" s="1"/>
  <c r="Y630" i="1"/>
  <c r="W467" i="1"/>
  <c r="AD467" i="1" s="1"/>
  <c r="X467" i="1"/>
  <c r="Y467" i="1"/>
  <c r="Z467" i="1"/>
  <c r="W608" i="1"/>
  <c r="AD608" i="1" s="1"/>
  <c r="X608" i="1"/>
  <c r="Y608" i="1"/>
  <c r="Z608" i="1"/>
  <c r="W618" i="1"/>
  <c r="AD618" i="1" s="1"/>
  <c r="X618" i="1"/>
  <c r="Y618" i="1"/>
  <c r="Z618" i="1"/>
  <c r="W619" i="1"/>
  <c r="AD619" i="1" s="1"/>
  <c r="X619" i="1"/>
  <c r="Y619" i="1"/>
  <c r="Z619" i="1"/>
  <c r="W577" i="1"/>
  <c r="AD577" i="1" s="1"/>
  <c r="X577" i="1"/>
  <c r="Y577" i="1"/>
  <c r="Z577" i="1"/>
  <c r="W600" i="1"/>
  <c r="AD600" i="1" s="1"/>
  <c r="X600" i="1"/>
  <c r="Y600" i="1"/>
  <c r="Z600" i="1"/>
  <c r="W587" i="1"/>
  <c r="AD587" i="1" s="1"/>
  <c r="X587" i="1"/>
  <c r="Y587" i="1"/>
  <c r="Z587" i="1"/>
  <c r="W620" i="1"/>
  <c r="AD620" i="1" s="1"/>
  <c r="X620" i="1"/>
  <c r="Y620" i="1"/>
  <c r="Z620" i="1"/>
  <c r="W621" i="1"/>
  <c r="AD621" i="1" s="1"/>
  <c r="X621" i="1"/>
  <c r="Y621" i="1"/>
  <c r="Z621" i="1"/>
  <c r="W544" i="1"/>
  <c r="AD544" i="1" s="1"/>
  <c r="X544" i="1"/>
  <c r="Y544" i="1"/>
  <c r="Z544" i="1"/>
  <c r="W622" i="1"/>
  <c r="AD622" i="1" s="1"/>
  <c r="X622" i="1"/>
  <c r="Y622" i="1"/>
  <c r="Z622" i="1"/>
  <c r="W623" i="1"/>
  <c r="AD623" i="1" s="1"/>
  <c r="X623" i="1"/>
  <c r="Y623" i="1"/>
  <c r="Z623" i="1"/>
  <c r="W323" i="1"/>
  <c r="AD323" i="1" s="1"/>
  <c r="X323" i="1"/>
  <c r="Y323" i="1"/>
  <c r="Z323" i="1"/>
  <c r="W578" i="1"/>
  <c r="AD578" i="1" s="1"/>
  <c r="X578" i="1"/>
  <c r="Y578" i="1"/>
  <c r="Z578" i="1"/>
  <c r="W588" i="1"/>
  <c r="AD588" i="1" s="1"/>
  <c r="X588" i="1"/>
  <c r="Y588" i="1"/>
  <c r="Z588" i="1"/>
  <c r="W579" i="1"/>
  <c r="AD579" i="1" s="1"/>
  <c r="X579" i="1"/>
  <c r="Y579" i="1"/>
  <c r="Z579" i="1"/>
  <c r="W624" i="1"/>
  <c r="AD624" i="1" s="1"/>
  <c r="X624" i="1"/>
  <c r="Y624" i="1"/>
  <c r="Z624" i="1"/>
  <c r="W610" i="1"/>
  <c r="AD610" i="1" s="1"/>
  <c r="X610" i="1"/>
  <c r="Y610" i="1"/>
  <c r="Z610" i="1"/>
  <c r="W419" i="1"/>
  <c r="AD419" i="1" s="1"/>
  <c r="X419" i="1"/>
  <c r="Y419" i="1"/>
  <c r="Z419" i="1"/>
  <c r="W611" i="1"/>
  <c r="AD611" i="1" s="1"/>
  <c r="X611" i="1"/>
  <c r="Y611" i="1"/>
  <c r="Z611" i="1"/>
  <c r="W612" i="1"/>
  <c r="AD612" i="1" s="1"/>
  <c r="X612" i="1"/>
  <c r="Y612" i="1"/>
  <c r="Z612" i="1"/>
  <c r="W613" i="1"/>
  <c r="AD613" i="1" s="1"/>
  <c r="X613" i="1"/>
  <c r="Y613" i="1"/>
  <c r="Z613" i="1"/>
  <c r="W408" i="1"/>
  <c r="AD408" i="1" s="1"/>
  <c r="X408" i="1"/>
  <c r="Y408" i="1"/>
  <c r="Z408" i="1"/>
  <c r="X630" i="1"/>
  <c r="W555" i="1"/>
  <c r="AD555" i="1" s="1"/>
  <c r="X555" i="1"/>
  <c r="Y555" i="1"/>
  <c r="Z555" i="1"/>
  <c r="W536" i="1"/>
  <c r="AD536" i="1" s="1"/>
  <c r="X536" i="1"/>
  <c r="Y536" i="1"/>
  <c r="Z536" i="1"/>
  <c r="X396" i="1"/>
  <c r="X631" i="1"/>
  <c r="W607" i="1"/>
  <c r="AD607" i="1" s="1"/>
  <c r="X607" i="1"/>
  <c r="Y607" i="1"/>
  <c r="Z607" i="1"/>
  <c r="W440" i="1"/>
  <c r="AD440" i="1" s="1"/>
  <c r="X440" i="1"/>
  <c r="Y440" i="1"/>
  <c r="Z440" i="1"/>
  <c r="X632" i="1"/>
  <c r="X180" i="1"/>
  <c r="W345" i="1"/>
  <c r="AD345" i="1" s="1"/>
  <c r="X345" i="1"/>
  <c r="Y345" i="1"/>
  <c r="Z345" i="1"/>
  <c r="W580" i="1"/>
  <c r="AD580" i="1" s="1"/>
  <c r="X580" i="1"/>
  <c r="Y580" i="1"/>
  <c r="Z580" i="1"/>
  <c r="W603" i="1"/>
  <c r="AD603" i="1" s="1"/>
  <c r="X603" i="1"/>
  <c r="Y603" i="1"/>
  <c r="Z603" i="1"/>
  <c r="W604" i="1"/>
  <c r="AD604" i="1" s="1"/>
  <c r="X604" i="1"/>
  <c r="Y604" i="1"/>
  <c r="Z604" i="1"/>
  <c r="W614" i="1"/>
  <c r="AD614" i="1" s="1"/>
  <c r="X614" i="1"/>
  <c r="Y614" i="1"/>
  <c r="Z614" i="1"/>
  <c r="W378" i="1"/>
  <c r="AD378" i="1" s="1"/>
  <c r="X378" i="1"/>
  <c r="Y378" i="1"/>
  <c r="Z378" i="1"/>
  <c r="W250" i="1"/>
  <c r="AD250" i="1" s="1"/>
  <c r="X250" i="1"/>
  <c r="Y250" i="1"/>
  <c r="Z250" i="1"/>
  <c r="X633" i="1"/>
  <c r="X634" i="1"/>
  <c r="W598" i="1"/>
  <c r="AD598" i="1" s="1"/>
  <c r="X598" i="1"/>
  <c r="Y598" i="1"/>
  <c r="Z598" i="1"/>
  <c r="W599" i="1"/>
  <c r="AD599" i="1" s="1"/>
  <c r="X599" i="1"/>
  <c r="Y599" i="1"/>
  <c r="Z599" i="1"/>
  <c r="X491" i="1"/>
  <c r="X492" i="1"/>
  <c r="W585" i="1"/>
  <c r="AD585" i="1" s="1"/>
  <c r="X585" i="1"/>
  <c r="Y585" i="1"/>
  <c r="Z585" i="1"/>
  <c r="W567" i="1"/>
  <c r="AD567" i="1" s="1"/>
  <c r="X567" i="1"/>
  <c r="Y567" i="1"/>
  <c r="Z567" i="1"/>
  <c r="X635" i="1"/>
  <c r="X636" i="1"/>
  <c r="X132" i="1"/>
  <c r="X133" i="1"/>
  <c r="X134" i="1"/>
  <c r="W615" i="1"/>
  <c r="AD615" i="1" s="1"/>
  <c r="X615" i="1"/>
  <c r="Y615" i="1"/>
  <c r="Z615" i="1"/>
  <c r="W541" i="1"/>
  <c r="AD541" i="1" s="1"/>
  <c r="X541" i="1"/>
  <c r="Y541" i="1"/>
  <c r="Z541" i="1"/>
  <c r="W616" i="1"/>
  <c r="AD616" i="1" s="1"/>
  <c r="X616" i="1"/>
  <c r="Y616" i="1"/>
  <c r="Z616" i="1"/>
  <c r="W617" i="1"/>
  <c r="AD617" i="1" s="1"/>
  <c r="X617" i="1"/>
  <c r="Y617" i="1"/>
  <c r="Z617" i="1"/>
  <c r="AD581" i="1"/>
  <c r="X581" i="1"/>
  <c r="Y581" i="1"/>
  <c r="Z581" i="1"/>
  <c r="X637" i="1"/>
  <c r="W586" i="1"/>
  <c r="AD586" i="1" s="1"/>
  <c r="X586" i="1"/>
  <c r="Y586" i="1"/>
  <c r="Z586" i="1"/>
  <c r="X244" i="1"/>
  <c r="X638" i="1"/>
  <c r="X639" i="1"/>
  <c r="W605" i="1"/>
  <c r="AD605" i="1" s="1"/>
  <c r="X605" i="1"/>
  <c r="Y605" i="1"/>
  <c r="Z605" i="1"/>
  <c r="W606" i="1"/>
  <c r="AD606" i="1" s="1"/>
  <c r="X606" i="1"/>
  <c r="Y606" i="1"/>
  <c r="Z606" i="1"/>
  <c r="W538" i="1"/>
  <c r="AD538" i="1" s="1"/>
  <c r="X538" i="1"/>
  <c r="Y538" i="1"/>
  <c r="Z538" i="1"/>
  <c r="X625" i="1"/>
  <c r="W576" i="1"/>
  <c r="AD576" i="1" s="1"/>
  <c r="X576" i="1"/>
  <c r="Y576" i="1"/>
  <c r="Z576" i="1"/>
  <c r="W574" i="1"/>
  <c r="AD574" i="1" s="1"/>
  <c r="X574" i="1"/>
  <c r="Y574" i="1"/>
  <c r="Z574" i="1"/>
  <c r="X11" i="1"/>
  <c r="W510" i="1"/>
  <c r="AD510" i="1" s="1"/>
  <c r="X510" i="1"/>
  <c r="Y510" i="1"/>
  <c r="Z510" i="1"/>
  <c r="W609" i="1"/>
  <c r="AD609" i="1" s="1"/>
  <c r="X609" i="1"/>
  <c r="Y609" i="1"/>
  <c r="Z609" i="1"/>
  <c r="X626" i="1"/>
  <c r="X627" i="1"/>
  <c r="W601" i="1"/>
  <c r="AD601" i="1" s="1"/>
  <c r="X601" i="1"/>
  <c r="Y601" i="1"/>
  <c r="Z601" i="1"/>
  <c r="W602" i="1"/>
  <c r="AD602" i="1" s="1"/>
  <c r="X602" i="1"/>
  <c r="Y602" i="1"/>
  <c r="Z602" i="1"/>
  <c r="W698" i="1"/>
  <c r="AD698" i="1" s="1"/>
  <c r="X698" i="1"/>
  <c r="Y698" i="1"/>
  <c r="Z698" i="1"/>
  <c r="W465" i="1"/>
  <c r="AD465" i="1" s="1"/>
  <c r="X465" i="1"/>
  <c r="Y465" i="1"/>
  <c r="Z465" i="1"/>
  <c r="W535" i="1"/>
  <c r="AD535" i="1" s="1"/>
  <c r="X535" i="1"/>
  <c r="Y535" i="1"/>
  <c r="Z535" i="1"/>
  <c r="W568" i="1"/>
  <c r="AD568" i="1" s="1"/>
  <c r="X568" i="1"/>
  <c r="Y568" i="1"/>
  <c r="Z568" i="1"/>
  <c r="W569" i="1"/>
  <c r="AD569" i="1" s="1"/>
  <c r="X569" i="1"/>
  <c r="Y569" i="1"/>
  <c r="Z569" i="1"/>
  <c r="W572" i="1"/>
  <c r="AD572" i="1" s="1"/>
  <c r="X572" i="1"/>
  <c r="Y572" i="1"/>
  <c r="Z572" i="1"/>
  <c r="X628" i="1"/>
  <c r="X629" i="1"/>
  <c r="W275" i="1"/>
  <c r="AD275" i="1" s="1"/>
  <c r="X275" i="1"/>
  <c r="Y275" i="1"/>
  <c r="Z275" i="1"/>
  <c r="W191" i="1"/>
  <c r="AD191" i="1" s="1"/>
  <c r="X191" i="1"/>
  <c r="Y191" i="1"/>
  <c r="Z191" i="1"/>
  <c r="N275" i="1"/>
  <c r="N629" i="1"/>
  <c r="N628" i="1"/>
  <c r="N535" i="1"/>
  <c r="N465" i="1"/>
  <c r="N698" i="1"/>
  <c r="N602" i="1"/>
  <c r="N601" i="1"/>
  <c r="N609" i="1"/>
  <c r="N510" i="1"/>
  <c r="N574" i="1"/>
  <c r="N538" i="1"/>
  <c r="N606" i="1"/>
  <c r="N605" i="1"/>
  <c r="N639" i="1"/>
  <c r="N637" i="1"/>
  <c r="N581" i="1"/>
  <c r="N617" i="1"/>
  <c r="N616" i="1"/>
  <c r="N541" i="1"/>
  <c r="N615" i="1"/>
  <c r="N636" i="1"/>
  <c r="N635" i="1"/>
  <c r="N567" i="1"/>
  <c r="N585" i="1"/>
  <c r="N492" i="1"/>
  <c r="N491" i="1"/>
  <c r="N599" i="1"/>
  <c r="N598" i="1"/>
  <c r="N634" i="1"/>
  <c r="N633" i="1"/>
  <c r="N250" i="1"/>
  <c r="N378" i="1"/>
  <c r="N604" i="1"/>
  <c r="N603" i="1"/>
  <c r="N580" i="1"/>
  <c r="N345" i="1"/>
  <c r="N632" i="1"/>
  <c r="N440" i="1"/>
  <c r="N607" i="1"/>
  <c r="N631" i="1"/>
  <c r="N396" i="1"/>
  <c r="N536" i="1"/>
  <c r="N555" i="1"/>
  <c r="N630" i="1"/>
  <c r="W635" i="1" l="1"/>
  <c r="AD635" i="1" s="1"/>
  <c r="AA520" i="1"/>
  <c r="AB520" i="1" s="1"/>
  <c r="AC520" i="1" s="1"/>
  <c r="AE520" i="1" s="1"/>
  <c r="AA583" i="1"/>
  <c r="AB583" i="1" s="1"/>
  <c r="AC583" i="1" s="1"/>
  <c r="AA454" i="1"/>
  <c r="AB454" i="1" s="1"/>
  <c r="AC454" i="1" s="1"/>
  <c r="AE454" i="1" s="1"/>
  <c r="AA542" i="1"/>
  <c r="AB542" i="1" s="1"/>
  <c r="AC542" i="1" s="1"/>
  <c r="AE542" i="1" s="1"/>
  <c r="AA456" i="1"/>
  <c r="AB456" i="1" s="1"/>
  <c r="AC456" i="1" s="1"/>
  <c r="AE456" i="1" s="1"/>
  <c r="AA485" i="1"/>
  <c r="AB485" i="1" s="1"/>
  <c r="AC485" i="1" s="1"/>
  <c r="AE485" i="1" s="1"/>
  <c r="AA594" i="1"/>
  <c r="AB594" i="1" s="1"/>
  <c r="AC594" i="1" s="1"/>
  <c r="AE594" i="1" s="1"/>
  <c r="AA584" i="1"/>
  <c r="AB584" i="1" s="1"/>
  <c r="AC584" i="1" s="1"/>
  <c r="AE584" i="1" s="1"/>
  <c r="AA582" i="1"/>
  <c r="AB582" i="1" s="1"/>
  <c r="AC582" i="1" s="1"/>
  <c r="AA453" i="1"/>
  <c r="AB453" i="1" s="1"/>
  <c r="AC453" i="1" s="1"/>
  <c r="AE453" i="1" s="1"/>
  <c r="AA554" i="1"/>
  <c r="AB554" i="1" s="1"/>
  <c r="AC554" i="1" s="1"/>
  <c r="AE554" i="1" s="1"/>
  <c r="AA435" i="1"/>
  <c r="AB435" i="1" s="1"/>
  <c r="AC435" i="1" s="1"/>
  <c r="AE435" i="1" s="1"/>
  <c r="AA549" i="1"/>
  <c r="AB549" i="1" s="1"/>
  <c r="AC549" i="1" s="1"/>
  <c r="AE549" i="1" s="1"/>
  <c r="AA553" i="1"/>
  <c r="AB553" i="1" s="1"/>
  <c r="AC553" i="1" s="1"/>
  <c r="AE553" i="1" s="1"/>
  <c r="AA476" i="1"/>
  <c r="AB476" i="1" s="1"/>
  <c r="AC476" i="1" s="1"/>
  <c r="AE476" i="1" s="1"/>
  <c r="AA508" i="1"/>
  <c r="AB508" i="1" s="1"/>
  <c r="AC508" i="1" s="1"/>
  <c r="AE508" i="1" s="1"/>
  <c r="AA597" i="1"/>
  <c r="AB597" i="1" s="1"/>
  <c r="AC597" i="1" s="1"/>
  <c r="AE597" i="1" s="1"/>
  <c r="AA517" i="1"/>
  <c r="AB517" i="1" s="1"/>
  <c r="AC517" i="1" s="1"/>
  <c r="AE517" i="1" s="1"/>
  <c r="AA591" i="1"/>
  <c r="AB591" i="1" s="1"/>
  <c r="AC591" i="1" s="1"/>
  <c r="AE591" i="1" s="1"/>
  <c r="AA507" i="1"/>
  <c r="AB507" i="1" s="1"/>
  <c r="AC507" i="1" s="1"/>
  <c r="AE507" i="1" s="1"/>
  <c r="AA575" i="1"/>
  <c r="AB575" i="1" s="1"/>
  <c r="AC575" i="1" s="1"/>
  <c r="AA596" i="1"/>
  <c r="AB596" i="1" s="1"/>
  <c r="AC596" i="1" s="1"/>
  <c r="AE596" i="1" s="1"/>
  <c r="AA595" i="1"/>
  <c r="AB595" i="1" s="1"/>
  <c r="AC595" i="1" s="1"/>
  <c r="AE595" i="1" s="1"/>
  <c r="AA416" i="1"/>
  <c r="AB416" i="1" s="1"/>
  <c r="AC416" i="1" s="1"/>
  <c r="AE416" i="1" s="1"/>
  <c r="AA592" i="1"/>
  <c r="AB592" i="1" s="1"/>
  <c r="AC592" i="1" s="1"/>
  <c r="AE592" i="1" s="1"/>
  <c r="AA590" i="1"/>
  <c r="AB590" i="1" s="1"/>
  <c r="AC590" i="1" s="1"/>
  <c r="AE590" i="1" s="1"/>
  <c r="AA589" i="1"/>
  <c r="AB589" i="1" s="1"/>
  <c r="AC589" i="1" s="1"/>
  <c r="AE589" i="1" s="1"/>
  <c r="AA543" i="1"/>
  <c r="AB543" i="1" s="1"/>
  <c r="AC543" i="1" s="1"/>
  <c r="AE543" i="1" s="1"/>
  <c r="AA593" i="1"/>
  <c r="AB593" i="1" s="1"/>
  <c r="AC593" i="1" s="1"/>
  <c r="AE593" i="1" s="1"/>
  <c r="AA227" i="1"/>
  <c r="AB227" i="1" s="1"/>
  <c r="AC227" i="1" s="1"/>
  <c r="AE227" i="1" s="1"/>
  <c r="AA573" i="1"/>
  <c r="AB573" i="1" s="1"/>
  <c r="AC573" i="1" s="1"/>
  <c r="Y629" i="1"/>
  <c r="AA629" i="1" s="1"/>
  <c r="AB629" i="1" s="1"/>
  <c r="AC629" i="1" s="1"/>
  <c r="AE629" i="1" s="1"/>
  <c r="W629" i="1"/>
  <c r="AD629" i="1" s="1"/>
  <c r="Y628" i="1"/>
  <c r="AA628" i="1" s="1"/>
  <c r="AB628" i="1" s="1"/>
  <c r="AC628" i="1" s="1"/>
  <c r="AE628" i="1" s="1"/>
  <c r="Z627" i="1"/>
  <c r="W628" i="1"/>
  <c r="AD628" i="1" s="1"/>
  <c r="Y132" i="1"/>
  <c r="Z132" i="1"/>
  <c r="Y627" i="1"/>
  <c r="Y11" i="1"/>
  <c r="AA11" i="1" s="1"/>
  <c r="AB11" i="1" s="1"/>
  <c r="AC11" i="1" s="1"/>
  <c r="AE11" i="1" s="1"/>
  <c r="W626" i="1"/>
  <c r="AD626" i="1" s="1"/>
  <c r="W11" i="1"/>
  <c r="AD11" i="1" s="1"/>
  <c r="Z626" i="1"/>
  <c r="AA626" i="1" s="1"/>
  <c r="AB626" i="1" s="1"/>
  <c r="AC626" i="1" s="1"/>
  <c r="AE626" i="1" s="1"/>
  <c r="Y625" i="1"/>
  <c r="AA625" i="1" s="1"/>
  <c r="AB625" i="1" s="1"/>
  <c r="AC625" i="1" s="1"/>
  <c r="AE625" i="1" s="1"/>
  <c r="Z636" i="1"/>
  <c r="W625" i="1"/>
  <c r="AD625" i="1" s="1"/>
  <c r="Y636" i="1"/>
  <c r="Z635" i="1"/>
  <c r="AA635" i="1" s="1"/>
  <c r="AB635" i="1" s="1"/>
  <c r="AC635" i="1" s="1"/>
  <c r="AE635" i="1" s="1"/>
  <c r="Z491" i="1"/>
  <c r="W631" i="1"/>
  <c r="AD631" i="1" s="1"/>
  <c r="Z492" i="1"/>
  <c r="Y492" i="1"/>
  <c r="Z634" i="1"/>
  <c r="Z639" i="1"/>
  <c r="Y634" i="1"/>
  <c r="W630" i="1"/>
  <c r="AD630" i="1" s="1"/>
  <c r="Y639" i="1"/>
  <c r="Y491" i="1"/>
  <c r="Y133" i="1"/>
  <c r="AA133" i="1" s="1"/>
  <c r="AB133" i="1" s="1"/>
  <c r="AC133" i="1" s="1"/>
  <c r="AE133" i="1" s="1"/>
  <c r="Z396" i="1"/>
  <c r="Z630" i="1"/>
  <c r="AA630" i="1" s="1"/>
  <c r="AB630" i="1" s="1"/>
  <c r="AC630" i="1" s="1"/>
  <c r="AE630" i="1" s="1"/>
  <c r="W632" i="1"/>
  <c r="AD632" i="1" s="1"/>
  <c r="W244" i="1"/>
  <c r="AD244" i="1" s="1"/>
  <c r="Z638" i="1"/>
  <c r="Y180" i="1"/>
  <c r="AA180" i="1" s="1"/>
  <c r="AB180" i="1" s="1"/>
  <c r="AC180" i="1" s="1"/>
  <c r="AE180" i="1" s="1"/>
  <c r="Y638" i="1"/>
  <c r="Z637" i="1"/>
  <c r="Z134" i="1"/>
  <c r="W180" i="1"/>
  <c r="AD180" i="1" s="1"/>
  <c r="W133" i="1"/>
  <c r="AD133" i="1" s="1"/>
  <c r="Y396" i="1"/>
  <c r="Y637" i="1"/>
  <c r="Z633" i="1"/>
  <c r="Y134" i="1"/>
  <c r="Y633" i="1"/>
  <c r="Z632" i="1"/>
  <c r="AA632" i="1" s="1"/>
  <c r="AB632" i="1" s="1"/>
  <c r="AC632" i="1" s="1"/>
  <c r="AE632" i="1" s="1"/>
  <c r="Z631" i="1"/>
  <c r="AA631" i="1" s="1"/>
  <c r="AB631" i="1" s="1"/>
  <c r="AC631" i="1" s="1"/>
  <c r="AE631" i="1" s="1"/>
  <c r="Z244" i="1"/>
  <c r="AA244" i="1" s="1"/>
  <c r="AB244" i="1" s="1"/>
  <c r="AC244" i="1" s="1"/>
  <c r="AE244" i="1" s="1"/>
  <c r="AA572" i="1"/>
  <c r="AB572" i="1" s="1"/>
  <c r="AC572" i="1" s="1"/>
  <c r="AA620" i="1"/>
  <c r="AB620" i="1" s="1"/>
  <c r="AC620" i="1" s="1"/>
  <c r="AE620" i="1" s="1"/>
  <c r="AA618" i="1"/>
  <c r="AB618" i="1" s="1"/>
  <c r="AC618" i="1" s="1"/>
  <c r="AE618" i="1" s="1"/>
  <c r="AA619" i="1"/>
  <c r="AB619" i="1" s="1"/>
  <c r="AC619" i="1" s="1"/>
  <c r="AE619" i="1" s="1"/>
  <c r="AA579" i="1"/>
  <c r="AB579" i="1" s="1"/>
  <c r="AC579" i="1" s="1"/>
  <c r="AA599" i="1"/>
  <c r="AB599" i="1" s="1"/>
  <c r="AC599" i="1" s="1"/>
  <c r="AA567" i="1"/>
  <c r="AB567" i="1" s="1"/>
  <c r="AC567" i="1" s="1"/>
  <c r="AA345" i="1"/>
  <c r="AB345" i="1" s="1"/>
  <c r="AC345" i="1" s="1"/>
  <c r="AE345" i="1" s="1"/>
  <c r="AA538" i="1"/>
  <c r="AB538" i="1" s="1"/>
  <c r="AC538" i="1" s="1"/>
  <c r="AE538" i="1" s="1"/>
  <c r="AA623" i="1"/>
  <c r="AB623" i="1" s="1"/>
  <c r="AC623" i="1" s="1"/>
  <c r="AE623" i="1" s="1"/>
  <c r="AA611" i="1"/>
  <c r="AB611" i="1" s="1"/>
  <c r="AC611" i="1" s="1"/>
  <c r="AE611" i="1" s="1"/>
  <c r="AA586" i="1"/>
  <c r="AB586" i="1" s="1"/>
  <c r="AC586" i="1" s="1"/>
  <c r="AE586" i="1" s="1"/>
  <c r="AA602" i="1"/>
  <c r="AB602" i="1" s="1"/>
  <c r="AC602" i="1" s="1"/>
  <c r="AA408" i="1"/>
  <c r="AB408" i="1" s="1"/>
  <c r="AC408" i="1" s="1"/>
  <c r="AE408" i="1" s="1"/>
  <c r="AA609" i="1"/>
  <c r="AB609" i="1" s="1"/>
  <c r="AC609" i="1" s="1"/>
  <c r="AE609" i="1" s="1"/>
  <c r="AA419" i="1"/>
  <c r="AB419" i="1" s="1"/>
  <c r="AC419" i="1" s="1"/>
  <c r="AE419" i="1" s="1"/>
  <c r="AA581" i="1"/>
  <c r="AB581" i="1" s="1"/>
  <c r="AC581" i="1" s="1"/>
  <c r="AA555" i="1"/>
  <c r="AB555" i="1" s="1"/>
  <c r="AC555" i="1" s="1"/>
  <c r="AE555" i="1" s="1"/>
  <c r="AA587" i="1"/>
  <c r="AB587" i="1" s="1"/>
  <c r="AC587" i="1" s="1"/>
  <c r="AE587" i="1" s="1"/>
  <c r="AA622" i="1"/>
  <c r="AB622" i="1" s="1"/>
  <c r="AC622" i="1" s="1"/>
  <c r="AE622" i="1" s="1"/>
  <c r="AA576" i="1"/>
  <c r="AB576" i="1" s="1"/>
  <c r="AC576" i="1" s="1"/>
  <c r="AA603" i="1"/>
  <c r="AB603" i="1" s="1"/>
  <c r="AC603" i="1" s="1"/>
  <c r="AA588" i="1"/>
  <c r="AB588" i="1" s="1"/>
  <c r="AC588" i="1" s="1"/>
  <c r="AE588" i="1" s="1"/>
  <c r="AA614" i="1"/>
  <c r="AB614" i="1" s="1"/>
  <c r="AC614" i="1" s="1"/>
  <c r="AE614" i="1" s="1"/>
  <c r="AA607" i="1"/>
  <c r="AB607" i="1" s="1"/>
  <c r="AC607" i="1" s="1"/>
  <c r="AA598" i="1"/>
  <c r="AB598" i="1" s="1"/>
  <c r="AC598" i="1" s="1"/>
  <c r="AA613" i="1"/>
  <c r="AB613" i="1" s="1"/>
  <c r="AC613" i="1" s="1"/>
  <c r="AE613" i="1" s="1"/>
  <c r="AA610" i="1"/>
  <c r="AB610" i="1" s="1"/>
  <c r="AC610" i="1" s="1"/>
  <c r="AE610" i="1" s="1"/>
  <c r="AA578" i="1"/>
  <c r="AB578" i="1" s="1"/>
  <c r="AC578" i="1" s="1"/>
  <c r="AA544" i="1"/>
  <c r="AB544" i="1" s="1"/>
  <c r="AC544" i="1" s="1"/>
  <c r="AE544" i="1" s="1"/>
  <c r="AA600" i="1"/>
  <c r="AB600" i="1" s="1"/>
  <c r="AC600" i="1" s="1"/>
  <c r="AA608" i="1"/>
  <c r="AB608" i="1" s="1"/>
  <c r="AC608" i="1" s="1"/>
  <c r="AA615" i="1"/>
  <c r="AB615" i="1" s="1"/>
  <c r="AC615" i="1" s="1"/>
  <c r="AE615" i="1" s="1"/>
  <c r="AA250" i="1"/>
  <c r="AB250" i="1" s="1"/>
  <c r="AC250" i="1" s="1"/>
  <c r="AE250" i="1" s="1"/>
  <c r="AA191" i="1"/>
  <c r="AB191" i="1" s="1"/>
  <c r="AC191" i="1" s="1"/>
  <c r="AE191" i="1" s="1"/>
  <c r="AA465" i="1"/>
  <c r="AB465" i="1" s="1"/>
  <c r="AC465" i="1" s="1"/>
  <c r="AE465" i="1" s="1"/>
  <c r="AA574" i="1"/>
  <c r="AB574" i="1" s="1"/>
  <c r="AC574" i="1" s="1"/>
  <c r="AA605" i="1"/>
  <c r="AB605" i="1" s="1"/>
  <c r="AC605" i="1" s="1"/>
  <c r="AA536" i="1"/>
  <c r="AB536" i="1" s="1"/>
  <c r="AC536" i="1" s="1"/>
  <c r="AE536" i="1" s="1"/>
  <c r="AA616" i="1"/>
  <c r="AB616" i="1" s="1"/>
  <c r="AC616" i="1" s="1"/>
  <c r="AE616" i="1" s="1"/>
  <c r="AA612" i="1"/>
  <c r="AB612" i="1" s="1"/>
  <c r="AC612" i="1" s="1"/>
  <c r="AE612" i="1" s="1"/>
  <c r="AA624" i="1"/>
  <c r="AB624" i="1" s="1"/>
  <c r="AC624" i="1" s="1"/>
  <c r="AE624" i="1" s="1"/>
  <c r="AA323" i="1"/>
  <c r="AB323" i="1" s="1"/>
  <c r="AC323" i="1" s="1"/>
  <c r="AE323" i="1" s="1"/>
  <c r="AA621" i="1"/>
  <c r="AB621" i="1" s="1"/>
  <c r="AC621" i="1" s="1"/>
  <c r="AE621" i="1" s="1"/>
  <c r="AA577" i="1"/>
  <c r="AB577" i="1" s="1"/>
  <c r="AC577" i="1" s="1"/>
  <c r="AA467" i="1"/>
  <c r="AB467" i="1" s="1"/>
  <c r="AC467" i="1" s="1"/>
  <c r="AE467" i="1" s="1"/>
  <c r="AA568" i="1"/>
  <c r="AB568" i="1" s="1"/>
  <c r="AC568" i="1" s="1"/>
  <c r="AA698" i="1"/>
  <c r="AB698" i="1" s="1"/>
  <c r="AC698" i="1" s="1"/>
  <c r="AE698" i="1" s="1"/>
  <c r="AA601" i="1"/>
  <c r="AB601" i="1" s="1"/>
  <c r="AC601" i="1" s="1"/>
  <c r="AA569" i="1"/>
  <c r="AB569" i="1" s="1"/>
  <c r="AC569" i="1" s="1"/>
  <c r="AA617" i="1"/>
  <c r="AB617" i="1" s="1"/>
  <c r="AC617" i="1" s="1"/>
  <c r="AE617" i="1" s="1"/>
  <c r="AA604" i="1"/>
  <c r="AB604" i="1" s="1"/>
  <c r="AC604" i="1" s="1"/>
  <c r="AA580" i="1"/>
  <c r="AB580" i="1" s="1"/>
  <c r="AC580" i="1" s="1"/>
  <c r="AA606" i="1"/>
  <c r="AB606" i="1" s="1"/>
  <c r="AC606" i="1" s="1"/>
  <c r="AA378" i="1"/>
  <c r="AB378" i="1" s="1"/>
  <c r="AC378" i="1" s="1"/>
  <c r="AE378" i="1" s="1"/>
  <c r="AA535" i="1"/>
  <c r="AB535" i="1" s="1"/>
  <c r="AC535" i="1" s="1"/>
  <c r="AE535" i="1" s="1"/>
  <c r="AA541" i="1"/>
  <c r="AB541" i="1" s="1"/>
  <c r="AC541" i="1" s="1"/>
  <c r="AE541" i="1" s="1"/>
  <c r="AA275" i="1"/>
  <c r="AB275" i="1" s="1"/>
  <c r="AC275" i="1" s="1"/>
  <c r="AE275" i="1" s="1"/>
  <c r="AA510" i="1"/>
  <c r="AB510" i="1" s="1"/>
  <c r="AC510" i="1" s="1"/>
  <c r="AE510" i="1" s="1"/>
  <c r="AA585" i="1"/>
  <c r="AB585" i="1" s="1"/>
  <c r="AC585" i="1" s="1"/>
  <c r="AE585" i="1" s="1"/>
  <c r="AA440" i="1"/>
  <c r="AB440" i="1" s="1"/>
  <c r="AC440" i="1" s="1"/>
  <c r="AE440" i="1" s="1"/>
  <c r="AA132" i="1" l="1"/>
  <c r="AB132" i="1" s="1"/>
  <c r="AC132" i="1" s="1"/>
  <c r="AE132" i="1" s="1"/>
  <c r="AA627" i="1"/>
  <c r="AB627" i="1" s="1"/>
  <c r="AC627" i="1" s="1"/>
  <c r="AE627" i="1" s="1"/>
  <c r="AA636" i="1"/>
  <c r="AB636" i="1" s="1"/>
  <c r="AC636" i="1" s="1"/>
  <c r="AE636" i="1" s="1"/>
  <c r="AA639" i="1"/>
  <c r="AB639" i="1" s="1"/>
  <c r="AC639" i="1" s="1"/>
  <c r="AE639" i="1" s="1"/>
  <c r="AA634" i="1"/>
  <c r="AB634" i="1" s="1"/>
  <c r="AC634" i="1" s="1"/>
  <c r="AE634" i="1" s="1"/>
  <c r="AA492" i="1"/>
  <c r="AB492" i="1" s="1"/>
  <c r="AC492" i="1" s="1"/>
  <c r="AE492" i="1" s="1"/>
  <c r="AA637" i="1"/>
  <c r="AB637" i="1" s="1"/>
  <c r="AC637" i="1" s="1"/>
  <c r="AE637" i="1" s="1"/>
  <c r="AA491" i="1"/>
  <c r="AB491" i="1" s="1"/>
  <c r="AC491" i="1" s="1"/>
  <c r="AE491" i="1" s="1"/>
  <c r="AA638" i="1"/>
  <c r="AB638" i="1" s="1"/>
  <c r="AC638" i="1" s="1"/>
  <c r="AE638" i="1" s="1"/>
  <c r="AA633" i="1"/>
  <c r="AB633" i="1" s="1"/>
  <c r="AC633" i="1" s="1"/>
  <c r="AE633" i="1" s="1"/>
  <c r="AA134" i="1"/>
  <c r="AB134" i="1" s="1"/>
  <c r="AC134" i="1" s="1"/>
  <c r="AE134" i="1" s="1"/>
  <c r="AA396" i="1"/>
  <c r="AB396" i="1" s="1"/>
  <c r="AC396" i="1" s="1"/>
  <c r="AE396" i="1" s="1"/>
  <c r="AE330" i="1"/>
  <c r="AE330" i="1" a="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Hector Alejandro Gaviria</author>
  </authors>
  <commentList>
    <comment ref="Q1" authorId="0" shapeId="0" xr:uid="{059976A6-3002-4B04-87A1-406FE2BAD785}">
      <text>
        <r>
          <rPr>
            <b/>
            <sz val="9"/>
            <color indexed="81"/>
            <rFont val="Tahoma"/>
            <family val="2"/>
          </rPr>
          <t>Hector Alejandro Gaviria:</t>
        </r>
        <r>
          <rPr>
            <sz val="9"/>
            <color indexed="81"/>
            <rFont val="Tahoma"/>
            <family val="2"/>
          </rPr>
          <t xml:space="preserve">
QUE LLEVE LA HORA</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<sst xmlns="http://schemas.openxmlformats.org/spreadsheetml/2006/main" count="22847" uniqueCount="5475">
  <si>
    <t>DIRECCION</t>
  </si>
  <si>
    <t>MPIO</t>
  </si>
  <si>
    <t>FECHA INGRESO</t>
  </si>
  <si>
    <t>FECHA INICIO ANS</t>
  </si>
  <si>
    <t>CEDULA</t>
  </si>
  <si>
    <t>CLIENTE</t>
  </si>
  <si>
    <t>TELEFONO</t>
  </si>
  <si>
    <t>ELEMENTO</t>
  </si>
  <si>
    <t>OBSERVACION FENIX</t>
  </si>
  <si>
    <t>R/U</t>
  </si>
  <si>
    <t>SECTOR</t>
  </si>
  <si>
    <t>COORD</t>
  </si>
  <si>
    <t>ESTADO</t>
  </si>
  <si>
    <t>FECHA LIMITE</t>
  </si>
  <si>
    <t>ANS</t>
  </si>
  <si>
    <t>ENEDOM</t>
  </si>
  <si>
    <t>URBANA</t>
  </si>
  <si>
    <t xml:space="preserve"> </t>
  </si>
  <si>
    <t>RURAL</t>
  </si>
  <si>
    <t>MED</t>
  </si>
  <si>
    <t>ORIENTE</t>
  </si>
  <si>
    <t>REPL</t>
  </si>
  <si>
    <t>OCCIDENTE</t>
  </si>
  <si>
    <t>DESC</t>
  </si>
  <si>
    <t>DUVAN</t>
  </si>
  <si>
    <t>CARLOS</t>
  </si>
  <si>
    <t>SUR</t>
  </si>
  <si>
    <t>JUANDA</t>
  </si>
  <si>
    <t>Pedido</t>
  </si>
  <si>
    <t>Narciso Mosquera Mena</t>
  </si>
  <si>
    <t xml:space="preserve"> -3124108927</t>
  </si>
  <si>
    <t>ALBERTO</t>
  </si>
  <si>
    <t>Caso Asociado</t>
  </si>
  <si>
    <t>Id Tarea</t>
  </si>
  <si>
    <t>Tipo de Tarea</t>
  </si>
  <si>
    <t>Municipio (Caso Asociado) (Caso)</t>
  </si>
  <si>
    <t>Destino</t>
  </si>
  <si>
    <t>Fecha de creación</t>
  </si>
  <si>
    <t>Fecha de Vencimiento</t>
  </si>
  <si>
    <t>Cumple con ANS</t>
  </si>
  <si>
    <t>Contacto (Caso Asociado) (Caso)</t>
  </si>
  <si>
    <t>Comentarios de la Tarea</t>
  </si>
  <si>
    <t>Área Operativa (Caso Asociado) (Caso)</t>
  </si>
  <si>
    <t>Causa (Caso Asociado) (Caso)</t>
  </si>
  <si>
    <t>Estado del Caso (Caso Asociado) (Caso)</t>
  </si>
  <si>
    <t>Estado de la Tarea</t>
  </si>
  <si>
    <t>JAIRO V</t>
  </si>
  <si>
    <t>REDES</t>
  </si>
  <si>
    <t>Direccion</t>
  </si>
  <si>
    <t>SEPTIEMBRE</t>
  </si>
  <si>
    <t>Actividad</t>
  </si>
  <si>
    <t>Dias ANS</t>
  </si>
  <si>
    <t>Fechas Cierre en Fenix</t>
  </si>
  <si>
    <t>PI</t>
  </si>
  <si>
    <t>Dias Cumplimiento</t>
  </si>
  <si>
    <t>Dias Transcurridos</t>
  </si>
  <si>
    <t>Dias Habiles</t>
  </si>
  <si>
    <t>DIFERENCIA DIAS</t>
  </si>
  <si>
    <t>ANS HABIL</t>
  </si>
  <si>
    <t>RET + HV</t>
  </si>
  <si>
    <t>OBSERVACION</t>
  </si>
  <si>
    <t>N. CUADRILLA</t>
  </si>
  <si>
    <t>PROMEDIO</t>
  </si>
  <si>
    <t>Fredy Alexis Vargas Giraldo</t>
  </si>
  <si>
    <t>3802304-3003446456</t>
  </si>
  <si>
    <t>DANIEL G</t>
  </si>
  <si>
    <t>LEGARDA</t>
  </si>
  <si>
    <t>GUAR</t>
  </si>
  <si>
    <t>2783238-3137677943</t>
  </si>
  <si>
    <t>NELSON L</t>
  </si>
  <si>
    <t>En Progreso</t>
  </si>
  <si>
    <t>Con Tareas Pendientes</t>
  </si>
  <si>
    <t>HV + PASE X ORLANDO TORRES</t>
  </si>
  <si>
    <t>MANCO</t>
  </si>
  <si>
    <t xml:space="preserve"> -3008935231</t>
  </si>
  <si>
    <t>Carlos Andres Ardila Amaya</t>
  </si>
  <si>
    <t>MEDELLIN</t>
  </si>
  <si>
    <t>Revisar Calidad Trabajos(120)[Quejas]</t>
  </si>
  <si>
    <t>DEIVYS</t>
  </si>
  <si>
    <t>Irma Patricia Pulgarin Cataño</t>
  </si>
  <si>
    <t xml:space="preserve"> 02-SEP-2025 11:30:41 -- EPMCRMSVPRD Usuaria solicita sericio de energa HV para la direccin CR 82 CL 9 SUR -450 INTERIOR 2252  de MEDELLIN barrio: BELEN ALTAVISTA anexa solicitud diligenciada P-689 y solicitud prestacin del sericio cedula factura cercana contrato 13234421 faor llamar antes de ir al mil 3012956892Pedido automatico desde solicitud de sericio de energa</t>
  </si>
  <si>
    <t xml:space="preserve">419 -413 (FALTA INSTALAR COCINA Y DECL CUMPL DEL ELECTRICO) X DUBER </t>
  </si>
  <si>
    <t xml:space="preserve"> 02-SEP-2025 11:32:07 -- EPMCRMSVPRD Usuaria solicita sericio de energa HV para la direccin CR 82 CL 9 SUR -450 INTERIOR 2253  de MEDELLIN barrio: BELEN ALTAVISTA anexa solicitud diligenciada P-689 y solicitud prestacin del sericio cedula factura cercana contrato 13234421  faor llamar antes de ir al mil 3012956892Pedido automatico desde solicitud de sericio de energa</t>
  </si>
  <si>
    <t>Heberto Antonio Espinosa Serna</t>
  </si>
  <si>
    <t xml:space="preserve"> 02-SEP-2025 07:55:39 -- EPMCRMSVPRD Propietario solicita instalacin nuea para segundo piso iienda es barrio limonar Presenta copia de la declaracin y matricula profesional Llamar antes de ir al 3196702939.Pedido automatico desde solicitud de sericio de energa</t>
  </si>
  <si>
    <t xml:space="preserve">HV + BORNERA  TRAFO 41857 X ROBINSON ALZATE </t>
  </si>
  <si>
    <t xml:space="preserve"> 03-SEP-2025 09:23:23 -- EPMCRMSVPRD Cliente interno en calidad de propietario solicita conexin de energa bajo el programa HV para la direccin CL 25 CR 76 A -18 INTERIOR 301  de Medelln presenta: formato E1 formato de alor agregado cedula factura ecina contrato 1285493 declaracin de cumplimiento y matricula del elctrico. Cliente asegura que no supera ms de 4 medidores en fachada.Pedido automatico desde solicitud de sericio de energa</t>
  </si>
  <si>
    <t>Uberney Perez Sepulveda</t>
  </si>
  <si>
    <t xml:space="preserve">419 (FALTA COCINA Y BAÑO EN CONSTRUCCION) X CARLOS IDARRAGA </t>
  </si>
  <si>
    <t>Napoleon  Monsalve Rios</t>
  </si>
  <si>
    <t xml:space="preserve"> 02-SEP-2025 15:07:20 -- EPMCRMSVPRD Sr. Napolen Monsale con cdula 1044100234 afirma es propietario del inmueble solicita nueo sericio de energa para mpio MEDELLN ANTIOQUIA barrioereda BUENOS AIRES requiere sericio bsico residencial a 110 V solicita que EPM instale la red externa.  usuario solicita que se comunique antes de ir. Carga mxima: 9 KVANiel de tensin: 1Tipo de sericio solicitado: Nuea cargaHay red elctrica cercana al predio: SiDistancia en metros:10Se toma como referencia la direccin CL 46 CR 30 -46 tel 3148624742 id 9705805d-1457-4947-961d-df665f5ad11a aestrmonPedido automatico desde solicitud de sericio de energa</t>
  </si>
  <si>
    <t xml:space="preserve">HV - PASE + BORNERA TRAFO 87424 X CARLOS IDARRAG </t>
  </si>
  <si>
    <t>Luz Adis Castaño</t>
  </si>
  <si>
    <t xml:space="preserve"> 02-SEP-2025 08:29:21 -- EPMCRMSVPRD Usuaria en calidad de propietaria Luz Adis Castaño con cedula 43150042 solicita instalacin del sericio de energa por HV para la direccin CR 36 CL 40 -23 INTERIOR 101  en el municipio de Medelln barrio Salador. Presenta todos los documentos diligenciados cedula original y factura con contrato No.1174950 del ecino mas cercano usuario solicita le construyan la red interna. Contacto Luz Adis Castaño 3217048727 3004101129. Faor llamar antes de realizar la isita. El pedido se ingresa sujeto a la erificacin en el terreno.Pedido automatico desde solicitud de sericio de energa</t>
  </si>
  <si>
    <t>HV + INT + BORNERA TRAFO 40119 X CARLOS IDARRAGA</t>
  </si>
  <si>
    <t>Jose Guillermo Isaza Henao</t>
  </si>
  <si>
    <t xml:space="preserve"> 03-SEP-2025 09:54:45 -- EPMCRMSVPRD Usuaria solicita sericio de AGUA para la direccin CL 48 C CR 99 CE -20 INTERIOR 202  del municipio de MEDELLIN barrio: SAN JAVIER ALTOS DE LA VIRGEN anexa solicitud diligenciada cedula factura contrato 13036058 faor llamar antes de ir al mil 3003465715Pedido automatico desde solicitud de sericio de energa</t>
  </si>
  <si>
    <t xml:space="preserve">605 -632 (NO CUMPLE CON DISTANCIA DE LINEAS PRIMARIAS EN CABLE CUBIERTO A 40 CENTIMETROS X EL FRENTE DE LA VIVIENDA Y ESTA UBICADO EN ZONA PREPAGO) X ORLANDO TORRES </t>
  </si>
  <si>
    <t>Luis Hernando Castro Alvarez</t>
  </si>
  <si>
    <t xml:space="preserve"> 03-SEP-2025 14:34:14 -- EPMCRMSVPRD Solicita sericio de H.V. energa a nombre de LUIS HERNANDO CASTRO ALVAREZ con CC. 8312328 para la direccin CL 48 D CR 99 B -294 INTERIOR 202  en MEDELLN. Presenta CC formulario y factura de instalacin con contrato 12233788. Sujeto a erificacin en terreno Nos solicita el faor de llamar antes de ir al tel. 3165129885.Pedido automatico desde solicitud de sericio de energa</t>
  </si>
  <si>
    <t>Jose Eliecer Jimenez Puerta</t>
  </si>
  <si>
    <t xml:space="preserve"> 02-SEP-2025 11:10:17 -- EPMCRMSVPRD Sr. Jos Eliecer Jimenes Puerta con cdula 15274076 afirma es propietario del inmueble solcita nueo sericio de energa para mpio Medelln barrio San Jaier requiere sericio bsico residencial a 110 V piso 1 solicita que EPM instale HV solo contador y acometida ya tiene red interna instalada y certificadaCarga mxima requerida en KVA: 90Niel de tensin: 1Tipo de sericio solicitado: Nuea cargaHay red elctrica cercana al predio: SiDistancia en metros: 10Se toma como referencia la direccin CL 49 B CR 99 B -192 INTERIOR 132  MEDELLN ANTIOQUIA tel. 3215988187 id 4bfb608a-0546-40d8-99e9-638963be93fb login turangoPedido automatico desde solicitud de sericio de energa</t>
  </si>
  <si>
    <t>'CR 96 B CL 49 AA -29'</t>
  </si>
  <si>
    <t>Jorge Omar Piedrahita Ruales</t>
  </si>
  <si>
    <t xml:space="preserve"> 02-SEP-2025 14:27:34 -- EPMCRMSVPRD Usuario en calidad de propietario solicita instalacin de sericio de energa por habilitacin iienda en la direccin CR 96 B CL 49 AA -29 en Medelln. Presenta formulario diligenciado cedula original factura ecina contrato 277409 declaracin de cumplimiento y copia de matrcula profesional  Contacto tel. 3116291641Pedido automatico desde solicitud de sericio de energa</t>
  </si>
  <si>
    <t>Gloria Emilce Zapata Rios</t>
  </si>
  <si>
    <t xml:space="preserve"> 03-SEP-2025 07:50:06 -- EPMCRMSVPRD CR 99 CL 48 DD -55 INTERIOR 202  MEDELLN ANTIOQUIAZayra  Yessenia Castaño Zapata a nombre de Gloria Emilce Zapata Rios cel 3122966185.solicita sericio de HVPedido automatico desde solicitud de sericio de energa</t>
  </si>
  <si>
    <t>Michael Steven Toro Castaño</t>
  </si>
  <si>
    <t xml:space="preserve"> 03-SEP-2025 08:40:19 -- EPMCRMSVPRD Cliente en calidad de propietario del inmueble solicita instalacin nuea sericio de energia residencial construccin  de domiciliaria acometida y medidor presenta formularios E1 y P-689 diligenciados y firmados cdula cuenta de sericios primer piso CR 99 AB CL 49 A -48 INTERIOR 101  Medellin contrato 13035770declaracin de cumplimiento y mtricula profesional elctricista Pedido automatico desde solicitud de sericio de energa</t>
  </si>
  <si>
    <t>Ernesto De Jesus Londoño Sanchez</t>
  </si>
  <si>
    <t xml:space="preserve"> 03-SEP-2025 13:52:05 -- EPMCRMSVPRD Sr. Ernesto de Jesus Londoño Sanchez con cdula 70047658 afirma es propietario del inmueble solicita nueo sericio de energa para mpio Medelln Barrio buenos aires requiere sericio bsico residencial a 110 V piso 2 solicita que EPM instale la red elctrica interna y externaCarga mxima requerida en KVA: 96Niel de tensin: 1Tipo de sericio solicitado: Nuea cargaHay red elctrica cercana al predio: SiNoDistancia en metros: 10Se toma como referencia la direccin CL 51 CR 9 -103 INTERIOR 202  tel 3046132411  id 07076f37-b488-44e4-b49e-93b9096b8350 login lsalazhoPedido automatico desde solicitud de sericio de energa</t>
  </si>
  <si>
    <t>Diana Maria Hincapie Montoya</t>
  </si>
  <si>
    <t xml:space="preserve"> 02-09-2025 14:03:57--FNXWEAPICRMPROD-Usuario Santiago  solicita reprogramar pedido PED-3333786-B4S8 pendientes ok llamar antes de ir numero de contacto 3177052033 ID 0ac054f7-3f15-41b2-8122-5736786d4183 y aestrmon422 El cableado de neutro y puesta a tierra debe ser independiente por cada circuito existente. Solicitante realiz adicion de un circuito y comparte sistema de puesta a tierra interna con los circuitos existentes. Se dej acta de isita y se anexa registro fotogrfico Emil Cadrazco 29082025 17:12 30-08-2025 08:48:16--NCORRRMOD-422 El cableado de neutro y puesta a tierra debe ser independiente por cada circuito existente. Solicitante realiz adicion de un circuito y comparte sistema de puesta a tierra interna con los circuitos existentes. Se dej acta de isita y se anexa registro fotogrfico Emil Cadrazco 29082025 17:12-</t>
  </si>
  <si>
    <t>Luz Elena Alvarez Acevedo</t>
  </si>
  <si>
    <t>Maria Egidia Ruiz Garcia</t>
  </si>
  <si>
    <t xml:space="preserve"> 02-SEP-2025 12:07:19 -- EPMCRMSVPRD CL 59 AA CR 22 C -23 INTERIOR 101  MEDELLN ANTIOQUIAMaria Egidia Ruiz Garcia cel 3142193168HV  Red internaPedido automatico desde solicitud de sericio de energa</t>
  </si>
  <si>
    <t xml:space="preserve">422-413 (DEBE PONER  A CUMPLIR LA RED INTERNACON LOS 3 CIRCUITOS Y CON EL CODIGO DE COLORES Y TENER DECL CUMPL) X CARLOS IDARRAGA ) X CARLOS I </t>
  </si>
  <si>
    <t xml:space="preserve"> 02-SEP-2025 12:11:15 -- EPMCRMSVPRD CL 59 AA CR 22 C -23 INTERIOR 102  MEDELLN ANTIOQUIAMaria Egidia Ruiz Garcia cel 3142193168HV  Red internaPedido automatico desde solicitud de sericio de energa</t>
  </si>
  <si>
    <t xml:space="preserve">422 -413 (CON LOS 3 CICUITOS Y CON EL CODIGO DE COLORES Y TENER DECL CUMPL) X CARLOS IDARRAGA </t>
  </si>
  <si>
    <t>Alba Mery Cardona Galeano</t>
  </si>
  <si>
    <t xml:space="preserve"> 02-SEP-2025 16:24:20 -- EPMCRMSVPRD Usuaria solicita energa HV. Telfono: 3217234199.Pedido automatico desde solicitud de sericio de energa</t>
  </si>
  <si>
    <t xml:space="preserve">HV + PASE TRAFO 19470 X CARLOS IDARRAGA </t>
  </si>
  <si>
    <t xml:space="preserve"> 02-SEP-2025 16:42:44 -- EPMCRMSVPRD Usuaria solicita energa HV. Telfono: 3217234199.Pedido automatico desde solicitud de sericio de energa</t>
  </si>
  <si>
    <t>SERGIO MUÑOZ RIVERA</t>
  </si>
  <si>
    <t xml:space="preserve"> 03-09-2025 08:47:18--FNXWEAPICRMPROD-03092025 Se comunica el sr Sergio Muñoz indicando que ya hizo las adecuaciones solicita la reprogramacin llamar al 3012416929 id: c24e448f-8a1e-4d34-9982-5a6447e3f274 logue: yalzasep. 422.Trasladar caja de circuitos para el apartamento que corresponde. Se encontr en el pasillo de la entrada de los apartamentos. instalar tomas de seguridad GFCI en zonas hmedas como en la cocina y la poceta.instalar tubera metlica en cableado interno que est sobrepuesto en el techo sobre la madera. NORMA RA8-020. Jhon Zapata 14-08-2025 16:42:22--NCORRRMOD-422.Trasladar caja de circuitos para el apartamento que corresponde. Se encontr en el pasillo de la entrada de los apartamentos. instalar tomas de seguridad GFCI en zonas hmedas como en la cocina y la poceta.instalar tubera metlica en cableado interno que est sobrepuesto en el techo sobre la madera. NORMA RA8-020. Jhon Zapata-</t>
  </si>
  <si>
    <t xml:space="preserve"> 03-09-2025 08:45:52--FNXWEAPICRMPROD-03092025 Se comunica el sr Sergio Muñoz indicando que ya hizo las adecuaciones solicita la reprogramacin llamar al 3012416929 id: c24e448f-8a1e-4d34-9982-5a6447e3f274 logue: yalzasep. 422.Trasladar caja de circuitos para el apartamento que corresponde. Se encontr en el pasillo de la entrada de los apartamentos.  instalar tomas de seguridad GFCI en zonas hmedas como en la cocina y la poceta.instalar tubera metlica en cableado interno que est sobrepuesto en el techo sobre la madera. NORMA RA8-020. Jhon Zapata 14-08-2025 16:44:52--NCORRRMOD-422.Trasladar caja de circuitos para el apartamento que corresponde. Se encontr en el pasillo de la entrada de los apartamentos.  instalar tomas de seguridad GFCI en zonas hmedas como en la cocina y la poceta.instalar tubera metlica en cableado interno que est sobrepuesto en el techo sobre la madera. NORMA RA8-020. Jhon Zapata-</t>
  </si>
  <si>
    <t>Elizabeth Betancur Gomez</t>
  </si>
  <si>
    <t xml:space="preserve"> 03-09-2025 12:36:03--FNXWEAPICRMPROD-Faor reprogramar isita la usuaria informa que ya instalaron gabinete y realizaron las correcciones solicitadas. faor llamar 3052510203. 14-07-2025 08:17:03--NCORRRMOD- 460  instalar gabinete para unificar medidas bloque estructural con cuatro medidas de energa solicitan dos ms a futuro CR 84b CL 63 21 int 302 Angel Rodriguez 12072025 14:08:35-</t>
  </si>
  <si>
    <t xml:space="preserve"> 02-SEP-2025 14:51:26 -- EPMCRMSVPRD En calidad de propietaria requiere la instalacin del medidor de energa para la el inmueble ubicado en la CR 41 CL 52 -21 Interior 101 en itagui. Presenta cedula factura declaracin de cumplimiento matricula profesional.Pedido automatico desde solicitud de sericio de energa</t>
  </si>
  <si>
    <t>Maria Eugenia Cano</t>
  </si>
  <si>
    <t xml:space="preserve"> 03-SEP-2025 08:47:32 -- EPMCRMSVPRD Sra. Maria Eugenia Cano con cdula 32142974 afirma es propietario del inmueble solicita nueo sericio de energa para mpio Medelln ereda 20 de Julio requiere sericio bsico residencial a 110 V solicita que EPM instale la red elctrica externa y certifique.Carga mxima: 96 KVANiel de tensin: 1Tipo de sericio solicitado: Nuea cargaHay red elctrica cercana al predio: SiDistancia en metros: 10 Se toma como referencia la direccin CL 39 D CR 108 -70 INTERIOR 201  tel 3015412391 id 565e1e28-d57e-4276-869c-3e6839397af2 login mgomezPedido automatico desde solicitud de sericio de energa</t>
  </si>
  <si>
    <t>422 -522 (DEBE INSTALAR MINIMO 3 CIRCUITOS  A LA PROPIEDAD - PENDIENTE VISITA DE INTERVENTORIA 6TO MEDIDOR EN LA PROPIEDAD HORIZONTAL INTERVENTORIA DEFINIRA EL REQUERIMIENTO DEL RETIE Y EL GABINETE ) X ROBINSON ALVAREZ</t>
  </si>
  <si>
    <t>Piedad Aide Martinez</t>
  </si>
  <si>
    <t xml:space="preserve"> 02-09-2025 17:35:47--FNXWEAPICRMPROD-419-la propiedad se encuentra en construccin sin puerta ni entanas no habitable 422-independizar de elctrica y terminar la instalacin cumpliendo tcnicamente. Camilo Perez Sra Piedad Aide Martinez  soclita reprogramar Ya terrmin los pendientes  Por faor comunicarse antes de ir al  3113868350  3148183468 93cf111b-4691-4e41-8c0d-ad94a8359d18 rsalazal 17-06-2025 14:50:16--NCORRRMOD-419-la propiedad se encuentra en construccin sin puerta ni entanas no habitable 422-independizar de elctrica y terminar la instalacin cumpliendo tcnicamente. Camilo Perez-</t>
  </si>
  <si>
    <t xml:space="preserve">414 (USUARIO NO TIENE DISPONIBILIDAD DE ATENDR VISITA) X ROBINSON ALVAREZ </t>
  </si>
  <si>
    <t>Laura Gicela Cañas Osorio</t>
  </si>
  <si>
    <t xml:space="preserve"> 03-09-2025 13:44:06--FNXWEAPICRMPROD-Sr Jimmy Maldonado solicita nuea isita ya realizaron adecuaciones  id  73eb7563-544c-4176-82ca-1fbac9cfe57a ltangan 423 NO HAY ESPACIO FSICO PARA INSTALAR POSTE PARA APOYAR ACOMETIDA PARA PODER DARLE ALTURA Jhon Arboleda 29-07-2025 11:44:00--NCORRRMOD-423 NO HAY ESPACIO FSICO PARA INSTALAR POSTE PARA APOYAR ACOMETIDA PARA PODER DARLE ALTURA Jhon Arboleda-</t>
  </si>
  <si>
    <t xml:space="preserve"> 03-09-2025 13:45:33--FNXWEAPICRMPROD-Sr Jimmy Maldonado solicita nuea isita ya realizaron adecuaciones  id  73eb7563-544c-4176-82ca-1fbac9cfe57a ltangan 423 NO HAY ESPACIO FSICO PARA INSTALAR POSTE PARA APOYAR ACOMETIDA PARA PODER DARLE ALTURA Jhon Arboleda 29-07-2025 11:43:19--NCORRRMOD-423 NO HAY ESPACIO FSICO PARA INSTALAR POSTE PARA APOYAR ACOMETIDA PARA PODER DARLE ALTURA Jhon Arboleda-</t>
  </si>
  <si>
    <t xml:space="preserve"> 03-09-2025 13:40:45--FNXWEAPICRMPROD-Sr Jimmy Maldonado solicita nuea isita ya realizaron adecuaciones  id  73eb7563-544c-4176-82ca-1fbac9cfe57a ltangan 423 NO HAY ESPACIO FSICO PARA INSTALAR POSTE PARA APOYAR ACOMETIDA PARA PODER DARLE ALTURA Jhon Arboleda 29-07-2025 11:44:20--NCORRRMOD-423 NO HAY ESPACIO FSICO PARA INSTALAR POSTE PARA APOYAR ACOMETIDA PARA PODER DARLE ALTURA Jhon Arboleda-</t>
  </si>
  <si>
    <t>Alejandra Maria Sanchez Leon</t>
  </si>
  <si>
    <t xml:space="preserve"> 03-SEP-2025 12:45:35 -- EPMCRMSVPRD Usuaria solicita sericio de energa HV para la direccin CL 34 DD CR 111 B -33 INTERIOR 319  de MEDELLIN  barrio: INDEPENDENCIA 2 anexa solicitud diligenciada P-689 y solicitud prestacin del sericio cedula factura cercana contrato 12406325 declaracin de cumplimiento del elctrico copia carnet elctrico faor llamar antes de ir al mil 3176745873Pedido automatico desde solicitud de sericio de energa</t>
  </si>
  <si>
    <t>Ruben Antonio Zuluaga Ramirez</t>
  </si>
  <si>
    <t xml:space="preserve"> 02-09-2025 16:24:22--FNXWEAPICRMPROD-02092025 Se comunica la sr Eneyda Daid solicita la reprogramacin llamar al 3217294667 id: 084872a3-5ad9-4fe3-9f0d-7e31d96eefe5 logue: yalzasep.419 Debe independizar entradas.Juan Aguilar 01-02-2024 06:37:26--ACAROGAVMOD-419 Debe independizar entradas.Juan Aguilar-</t>
  </si>
  <si>
    <t>HV + PASE  TRAFO 327769 X ROBINSON ALVAREZ</t>
  </si>
  <si>
    <t>Angela Maria Gallego Barrientos</t>
  </si>
  <si>
    <t xml:space="preserve"> 03-SEP-2025 12:40:54 -- EPMCRMSVPRD Usuario Angela Mara Gallego Barrientos en calidad de propietaria solicita sericio de H.V energa para la Construccin de domiciliaria acometida y medidor en la direccin CL 48 FB CR 102 A -8 INTERIOR 202  del Municipio de Medelln presenta formularios diligenciados declaracin RETIE cdula factura con sericio de acueducto y alcantarillado contrato 13150680. Autorizacin canales de contacto. Faor llamar antes de ir al celular 3217218139. Nota: El pedido se ingresa sujeto a erificacin en terreno.Pedido automatico desde solicitud de sericio de energa</t>
  </si>
  <si>
    <t>Ana Yudilia Machado Cordoba</t>
  </si>
  <si>
    <t xml:space="preserve"> 02-SEP-2025 08:27:57 -- EPMCRMSVPRD Se presenta la señora Ana Yudilia Machado Crdoba con cdula 43455180 de Medelln solicita instalacin de contador de energa uso residencial para el inmueble ubicado en la direccin CR 100 AC CL 48 F -27 INTERIOR 301  de Medelln San Jaier.  Documentos que presenta: formato solicitud del sericio E1 solicitud de alor agregado cdula contrato ecino 10901693 energa prepago declaracin de cumplimiento y tarjeta profesional.  Contacto: Ana Machado - Cel. 3136714101.  Faor llamar antes de ir la casa permanece sola.  Queda sujeto a erificacin en terreno.Pedido automatico desde solicitud de sericio de energa</t>
  </si>
  <si>
    <t>'CR 112 CL 48 B -97'</t>
  </si>
  <si>
    <t>Gloria Mercedes Gonzalez Carvajal</t>
  </si>
  <si>
    <t xml:space="preserve"> 02-SEP-2025 12:40:38 -- EPMCRMSVPRD Usuaria en calidad de propietaria solicita instalacin de sericio de energa por habilitacin iienda en la direccin CR 112 CL 48 B -97 en Medelln Presenta formulario diligenciado cedula original factura ecina contrato 12976355 declaracin de cumplimiento y copia de matrcula profesional  Contacto tel. 3008445937 faor llamar antes de la isitaPedido automatico desde solicitud de sericio de energa</t>
  </si>
  <si>
    <t>'CL 43 B CR 120 D -53'</t>
  </si>
  <si>
    <t>Melissa Montoya Barco</t>
  </si>
  <si>
    <t xml:space="preserve"> 02-09-2025 16:50:51--FNXWEAPICRMPROD- Solicita reprogramacin de energa ya tiene las adecuaciones  realizadas llamar antes de ir 3133204398 llamar antes de ir.  06-12-2024 08:58:36--NCORRRMOD- 440 usuario debe realizar canalizacin particular CL 43b CR 120d 53 Angel Rodrguez-</t>
  </si>
  <si>
    <t xml:space="preserve">413 (DEBE PRESENTAR DOCUMENTOS DEL ELECTRICO) X ROBINSON ALVAREZ </t>
  </si>
  <si>
    <t>Dioselina Gamboa</t>
  </si>
  <si>
    <t xml:space="preserve"> 03-SEP-2025 15:33:45 -- EPMCRMSVPRD Sr. Dioselina Gamboa   con cdula 43656027  afirma es propietario del inmueble solcita nueo sericio de energa para mpio medellin  barrioOlaya 1  requiere sericio bsico residencial a 110 V piso 1 solicita que EPM instale la red elctrica interna y certifique.Carga mxima requerida en KVA: 90Niel de tensin: 1Tipo de sericio solicitado: Nuea cargaHay red elctrica cercana al predio: SiDistancia en metros: 10Se toma como referencia la direccin CL 58 B CR 109 -2 INTERIOR 188   tel. 3116127525  idf7a517a0-3cd9-4a2d-9ed5-ce36a06f320b ahenlondPedido automatico desde solicitud de sericio de energa</t>
  </si>
  <si>
    <t xml:space="preserve">422 (CIRCUITO DE ILUMINACION FALTA POLO A TIERRRA CAMBIAR BREAKERS AL 30 AMP POR 20 AMP Y CAMBIAR DUPLEX) X JONNY G </t>
  </si>
  <si>
    <t>Jesus Neiron Muñoz Bastidas</t>
  </si>
  <si>
    <t xml:space="preserve"> 03-SEP-2025 09:52:09 -- EPMCRMSVPRD Usuario en calidad de propietario solicita conexin del sericio de energa por HV para la direccin CR 143 CL 65 C -4 INTERIOR 100  Barrio Palenque municipio de Medelln San Cristbal. Solicita instalacin red interna bsica red externa y el medidor. Presenta formulario diligenciado declaracin de cumplimiento Contrato ecino 11297505 formato solicitud del sericio energa E1 formato P-689. por faor llamar al contacto: Jess Neiron Muñoz Bastidas. Numero de contacto 3195279054. Verificacin sujeta a alidacin en terreno.Pedido automatico desde solicitud de sericio de energa</t>
  </si>
  <si>
    <t xml:space="preserve">520 (REQUIERE 1 POSTE Y 25 MTRS DE TRENZA APROX) X JONNY G </t>
  </si>
  <si>
    <t>Norberto De Jesus Marin Blandon</t>
  </si>
  <si>
    <t xml:space="preserve"> 02-09-2025 14:38:20-MRINCOMUMOD-Se reprograma pedido 23419078Usuari Norberto De Jess Marn Blandn Nmero de celular 3136153239 29-04-2025 07:45:29--NCORRRMOD- 414 no contesta lneas telefnicas se toma registro fotogrfico de las llamadas y de las direcciones ms cercanas por faor actalizar lneas telefnicas ya que la carrera 145 no se encontr CR 145 CL 63 86 int 203 Angel Rodriguez 28042025 19:28:18-</t>
  </si>
  <si>
    <t xml:space="preserve">HV + PASE + BORNERA + PERMISO TRAFO 76123 X JONNY G </t>
  </si>
  <si>
    <t xml:space="preserve"> 02-09-2025 14:37:23-MRINCOMUMOD-Se reprograma pedido 23419101 Usuari Norberto De Jess Marn Blandn Nmero de celular 3136153239 29-04-2025 07:44:32--NCORRRMOD-414 no contesta lneas telefnicas se toma registro fotogrfico de las llamadas y de las direcciones ms cercanas por faor actalizar lneas telefnicas ya que la carrera 145 no se encontr CR 145 CL 63 86 int 204 Angel Rodriguez 28042025 19:29:08-</t>
  </si>
  <si>
    <t xml:space="preserve">HV + PASE + PERMISO TRAFO 76123 X JONNY G </t>
  </si>
  <si>
    <t>'RURAL_116005077000000001_Prov.116005077000000000'</t>
  </si>
  <si>
    <t>Jesus Andres Cañaveral Bedoya</t>
  </si>
  <si>
    <t xml:space="preserve"> 03-SEP-2025 12:57:54 -- EPMCRMSVPRD Caso 84156 2025-09-03 12:45:38Sr. Jess Andrs Cañaeral Bedoya  con cdula 1025656826 afirma es propietario del inmueble solcita nueo sericio de energa HV para mpio Medelln ereda Beln Aguas Fras requiere sericio bsico residencial a 110 V piso 1 solicita que EPM instale la red elctrica externa contador y acometidaTiene red interna instalada y certificadaCarga mxima requerida en KVA: 90Niel de tensin: 1Tipo de sericio solicitado: Nuea cargaHay red elctrica cercana al predio: SiDistancia en metros: 10Se toma como referencia la direccin RURAL116005077000000000VEREDABELENAGUASFRIAS tel. 3046690844 correo: andresrto10gmail.com id c691a5fe-5e00-43ad-bab1-4f4cfc92f745 login jsalalopPedido automatico desde solicitud de sericio de energa</t>
  </si>
  <si>
    <t xml:space="preserve">HV + PASE AUTORIZO INTERVENTORIA TRAFO 41260 X DUBER R </t>
  </si>
  <si>
    <t>'RURAL_116005329116000000_VEREDA_BELEN_AGUAS_FRIAS'</t>
  </si>
  <si>
    <t>Carlos Arturo Torres Arias</t>
  </si>
  <si>
    <t xml:space="preserve"> 03-SEP-2025 08:12:42 -- EPMCRMSVPRD Usuaria solicita sericio de energa HV para la direccin RURAL116005329116000000 CALLE 31 A CR 110 A -10  de MEDELLIN  barrio: BELEN AGUAS FRIAS anexa solicitud diligenciada P-689 y solicitud prestacin del sericio cedula factura de alcantarillado contrato 13112483 declaracin de cumplimiento del elctrico copia carnet elctrico faor llamar antes de ir al mil 3207046239Pedido automatico desde solicitud de sericio de energa</t>
  </si>
  <si>
    <t>605 (INSTALACION NO CUMPLE DISTANCIA A RED DE DISTRIBUCIION ACOMETIDA PASA POR ENCIMA DE LA VIVIENDA SOLICITAR MOVIMIENTO DE REDES)  X DUBER R</t>
  </si>
  <si>
    <t>'RURAL_116005356200000000'</t>
  </si>
  <si>
    <t>Juan Felipe Uribe Zapata</t>
  </si>
  <si>
    <t xml:space="preserve"> 01-08-2025 08:37:27--FNXWEAPICRMPROD-8:36a.m. 1082025 Juan Felipe Uribe cel 3136408503 solicita reprogramar ya cumple con lo solicitado en pendiented3f47553-9b9b-4af7-943e-e3efcad21241carbola405 trmite legales de propiedad con terceros se necesita permiso para instalar poste para poder apoyar la acometida Jhon Arboleda 28-07-2025 16:22:07--NCORRRMOD-405 trmite legales de propiedad con terceros se necesita permiso para instalar poste para poder apoyar la acometida Jhon Arboleda-</t>
  </si>
  <si>
    <t>OCCIDENTE-AGUAS FRIAS</t>
  </si>
  <si>
    <t xml:space="preserve">HV + PASE TRAFO 321855 X DUBER R </t>
  </si>
  <si>
    <t>'RURAL_116005491300000301_CL 31 CR 111 C -43 (INTER'</t>
  </si>
  <si>
    <t>Luis Felipe Alvarez Ruiz</t>
  </si>
  <si>
    <t xml:space="preserve"> 02-SEP-2025 11:04:14 -- EPMCRMSVPRD Usuario Luis Felipe Alarez Ruiz con documento No 71.773.029 celular 311 561 75 47 fijo 354 39 78 solicita sericio de energa por HV para la direccin RURAL116005491300000301CL 31 CR 111 C -43 INTERIOR 301  Medelln Barrio belen aguas frias para que la empresa le instale medidor y la red externa. Presenta formatos diligenciados carta RETIE y carn CONTE del tcnico electricista factura del ecino No. 12770025 y cedula. Faor llamar antes de isitar.Faor asignar estrato 2 Usuario present certificado de estratificacin el cual se encuentra en ENTER. Sujeto a erificacin.Pedido automatico desde solicitud de sericio de energa</t>
  </si>
  <si>
    <t xml:space="preserve">HV + PASE + BONRERA TRAFO 9284 X DUBER R </t>
  </si>
  <si>
    <t>'RURAL_116005601100000206_RURAL_116005601100000206'</t>
  </si>
  <si>
    <t>Yessenia Sousa Quintero</t>
  </si>
  <si>
    <t xml:space="preserve"> 02-SEP-2025 13:36:11 -- EPMCRMSVPRD Propietaria Yessenia Sousa Quintero con cdula nmero 7077015 celular: 3145537254 solicita sericio de energa por HV para la instalacin RURAL116005601100000206RURAL116005601100000206 Municipio Medelln barrio Beln Aguas Fras Para que la empresa le instale medidor y la red externa. Presenta formatos diligenciados cdula y factura del ecino asociada al contrato 11629033.Pedido automatico desde solicitud de sericio de energa</t>
  </si>
  <si>
    <t>'RURAL_136029763503100303'</t>
  </si>
  <si>
    <t>Gloria Yaneth Zapata Echeverria</t>
  </si>
  <si>
    <t xml:space="preserve"> 02-SEP-2025 11:20:12 -- EPMCRMSVPRD Sr. Gloria Jhaneth zapata echeerria con cdula 43976634 Cel. 3148104992 Correo: yaneth3007hotmail.com en calidad de propietaria solicita HV 110 para un CUARTO Piso En el municipio de MEDELLIN OLAYA direccin RURAL136029763503000302 . Requiere que EPM instale y certifique la red interna y le instale el medidor y la acometida elctrica id. d9a22791-672f-4408-a317-d68a20db59ef  jmoraruCarga mxima requerida en KVA: 96Niel de tensin: 1Tipo de sericio solicitado: Nuea cargaHay red elctrica cercana al predio: SiPedido automatico desde solicitud de sericio de energa</t>
  </si>
  <si>
    <t>'RURAL_136029809900000001'</t>
  </si>
  <si>
    <t>Santiago Cuartas Arias</t>
  </si>
  <si>
    <t xml:space="preserve"> 02-SEP-2025 13:37:21 -- EPMCRMSVPRD Sr. Santiago Arias con cdula 1017246760 En calidad de propietario solicita sericio nueo de energa HV para el municipio de Medelln B. Olaya requiere sericio bsico residencial a 110 V piso 2 solicita que EPM instale la red elctrica interna y certifique se toma como referencia la direccin RURAL136029809900000000CR 99 CL 57B 86 IN 116 tel 3244475326 id f3b641a5-6be4-45c6-8101-fed02b9e2687 CHENAGIPedido automatico desde solicitud de sericio de energa</t>
  </si>
  <si>
    <t>'RURAL_147010111100000005'</t>
  </si>
  <si>
    <t>Andres Felipe Sierra Sepulveda</t>
  </si>
  <si>
    <t xml:space="preserve"> 02-SEP-2025 15:55:51 -- EPMCRMSVPRD Sr. ANDRES FELIPE SIERRA SEPULVEDA con cdula 1216717178 afirma es propietario del inmueble solcita nueo sericio de energa para mpio Medelln ereda La Palma requiere sericio bsico residencial a 110 V piso 1 solicita que EPM instale HV solo contador y acometida ya tiene red interna instalada y certificadaCarga mxima requerida en KVA: 90Niel de tensin: 1Tipo de sericio solicitado: Nuea cargaHay red elctrica cercana al predio: SiDistancia en metros: 10Se toma como referencia la direccin RURAL147010111100000000147010111100000000 LA PALMA MEDELLN ANTIOQUIA tel. 3243743487 id 298e4343-c16f-4d33-ba71-ae2af245fd91 login turangoPedido automatico desde solicitud de sericio de energa</t>
  </si>
  <si>
    <t xml:space="preserve">414 (USUARIO INCUMPLIO CITA ) X JONNY G </t>
  </si>
  <si>
    <t>'RURAL_147023320024000000'</t>
  </si>
  <si>
    <t>Jose Renato Marin Restrepo</t>
  </si>
  <si>
    <t xml:space="preserve"> 22-JUL-2025 17:39:39 -- EPMCRMSVPRD Sr. jose renato marin  con cdula 1128480122  Cel. 3183871548  Correo: renatobienesraicesgmail.com en calidad de propietario  solicita HV 110 para un PRIMER  Piso En el municipio de MEDELLIN  SAN CRISTOBAL ereda UVITO  direccin RURAL147023380000000000 . Requiere que EPM instale y certifique la red interna y le instale el medidor y la acometida elctrica id. 10c4dd54-f560-44f7-9c53-0211ed693b1a   jmoraruCarga mxima requerida en KVA: 96Niel de tensin: 1Tipo de sericio solicitado: Nuea cargaHay red elctrica cercana al predio: SiPedido automatico desde solicitud de sericio de energa</t>
  </si>
  <si>
    <t xml:space="preserve">600 (SE CONTACTO USUARIO VIA TELEFONICA Y SOLICITA ANULAR PEDIDO POR MOTIVOS PERSONALES) X JONNY G </t>
  </si>
  <si>
    <t>'RURAL_147026310000000001_LA CUCHILLA'</t>
  </si>
  <si>
    <t xml:space="preserve"> 03-SEP-2025 11:47:17 -- EPMCRMSVPRD Se presenta tercero en representacion de la señora Maria De Las Mercedes Velasquez Ortiz con cdula 32497055 solicitando el sericio de energa HV para la RURAL147026310000000001LA CUCHILLA de Medelln solicita instalar la externa con medidor y acometida anexa factura del ecino 282290 formatos de solicitud y cdula telfono: 3125792881. Llamar antes de ir.Pedido automatico desde solicitud de sericio de energa</t>
  </si>
  <si>
    <t xml:space="preserve">HV + PASE + BORNERA TRAFO 58896 X JONNY G </t>
  </si>
  <si>
    <t>'RURAL_147026310000000002_LA CUCHILLA'</t>
  </si>
  <si>
    <t xml:space="preserve"> 03-SEP-2025 12:03:55 -- EPMCRMSVPRD Se presenta tercero en representacion de la señora Maria De Las Mercedes Velasquez Ortiz con cdula 32497055 solicitando el sericio de energa HV para la RURAL147026310000000002LA CUCHILLA de Medelln solicita instalar la externa con medidor y acometida anexa factura del ecino 282290 formatos de solicitud y cdula telfono: 3125792881. Llamar antes de ir.Pedido automatico desde solicitud de sericio de energa</t>
  </si>
  <si>
    <t>'RURAL_159066074400000002_ VEREDA BERMEJALA'</t>
  </si>
  <si>
    <t>Jose Ernesto Torres Acosta</t>
  </si>
  <si>
    <t xml:space="preserve"> 03-SEP-2025 09:15:10 -- EPMCRMSVPRD Solicita construccin de domiciliaria Acometida y Medidor para el inmueble RURAL159066074400000002 Vereda la Bermejala en La Estrella cerca de la instalacin del ecino RURAL159066074400000000 contrato 12199348 presenta Formato E-1 formato de alor agregado firmados y diligenciados cdula declaracin Retie carnet del electricista matrcula 109156-71395559. Vereda la Bermejala al frente de la finca Charcolandia en la casa de puerta en metal de color negro la fachada en piedra. Sujeto a erificacin. Se ingresa pedido desde la oficina de la Estrella. Contacto: Jos Ernesto Torres celular 3007357152.Pedido automatico desde solicitud de sericio de energa</t>
  </si>
  <si>
    <t>RURAL_162004484560000101_CL 65 SUR CR 72 -104'</t>
  </si>
  <si>
    <t>Lina Marcela Garcia Ramirez</t>
  </si>
  <si>
    <t xml:space="preserve"> 02-SEP-2025 16:23:20 -- EPMCRMSVPRD Solicita construccin de domiciliaria Acometida y Medidor para la cabaña en Madera de estructura metlica RURAL162004484560000001CL 65 SUR  72 -104Finca La CatalinaVda San Jos en Medellin cerca de la instalacin RURAL162004484560000000 contrato 11143058 presenta Formato E-1 formato de alor agregado firmados y diligenciados cdula declaracin Retie carnet del electricista matrcula AN205-97930 98633850 Sin sanciones. En Medelln Vereda San Jos a nuea hacia San Antonio de Prado hasta la Vda San Jos cerca del Rancho Guadalupe. Sujeto a erificacin. Se ingresa pedido desde la oficina de la Estrella. Contacto: Lina Marcela Garca celular 3003291444.Pedido automatico desde solicitud de sericio de energa</t>
  </si>
  <si>
    <t xml:space="preserve">HV + BORNERA 240V TRAFO 10942 X ROBINSON ALZATE </t>
  </si>
  <si>
    <t>'RURAL_163001078000000301_RURAL ITAGUI EL PORVENIR'</t>
  </si>
  <si>
    <t>Bety Del Socorro Mestre Espitia</t>
  </si>
  <si>
    <t xml:space="preserve"> 02-SEP-2025 14:34:28 -- EPMCRMSVPRD En calidad de propietaria requiere la instalacin del medidor de energa para la el inmueble ubicado en la RURAL163001078000000301RURAL ITAGUI EL PORVENIR . Presenta cedula factura declaracin de cumplimiento matricula profesional.Pedido automatico desde solicitud de sericio de energa</t>
  </si>
  <si>
    <t>'RURAL_163012514000000118'</t>
  </si>
  <si>
    <t>Joaquin Mauricio Pineda Franco</t>
  </si>
  <si>
    <t xml:space="preserve"> 03-08-2025 11:08:36-NCORRRMOD-23463766 28-07-2025 16:14:39--NCORRRMOD-422460 instalacin pendiente no se reisan redes internas sin acceso a la propiedad la isita  fue notificada con 5 horas de anticipacin no se logra erificar redes internas y instalacin de gabinete con tubera de pases en PVC expuesto requiere construccin de redes se deja registro fotogrfico y notificacin por escrito con los pendientes usuario debe reprogramar pedido cuando termine tu trabajos iienda ubicada en pedregal itag. Oberto Santos-</t>
  </si>
  <si>
    <t>SUR -AGIZAL</t>
  </si>
  <si>
    <t xml:space="preserve">HV (17 MTRS DE CF VERIFICAR CON INTERVENTORIA  X ROBINSON ALZATE </t>
  </si>
  <si>
    <t>'RURAL_163012514000000218'</t>
  </si>
  <si>
    <t>Kelly Johana Chavarriaga Rojas</t>
  </si>
  <si>
    <t xml:space="preserve"> 03-08-2025 11:20:56-NCORRRMOD-23059996 28-07-2025 16:15:29--NCORRRMOD-422460 instalacin pendiente no se reisan redes internas sin acceso a la propiedad la isita  fue notificada con 5 horas de anticipacin no se logra erificar redes internas y instalacin de gabinete con tubera de pases en PVC expuesto requiere construccin de redes se deja registro fotogrfico y notificacin por escrito con los pendientes usuario debe reprogramar pedido cuando termine tu trabajos iienda ubicada en pedregal itag. Oberto Santos-</t>
  </si>
  <si>
    <t>'RURAL_163012514000000318'</t>
  </si>
  <si>
    <t xml:space="preserve"> 03-08-2025 11:14:03-NCORRRMOD-23463774 28-07-2025 16:14:03--NCORRRMOD-422460 instalacin pendiente no se reisan redes internas sin acceso a la propiedad la isita  fue notificada con 5 horas de anticipacin no se logra erificar redes internas y instalacin de gabinete con tubera de pases en PVC expuesto requiere construccin de redes se deja registro fotogrfico y notificacin por escrito con los pendientes usuario debe reprogramar pedido cuando termine tu trabajos iienda ubicada en pedregal itag el pedido se ha reprogramado muchas eces. Oberto Santos-</t>
  </si>
  <si>
    <t>'RURAL_163017035000000001_Prov.163017035000000000'</t>
  </si>
  <si>
    <t>Sergio Saldarriaga Blandon</t>
  </si>
  <si>
    <t xml:space="preserve"> 02-SEP-2025 07:50:16 -- EPMCRMSVPRD Sr. Sergio Saldarriaga con cdula 98532026 afirma es propietario del inmueble solicita nueo sericio de energa para mpio ITAGUI ANTIOQUIA barrioereda EL ROSARIOLOMA DE LOS ZULETA requiere sericio bsico residencial a 110 V solicita que EPM instale la red externa. Carga mxima: 9 KVANiel de tensin: 1Tipo de sericio solicitado: Nuea cargaHay red elctrica cercana al predio: SiDistancia en metros:10Se toma como referencia la direccin RURAL163017035000000000RURAL ITAGUI LOS ZULETA tel 3196767064 id dc21b99a-9d42-41bf-9f79-a05b80050275 aestrmonPedido automatico desde solicitud de sericio de energa</t>
  </si>
  <si>
    <t xml:space="preserve">422 (CAMBIAR TODAS LAS REDESINTERNAS) X ROBINSON ALZATE </t>
  </si>
  <si>
    <t>'RURAL_163017035000000002_Prov.163017035000000000'</t>
  </si>
  <si>
    <t xml:space="preserve"> 02-SEP-2025 07:59:35 -- EPMCRMSVPRD Sr. Sergio Saldarriaga con cdula 98532026 afirma es propietario del inmueble solicita nueo sericio de energa para mpio ITAGUI ANTIOQUIA barrioereda EL ROSARIOLOMA DE LOS ZULETA requiere sericio bsico residencial a 110 V solicita que EPM instale la red externa. Carga mxima: 9 KVANiel de tensin: 1Tipo de sericio solicitado: Nuea cargaHay red elctrica cercana al predio: SiDistancia en metros:10Se toma como referencia la direccin RURAL163017035000000000RURAL ITAGUI LOS ZULETA tel 3196767064 id dc21b99a-9d42-41bf-9f79-a05b80050275 aestrmonPedido automatico desde solicitud de sericio de energa</t>
  </si>
  <si>
    <t>RURAL_167038201000000000_Pan de azucar sector el m'</t>
  </si>
  <si>
    <t>JHON JENRY MORENO RAMIREZ</t>
  </si>
  <si>
    <t xml:space="preserve"> 02-09-2025 10:23:43--SRENDOUMOD Se adjunta plano de ubicacin en Enter. 02-SEP-2025 09:19:40 -- EPMCRMSVPRD Usuaria Maria Luzma Vanegas Martinez C.C. 39.169.271 en calidad de mandataria solicita habilitacin iienda h de energa acometida y medidor para la direccin Rural 167038200000000002 de Sabaneta pan de azcar sector el morro presenta formato de solicitud de sericio ante el operador de red solicitud de alor agregado copia de la cdula del solicitante declaracin de cumplimiento RETIE con copia de la tarjeta profesional del electricista y factura del ecino. Telfonos de contacto 3137677943  2783238 Nelson Vanegas.  Pedido automatico desde solicitud de sericio de energa</t>
  </si>
  <si>
    <t xml:space="preserve">HV TRAFO 29736 X ROBINSON ALZATE </t>
  </si>
  <si>
    <t>Carlos Esney Velez Torres</t>
  </si>
  <si>
    <t xml:space="preserve"> 04-SEP-2025 07:57:19 -- EPMCRMSVPRD Desiderio Cuero Giraldo C.C 15.251.978 en calidad de electricista del propietario Carlos Esney Velez Torres C.C 71.390.674 solicitan sericio de energa por habilitacin iienda acometida y medidor para la direccin DIAG 53 A CL 124 B SUR -29 INTERIOR 301  Municipio de Caldas. Presenta solicitud del sericio y solicitud de alor agregado firmada y diligenciada copia de la cdula declaracin de cumplimiento RETIE copia de la tarjeta profesional del electricista y factura del ecino ms cercano contrato 162768. Celular 3160497353. Usuario solicita ser contactada antes de la isita. SUJETO A VALIDACIN EN TERRENO.Pedido automatico desde solicitud de sericio de energa</t>
  </si>
  <si>
    <t>NELSON ALEXANDER BUILES HENAO</t>
  </si>
  <si>
    <t>Jose Milciades Zapata Salas</t>
  </si>
  <si>
    <t xml:space="preserve"> 04-SEP-2025 10:48:51 -- EPMCRMSVPRD Solicita sericio de H.V. energa a nombre de JOS MILCIADES ZAPATA SALAS con CC. 3567466 para la direccin CR 26 EF CL 37 -109 INTERIOR 201  en MEDELLN. Presenta CC formulario carn ELECTRICISTA con matrcula 71753694-52971 declaracin de cumplimiento y factura de instalacin con contrato 11121992. Sujeto a erificacin en terreno Nos solicita el faor de llamar antes de ir al tel. 3136021257.Pedido automatico desde solicitud de sericio de energa</t>
  </si>
  <si>
    <t>Juan Carlos Perez Gomez</t>
  </si>
  <si>
    <t xml:space="preserve"> 04-SEP-2025 08:05:14 -- EPMCRMSVPRD Usuario en calidad de propietario solicita instalacin de sericio de energa por habilitacin iienda en la direccin CL 48 BB CR 99 DF -9 INTERIOR 302  en Medelln. Presenta formulario diligenciado cedula original factura ecina contrato 13238181 declaracin de cumplimiento de un tcnico elctrico inhabilitado faor confirmar en terreno. Contacto tel. 3015661807Pedido automatico desde solicitud de sericio de energa</t>
  </si>
  <si>
    <t xml:space="preserve"> 04-SEP-2025 08:10:28 -- EPMCRMSVPRD Usuario en calidad de propietario solicita instalacin de sericio de energa por habilitacin iienda en la direccin CL 48 BB CR 99 DF -9 INTERIOR 303  en Medelln. Presenta formulario diligenciado cedula original factura ecina contrato 13238181 declaracin de cumplimiento de un tcnico elctrico inhabilitado faor confirmar en terreno. Contacto tel. 3015661807Pedido automatico desde solicitud de sericio de energa</t>
  </si>
  <si>
    <t>OCCIDENETE</t>
  </si>
  <si>
    <t>Hugo Alberto Colorado Pulgarin</t>
  </si>
  <si>
    <t xml:space="preserve"> 04-SEP-2025 12:07:24 -- EPMCRMSVPRD Usuaria solicita sericio de energa LEGALIZACION para la direccin CL 48 D CR 99 B -303 INTERIOR 96  de MEDELLIN  barrio: JUAN 23 LA LUZ DEL MUNDO  anexa solicitud diligenciada P-689 y solicitud prestacin del sericio cedula factura cercana contrato 10599188  declaracin de cumplimiento del elctrico copia carnet elctrico  faor llamar antes de ir al mil 3117396525</t>
  </si>
  <si>
    <t>Ana Milena Machado Lopez</t>
  </si>
  <si>
    <t xml:space="preserve"> 04-SEP-2025 15:53:13 -- EPMCRMSVPRD Se presenta usuaria Ana Milena Machado Lopez identificada con cdula 1017231382 solicitando el sericio de energa HV para la direccin CL 59 C CR 18 B -166 INTERIOR 121  Medelln. Presenta: cdula formato de la solicitud retie factura de sericios ecina. Contacto: Ana Milena Machado 3052254674. Sujeto a erificacin en terreno.Pedido automatico desde solicitud de sericio de energa</t>
  </si>
  <si>
    <t>Marta Ligia Jaramillo Oquendo</t>
  </si>
  <si>
    <t xml:space="preserve"> 04-SEP-2025 10:37:23 -- EPMCRMSVPRD Cliente: Martha Jaramillo  cdula  43988170. En calidad de propietario solicita H.V a 110 para un terce piso en el municipio de Medelln  Barrio Encizo tienda JJ direccin CR 17 A CL 56 H -8 INTERIOR 1025   Telfono de contacto 3012138430 correo electrnico jaramillomartaligiagmail.com. Estrato:  Confirma que requiere parte interna y externa6f9ef574-f251-40de-a3a4-0aaf8546d515  ID  Mgutielu se le informa ANS y cobro por medio de la factura Pedido automatico desde solicitud de sericio de energa</t>
  </si>
  <si>
    <t>Nohemy Liliana Holguin Garcia</t>
  </si>
  <si>
    <t xml:space="preserve"> 04-SEP-2025 13:07:32 -- EPMCRMSVPRD Usuaria solicita sericio de energa HV CON RED INTERNA para la direccin CL 65 CR 16 DD -99 INTERIOR 118  de MEDELLIN  barrio: ENCISO PARTE ALTA LAS GOLONDRINAS anexa solicitud diligenciada P-689 y solicitud prestacin del sericio cedula factura impuesto predial raz  faor llamar antes de ir al mil 3177055527Pedido automatico desde solicitud de sericio de energa</t>
  </si>
  <si>
    <t>'CL 29 A CR 50 C -25'</t>
  </si>
  <si>
    <t>Marcela Betancur Garcia</t>
  </si>
  <si>
    <t xml:space="preserve"> 04-SEP-2025 15:13:36 -- EPMCRMSVPRD Sr. Marcela Betancur con cdula 43875360 En calidad de propietario solicita sericio nueo de energa HV para el municipio de Itagui Yarumito requiere sericio bsico residencial a 110 V piso 1 solicita que EPM instale la red elctrica interna y certifique se toma como referencia la direccin CL 29 A CR 50 C -24 tel 3148324679-6114915 id 1cf489d5-bf10-425b-9949-e83a588402a5 CHENAGIPedido automatico desde solicitud de sericio de energa</t>
  </si>
  <si>
    <t>Olga Judith Hernandez Gañan</t>
  </si>
  <si>
    <t xml:space="preserve"> 04-SEP-2025 15:10:48 -- EPMCRMSVPRD Sr. OLga Judith Hernandez Gañan con cdula 43545721 afirma es propietario del inmueble solcita nueo sericio de energa para mpio Medellin  Corregimiento Altaista requiere sericio bsico residencial a 110 V piso 2 solicita que EPM instale la red elctrica interna y certifique. Se le informa cobro del IVA del 19 sobre los trabajos realizados para la construccin de la red interna.  Dice que la dueña no ie ahi que la llamen antes o en la mañana temprano para aisarle a una ecina  Se toma como referencia la direccin CL 14 CR 109 -96 INTERIOR 1145  tel. 3027784863 id 586b2841-e4ab-4669-a8cd-812929554fb4 login dsepublaPedido automatico desde solicitud de sericio de energa</t>
  </si>
  <si>
    <t>'CR 103 C CL 19 EE -17'</t>
  </si>
  <si>
    <t>Jhon Santos Blandon</t>
  </si>
  <si>
    <t xml:space="preserve"> 04-SEP-2025 09:46:00 -- EPMCRMSVPRD Sr. Jhon Estiwar Santos Blandn  con cdula 1037668843 afirma es propietario del inmueble solicita nueo sericio de energa para mpio Medelln barrio Belen Altaista requiere sericio bsico residencial a 110 V piso 1 solicita que EPM instale la red elctrica Externa y certifiqueCarga mxima: 9 KVANiel de tensin: 1Tipo de sericio solicitado: Nuea cargaSe toma como referencia la direccin CR 103 C CL 19 EE -15 tel 3013343537 - 3242152149 id 5acf7e10-9a58-404a-96aa-490f957c4871 agiralonjhonestiwarsantogmail.comNota: se crea pedido dejando la claridad que el ANS comienza desde el lunes 8 de septiembre.Pedido automatico desde solicitud de sericio de energa</t>
  </si>
  <si>
    <t>Sandra Milena Jaramillo Agudelo</t>
  </si>
  <si>
    <t xml:space="preserve"> 04-SEP-2025 08:49:37 -- EPMCRMSVPRD Sra. Sandra milena Jaramillo agudelo con cdula 43152237 afirma es propietario del inmueble solcita nueo sericio de energa para mpio medellin  barrio 20 julio requiere sericio bsico residencial a 110 V piso 2 solicita que EPM instale la red elctrica interna y certifique. Carga mxima requerida en KVA: 90Niel de tensin: 1Tipo de sericio solicitado: Nuea cargaHay red elctrica cercana al predio: SiDistancia en metros: 10Se toma como referencia la direccin:CR 111 C CL 34 DD -36 INTERIOR 2217  tel. 3157860460 id 60781e29-57df-4aa2-9e5e-93980c576315-scanmonPedido automatico desde solicitud de sericio de energa</t>
  </si>
  <si>
    <t>Beatriz Elena Loaiza Zanabria</t>
  </si>
  <si>
    <t xml:space="preserve"> 04-SEP-2025 08:49:34 -- EPMCRMSVPRD Usuaria en calidad de propietaria solicita la instalacin de la red interna y del medidor de energa para la direccin CL 52 CR 107 -350 INTERIOR 267  de Medelln- Barrio Monte Alegre. Pta: Formulario diligenciado formato E1 factura ecina contrato 13191922 y cdula. Faor llamar antes de ir al celular 3023433257 Sra. Beatriz Elena Loaiza. Pedido automatico desde solicitud de sericio de energa</t>
  </si>
  <si>
    <t>'CL 62 D CR 105 A -26'</t>
  </si>
  <si>
    <t>Sabrina Jaramillo Ocampo</t>
  </si>
  <si>
    <t xml:space="preserve"> 14-08-2025 13:47:54--FNXWEAPICRMPROD-Sra Sabrina Jaramillo Ocampo solicita reprogramar el pedido confirma pendientes solucionados. Mpio Medelln Barrio las margaritas sector la cascada. CEL 3045329132 id 657303ec-c361-437b-ab3e-1f2c8fb662e8 wlopezol - 413 422 instalar mnimo tres circuitos que cumpla norma retie en calibre 12 con breaker de 20 amperios presentar declaracin de cumplimiento del electricista CL 62d CR 105a 26 Angel Rodriguez 05-08-2025 08:45:21--NCORRRMOD- 413 422 instalar mnimo tres circuitos que cumpla norma retie en calibre 12 con breaker de 20 amperios presentar declaracin de cumplimiento del electricista CL 62d CR 105a 26 Angel Rodriguez-</t>
  </si>
  <si>
    <t xml:space="preserve"> 04-09-2025 10:15:47--FNXWEAPICRMPROD- 460 instalar gabinete bloque estructural con 1 medida de energa pero cuenta con 4 destinaciones 3 locales y una iienda ms CR 103d CL 61b 4 int 100 Angel Rodriguez 29082025 16:12se comunica el sr  Narciso Mosquera   para reprogramar en calidad del propietario   tel 3124108927   ID : eca1377c-b16f-4835-8e70-b88eab5b3330  lasquem 30-08-2025 08:44:47--NCORRRMOD- 460 instalar gabinete bloque estructural con 1 medida de energa pero cuenta con 4 destinaciones 3 locales y una iienda ms CR 103d CL 61b 4 int 100 Angel Rodriguez 29082025 16:12-</t>
  </si>
  <si>
    <t>Deicy Juliet Cano Estrada</t>
  </si>
  <si>
    <t xml:space="preserve"> 04-SEP-2025 10:28:57 -- EPMCRMSVPRD Usuario en calidad de propietario solicita instalacin de sericio de energa por habilitacin iienda en la direccin CR 104 B CL 61 B -70 INTERIOR 301  en Medelln. Presenta formulario diligenciado cedula original declaracin de cumplimiento y copia de matrcula profesional  Contacto tel. 3219458127.Pedido automatico desde solicitud de sericio de energa</t>
  </si>
  <si>
    <t>Luz Betania David Oquendo</t>
  </si>
  <si>
    <t xml:space="preserve"> 04-SEP-2025 11:17:58 -- EPMCRMSVPRD Sra. Luz Betania Daid Oquendo con cdula 43911444 afirma es propietario del inmueble solcita nueo sericio de energa para mpio Medelln barrio San Cristbal sector barrio Nueo requiere sericio bsico residencial a 110 V piso 1 solicita que EPM instale solo contador y acometida ya tiene red interna instalada y certificadaCarga mxima requerida en KVA: 90Niel de tensin: 1Tipo de sericio solicitado: Nuea cargaHay red elctrica cercana al predio: SiDistancia en metros: 10Se toma como referencia la direccin CR 135 CL 62 -30 INTERIOR 103  MEDELLN ANTIOQUIA tel. 3136760809 id d9d6ab41-9c85-4dbb-af7e-a27d0b868739 login turangoPedido automatico desde solicitud de sericio de energa</t>
  </si>
  <si>
    <t>'RURAL_122015795000000003_122015795000000003'</t>
  </si>
  <si>
    <t>Luz Omaira Arias Zapata</t>
  </si>
  <si>
    <t xml:space="preserve"> 04-SEP-2025 11:07:43 -- EPMCRMSVPRD Propietaria solicita instalacin nuea para primer piso iienda con entrada independiente presenta copia de la declaracin de cumplimiento y matricula profesional es un contador en total indica esposo de la dueña es ereda santa elena sector el rosario kilometro 3 792 130 llamar antes de ir al 3202254424. es cerca al contrato 2257698. llamar antes de ir o al 3015251161Pedido automatico desde solicitud de sericio de energa</t>
  </si>
  <si>
    <t>'RURAL_130015354000000002_Prov.130015354000000000'</t>
  </si>
  <si>
    <t>John Jairo Atehortua Alzate</t>
  </si>
  <si>
    <t xml:space="preserve"> 04-09-2025 09:35:14-WCARDENAMOD-REPROGRAMAR ATENCIN 21-AUG-2025 14:48:05 -- EPMCRMSVPRD Solicita sericio de habilitacin iienda para direccin RURAL130015354000000002Pro.130015354000000000 Guarne faor llamar antes de ir al 3006871817 preguntar por JHON JAIRO ATEHORTUA Pedido automatico desde solicitud de sericio de energa01-Sep-2025 -- Actualizacion masia por pendientes de atencion WO0000003084835</t>
  </si>
  <si>
    <t>'RURAL_140006210000000001_Prov.140006210000000000'</t>
  </si>
  <si>
    <t>Maricielo Castañeda Lopera</t>
  </si>
  <si>
    <t xml:space="preserve"> 04-SEP-2025 12:20:18 -- EPMCRMSVPRD Sr. Mari Cielo Castañeda Lopera con cdula 39188357 afirma es propietario del inmueble solicita nueo sericio de energa para mpio ENVIGADO ANTIOQUIA barrioereda Alto del Escodero requiere sericio bsico residencial a 110 V solicita que EPM instale la red externa. Carga mxima: 9 KVANiel de tensin: 1Tipo de sericio solicitado: Nuea cargaHay red elctrica cercana al predio: SiDistancia en metros:10Se toma como referencia la direccin RURAL140006210000000000140006210000000000 tel 3148843099-3008950841 id 5d9c37da-db77-42ea-9bb4-5d0d032ac53f aestrmonPedido automatico desde solicitud de sericio de energa</t>
  </si>
  <si>
    <t>'RURAL_140006210000000002_Prov.140006210000000000_S'</t>
  </si>
  <si>
    <t xml:space="preserve"> 04-SEP-2025 12:22:21 -- EPMCRMSVPRD Sr. Mari Cielo Castañeda Lopera con cdula 39188357 afirma es propietario del inmueble solicita nueo sericio de energa para mpio ENVIGADO ANTIOQUIA barrioereda Alto del Escodero requiere sericio bsico residencial a 110 V solicita que EPM instale la red externa. Carga mxima: 9 KVANiel de tensin: 1Tipo de sericio solicitado: Nuea cargaHay red elctrica cercana al predio: SiDistancia en metros:10Se toma como referencia la direccin RURAL140006210000000000140006210000000000 tel 3148843099-3008950841 id 5d9c37da-db77-42ea-9bb4-5d0d032ac53f aestrmonPedido automatico desde solicitud de sericio de energa</t>
  </si>
  <si>
    <t>'RURAL_140008570000000005_Prov.VRD CARRIZALES CERCA'</t>
  </si>
  <si>
    <t>Maria Amparo Arango Castaño</t>
  </si>
  <si>
    <t xml:space="preserve"> 04-SEP-2025 10:08:34 -- EPMCRMSVPRD Pgina ecina 140008570000000005 Maria Amparo Arango Castaño CC 43460311 solicita HV del sericio de energa requiere instalacin de medidor y certificacin de la red interna por parte de EPM manifiesta que cuenta con la red interna y la acometida que a del poste al medidor. Direccin  Vda Carrizales cerca al PAC de Bancolombia El Retiro. Tel 3148789763.Presenta solicitud factura ecina y cdulaPedido automatico desde solicitud de sericio de energa</t>
  </si>
  <si>
    <t>Sebastian Restrepo Acosta</t>
  </si>
  <si>
    <t xml:space="preserve"> 04-SEP-2025 11:21:02 -- EPMCRMSVPRD En calidad de propietario se presenta Sebastin Restrepo Acosta para solicitar la instalacin del sericio de energa por habilitacin de iienda Construccin de domiciliaria y red interna en la direccin RURAL163014495600000301RURAL ITAGUI EL PEDREGAL  a nombre propio cdula de ciudadana N 1.036.688 presenta la siguiente documentacin: formulario diligenciado copia de cdula declaracin de cumplimiento y copia de matrcula profesional.Contacto: 301 2787630. Solicitan que se realice llamada preia antes de la isita.Pedido automatico desde solicitud de sericio de energa</t>
  </si>
  <si>
    <t xml:space="preserve"> -3012956892</t>
  </si>
  <si>
    <t>2865950-3196702939</t>
  </si>
  <si>
    <t xml:space="preserve"> -3017519174</t>
  </si>
  <si>
    <t xml:space="preserve"> -3148624742</t>
  </si>
  <si>
    <t xml:space="preserve"> -3217048727</t>
  </si>
  <si>
    <t xml:space="preserve"> -3003465715</t>
  </si>
  <si>
    <t xml:space="preserve"> -3165129885</t>
  </si>
  <si>
    <t xml:space="preserve"> -3215988187</t>
  </si>
  <si>
    <t xml:space="preserve"> -3116291641</t>
  </si>
  <si>
    <t xml:space="preserve"> -3122966185</t>
  </si>
  <si>
    <t>3006590-3006590533</t>
  </si>
  <si>
    <t xml:space="preserve"> -3046132411</t>
  </si>
  <si>
    <t>2223636-3234356773</t>
  </si>
  <si>
    <t xml:space="preserve">2844634- </t>
  </si>
  <si>
    <t xml:space="preserve"> -3142193168</t>
  </si>
  <si>
    <t>3274762-3222617220</t>
  </si>
  <si>
    <t xml:space="preserve"> -3012416929</t>
  </si>
  <si>
    <t>5843560-3052510203</t>
  </si>
  <si>
    <t xml:space="preserve"> -3104894654</t>
  </si>
  <si>
    <t>2997785-3015412391</t>
  </si>
  <si>
    <t>4415050-3113868350</t>
  </si>
  <si>
    <t>2970211-3508937308</t>
  </si>
  <si>
    <t>2970211-3045319250</t>
  </si>
  <si>
    <t xml:space="preserve"> -3176745873</t>
  </si>
  <si>
    <t>5771143-3217294667</t>
  </si>
  <si>
    <t xml:space="preserve"> -3217218139</t>
  </si>
  <si>
    <t>2263222-3136714101</t>
  </si>
  <si>
    <t xml:space="preserve"> -3008445937</t>
  </si>
  <si>
    <t>4968882-3133204398</t>
  </si>
  <si>
    <t xml:space="preserve"> -3116127525</t>
  </si>
  <si>
    <t xml:space="preserve"> -3195279054</t>
  </si>
  <si>
    <t xml:space="preserve"> -3136153239</t>
  </si>
  <si>
    <t xml:space="preserve"> -3046690844</t>
  </si>
  <si>
    <t>5834403-3207046239</t>
  </si>
  <si>
    <t xml:space="preserve"> -3136408503</t>
  </si>
  <si>
    <t>3543978-3115617547</t>
  </si>
  <si>
    <t xml:space="preserve"> -3145537254</t>
  </si>
  <si>
    <t xml:space="preserve"> -3148104992</t>
  </si>
  <si>
    <t xml:space="preserve"> -3244475326</t>
  </si>
  <si>
    <t xml:space="preserve"> -3243743487</t>
  </si>
  <si>
    <t xml:space="preserve"> -3183871548</t>
  </si>
  <si>
    <t>4228470-3125792881</t>
  </si>
  <si>
    <t>2796106-3007357152</t>
  </si>
  <si>
    <t xml:space="preserve"> -3003291444</t>
  </si>
  <si>
    <t xml:space="preserve"> -3122034937</t>
  </si>
  <si>
    <t>9876543-3137313090</t>
  </si>
  <si>
    <t xml:space="preserve"> -3137313090</t>
  </si>
  <si>
    <t xml:space="preserve"> -3196767064</t>
  </si>
  <si>
    <t>2787540-3128295134</t>
  </si>
  <si>
    <t xml:space="preserve"> -3028150551</t>
  </si>
  <si>
    <t xml:space="preserve"> -3136021257</t>
  </si>
  <si>
    <t xml:space="preserve"> -3015661807</t>
  </si>
  <si>
    <t xml:space="preserve"> -3117396525</t>
  </si>
  <si>
    <t xml:space="preserve"> -3052254674</t>
  </si>
  <si>
    <t xml:space="preserve"> -3012138430</t>
  </si>
  <si>
    <t>2911695-3177055527</t>
  </si>
  <si>
    <t>6114915-3148324679</t>
  </si>
  <si>
    <t xml:space="preserve"> -3027784863</t>
  </si>
  <si>
    <t xml:space="preserve"> -3013343537</t>
  </si>
  <si>
    <t xml:space="preserve"> -3157860460</t>
  </si>
  <si>
    <t xml:space="preserve"> -3105805682</t>
  </si>
  <si>
    <t xml:space="preserve"> -3045329132</t>
  </si>
  <si>
    <t xml:space="preserve"> -3219458127</t>
  </si>
  <si>
    <t>4275965-3136760809</t>
  </si>
  <si>
    <t xml:space="preserve"> -3015251161</t>
  </si>
  <si>
    <t xml:space="preserve"> -3006871817</t>
  </si>
  <si>
    <t xml:space="preserve"> -3148843099</t>
  </si>
  <si>
    <t xml:space="preserve"> -3148789763</t>
  </si>
  <si>
    <t xml:space="preserve"> -3012787630</t>
  </si>
  <si>
    <t>CR 82 CL 9 SUR -450 (INT 2252 )'</t>
  </si>
  <si>
    <t>CR 82 CL 9 SUR -450 (INT 2253 )'</t>
  </si>
  <si>
    <t>CL 53 A SUR CR 62 D -10 (INT 201 )'</t>
  </si>
  <si>
    <t>CL 25 CR 76 A -18 (INT 301 )'</t>
  </si>
  <si>
    <t>CR 12 A CL 49 -12 (INT 1 )'</t>
  </si>
  <si>
    <t>CL 46 CR 30 -46 (INT 402 )'</t>
  </si>
  <si>
    <t>CR 36 CL 40 -23 (INT 101 )'</t>
  </si>
  <si>
    <t>CL 48 C CR 99 CE -20 (INT 202 )'</t>
  </si>
  <si>
    <t>CL 48 D CR 99 B -294 (INT 202 )'</t>
  </si>
  <si>
    <t>CL 49 B CR 99 B -197 (INT 150 )'</t>
  </si>
  <si>
    <t>CR 99 CL 48 DD -55 (INT 202 )'</t>
  </si>
  <si>
    <t>CR 99 AB CL 49 A -48 (INT 201 )'</t>
  </si>
  <si>
    <t>CL 51 CR 9 -103 (INT 202 )'</t>
  </si>
  <si>
    <t>CL 52 CR 7 -28 (INT 305 )'</t>
  </si>
  <si>
    <t>CL 59 AA CR 18 BB -47 (INT 301 )'</t>
  </si>
  <si>
    <t>CL 59 AA CR 22 C -23 (INT 101 )'</t>
  </si>
  <si>
    <t>CL 59 AA CR 22 C -23 (INT 102 )'</t>
  </si>
  <si>
    <t>CR 20 C CL 53 -77 (INT 201 )'</t>
  </si>
  <si>
    <t>CR 20 C CL 53 -77 (INT 301 )'</t>
  </si>
  <si>
    <t>CR 40 CL 61 -23 (INT 201 )'</t>
  </si>
  <si>
    <t>CR 40 CL 61 -23 (INT 202 )'</t>
  </si>
  <si>
    <t>CR 84 B CL 63 -21 (INT 302 )'</t>
  </si>
  <si>
    <t>CR 41 CL 52 -21 (INT 101 )'</t>
  </si>
  <si>
    <t>CL 39 D CR 108 -70 (INT 215 )'</t>
  </si>
  <si>
    <t>CR 105 B CL 34 BB -30 (INT 3001 )'</t>
  </si>
  <si>
    <t>CL 34 CC CR 112 F -150 (INT 101 )'</t>
  </si>
  <si>
    <t>CL 34 CC CR 112 F -150 (INT 102 )'</t>
  </si>
  <si>
    <t>CL 34 CC CR 112 F -150 (INT 103 )'</t>
  </si>
  <si>
    <t>CL 34 DD CR 111 B -33 (INT 319 )'</t>
  </si>
  <si>
    <t>CL 34 B CR 128 -41 (INT 201 )'</t>
  </si>
  <si>
    <t>CL 48 FB CR 102 A -8 (INT 202 )'</t>
  </si>
  <si>
    <t>CR 100 AC CL 48 F -27 (INT 301 )'</t>
  </si>
  <si>
    <t>CL 58 B CR 109 -2 (INT 1 )'</t>
  </si>
  <si>
    <t>CR 129 CL 67 -45 (INT 161 )'</t>
  </si>
  <si>
    <t>CR 129 CL 67 -45 (INT 261 )'</t>
  </si>
  <si>
    <t>CR 143 CL 65 C -4 (INT 100 )'</t>
  </si>
  <si>
    <t>CR 145 CL 63 -86 (INT 203 )'</t>
  </si>
  <si>
    <t>CR 145 CL 63 -86 (INT 204 )'</t>
  </si>
  <si>
    <t>DIAG 53 A CL 124 B SUR -29 (INT 301 )'</t>
  </si>
  <si>
    <t>CR 57 CL 48 A SUR -25 (INT 301 )'</t>
  </si>
  <si>
    <t>CR 26 EF CL 37 -109 (INT 201 )'</t>
  </si>
  <si>
    <t>CL 48 BB CR 99 DF -9 (INT 302 )'</t>
  </si>
  <si>
    <t>CL 48 BB CR 99 DF -9 (INT 303 )'</t>
  </si>
  <si>
    <t>CL 59 C CR 18 B -166 (INT 121 )'</t>
  </si>
  <si>
    <t>CR 17 A CL 56 H -8 (INT 3025 )'</t>
  </si>
  <si>
    <t>CL 65 CR 16 DD -99 (INT 118 )'</t>
  </si>
  <si>
    <t>CL 14 CR 109 -96 (INT 1146 )'</t>
  </si>
  <si>
    <t>CR 111 C CL 34 DD -36 (INT 201 )'</t>
  </si>
  <si>
    <t>CL 52 CR 107 -350 (INT 267 )'</t>
  </si>
  <si>
    <t>CR 103 D CL 61 B -4 (INT 100 )'</t>
  </si>
  <si>
    <t>CR 104 B CL 61 B -70 (INT 301 )'</t>
  </si>
  <si>
    <t>CR 135 CL 62 -30 (INT 115 )'</t>
  </si>
  <si>
    <t>ITA</t>
  </si>
  <si>
    <t>ESTR</t>
  </si>
  <si>
    <t>SAB</t>
  </si>
  <si>
    <t>CAL</t>
  </si>
  <si>
    <t>ENV</t>
  </si>
  <si>
    <t>Subpedido</t>
  </si>
  <si>
    <t>Solicitud</t>
  </si>
  <si>
    <t>Pedido CRM</t>
  </si>
  <si>
    <t>Municipio</t>
  </si>
  <si>
    <t>Area Trabajo</t>
  </si>
  <si>
    <t>Localidad</t>
  </si>
  <si>
    <t>Vereda</t>
  </si>
  <si>
    <t>Area Operativa</t>
  </si>
  <si>
    <t>Ruta Trabajo</t>
  </si>
  <si>
    <t>Tipo Trabajo</t>
  </si>
  <si>
    <t>Fecha Ingreso</t>
  </si>
  <si>
    <t>Fecha solicitada por cliente</t>
  </si>
  <si>
    <t>Fecha Prog</t>
  </si>
  <si>
    <t>Hora Prog</t>
  </si>
  <si>
    <t>Fecha Inicio ANS</t>
  </si>
  <si>
    <t>Tipo Cliente</t>
  </si>
  <si>
    <t>Id.Cliente</t>
  </si>
  <si>
    <t xml:space="preserve"> Nombre Cliente</t>
  </si>
  <si>
    <t>Telefono</t>
  </si>
  <si>
    <t>Correo</t>
  </si>
  <si>
    <t>Dir_Correspondencia</t>
  </si>
  <si>
    <t>Mun_Correspondencia</t>
  </si>
  <si>
    <t>telefono avisar</t>
  </si>
  <si>
    <t>celular avisar</t>
  </si>
  <si>
    <t>Producto</t>
  </si>
  <si>
    <t>Elemento id</t>
  </si>
  <si>
    <t>Estrato</t>
  </si>
  <si>
    <t>Estrato_certificado</t>
  </si>
  <si>
    <t>Tipo Servicio HV</t>
  </si>
  <si>
    <t>tarifa</t>
  </si>
  <si>
    <t>Uso Servicio</t>
  </si>
  <si>
    <t>Observacion</t>
  </si>
  <si>
    <t>Tipo Direccion</t>
  </si>
  <si>
    <t>No Proyecto</t>
  </si>
  <si>
    <t>No Radicado Acta Recibo</t>
  </si>
  <si>
    <t>Requisito Legal</t>
  </si>
  <si>
    <t>Vlr. Consignado</t>
  </si>
  <si>
    <t>Capacidad Sol.</t>
  </si>
  <si>
    <t>Calibre</t>
  </si>
  <si>
    <t>Requiere Visita</t>
  </si>
  <si>
    <t>Tipo-categoria-Energía</t>
  </si>
  <si>
    <t>Descripción</t>
  </si>
  <si>
    <t>Grupo</t>
  </si>
  <si>
    <t>Pagina</t>
  </si>
  <si>
    <t>Tipo de Solicitud</t>
  </si>
  <si>
    <t>Motivo Solicitud</t>
  </si>
  <si>
    <t>Tipo Servicio Portafolio</t>
  </si>
  <si>
    <t>Estado Instalación</t>
  </si>
  <si>
    <t>Replanteo Terreno</t>
  </si>
  <si>
    <t>Medellín</t>
  </si>
  <si>
    <t>SUR-ENE</t>
  </si>
  <si>
    <t>NUEVO</t>
  </si>
  <si>
    <t>NOR</t>
  </si>
  <si>
    <t>leidy yurani sanchez cuartas</t>
  </si>
  <si>
    <t>Energía eléctrica residencial</t>
  </si>
  <si>
    <t>NORMAL</t>
  </si>
  <si>
    <t>RES</t>
  </si>
  <si>
    <t xml:space="preserve"> 05-SEP-2025 12:34:09 -- EPMCRMSVPRD Sra. Leidy Yurany Snchez Cuartas con cdula 1039464566 afirma es propietaria del inmueble solcita nueo sericio de energa para el municipio de Medelln barrio Beln Rincn la capilla requiere sericio bsico residencial a 110 V piso 2 solicita que EPM instale la red elctrica externa ya cuenta con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CR 80 AC CL 6 SUR -88 tel. 3043227956 id e283b583-387b-4f48-85f1-3115d0e09751 aortizacorreo : leidysanchez100606gmail.comPedido automatico desde solicitud de sericio de energa</t>
  </si>
  <si>
    <t>9.6</t>
  </si>
  <si>
    <t>Chayany Jaizon Estiben Rave Sanchez</t>
  </si>
  <si>
    <t xml:space="preserve"> 05-SEP-2025 14:34:16 -- EPMCRMSVPRD Usuario Chayany Jaizon Estiben Rae Sanchez con documento No 1.036.630.151 celular 320 763 53 18 solicita sericio de energa por HV para la direccin CR 81 B CL 5 SUR -51 INTERIOR 100  Medelln Barrio belen rincon la capilla para que la empresa le instale medidor y la red externa. Presenta formatos diligenciados carta RETIE y carn CONTE del tcnico electricista factura del ecino contrato No. 12590220  y cdula. Faor llamar antes de isitar. Sujeto a erificacin.Pedido automatico desde solicitud de sericio de energa</t>
  </si>
  <si>
    <t>MR</t>
  </si>
  <si>
    <t>Masivo Residencial</t>
  </si>
  <si>
    <t>Pymes y Personas</t>
  </si>
  <si>
    <t>Diana Beatriz Herrera Ospina</t>
  </si>
  <si>
    <t xml:space="preserve"> 05-SEP-2025 15:03:24 -- EPMCRMSVPRD Sr. Clara Beatriz Hererra Ospina con cdula 1128414736 afirma es propietario del inmueble solicita nueo sericio de energa para mpio Medelln barrioereda San Antonio Padro requiere sericio bsico residencial a 110 V solicita que EPM instale la red externa.Carga mxima: 9 KVANiel de tensin: 1Tipo de sericio solicitado: Nuea cargaHay red elctrica cercana al predio: SiDistancia en metros:10Se toma como referencia la direccin CL 38 A SUR CR 66 B -18 INTERIOR 147  tel 3205683213-3148371884 id ec7e1323-648d-494f-be76-61fb71cedff5 aestrmonPedido automatico desde solicitud de sericio de energa</t>
  </si>
  <si>
    <t>PYM</t>
  </si>
  <si>
    <t>Luisa Fernanda Alvarado Vergara</t>
  </si>
  <si>
    <t xml:space="preserve"> 05-SEP-2025 11:31:59 -- EPMCRMSVPRD Habilitacin de ViiendaCliente: Luisa Fernanda Alarado Vergara cdula 1152465347. En calidad de propietario solicita H.V a 110 para un segundo piso en el municipio de Medelln Barrio Belen altaista direccin CL 18 CR 90 -39 INTERIOR 123   Telfono de contacto 3108917414   correo electrnico luisalarado1040gmail.com. Estrato: 2 Confirma que requiere parte externa ID 6c2cd41e-11ff-43a8-b572-47fc7805643d Mgutielu se le informa ANS y cobro por medio de la factura  Pedido automatico desde solicitud de sericio de energa</t>
  </si>
  <si>
    <t>Jose Amancia Mosquera Sanchez</t>
  </si>
  <si>
    <t>Medellin</t>
  </si>
  <si>
    <t xml:space="preserve"> 05-SEP-2025 18:15:08 -- EPMCRMSVPRD Jose Amancia Mosquera Sanchez con cdula 4829779 afirma es propietario del inmueble solicita nueo sericio de energa para mpio medellin barrio buenos aires   requiere sericio bsico residencial a 110 V piso 2 solicita que EPM instale la red elctrica interna y certifique    Carga mxima requerida en KVA: 96Niel de tensin: 1Tipo de sericio solicitado: Nuea cargaHay red elctrica cercana al predio: SiDistancia en metros:  10Se toma como referencia la direccin CL 48 B CR 2 AD -44 tel:3147965910   id  346df979-bea7-4452-aaae-c2b94687667edobrmosq Pedido automatico desde solicitud de sericio de energa</t>
  </si>
  <si>
    <t xml:space="preserve"> 05-SEP-2025 18:05:01 -- EPMCRMSVPRD Jose Amancia Mosquera Sanchez con cdula 4829779 afirma es propietario del inmueble solicita nueo sericio de energa para mpio medellin barrio buenos aires   requiere sericio bsico residencial a 110 V piso 1 solicita que EPM instale la red elctrica interna y certifique    Carga mxima requerida en KVA: 96Niel de tensin: 1Tipo de sericio solicitado: Nuea cargaHay red elctrica cercana al predio: SiDistancia en metros:  10Se toma como referencia la direccin CL 48 B CR 2 AD -44 tel:3147965910   id  346df979-bea7-4452-aaae-c2b94687667edobrmosqPedido automatico desde solicitud de sericio de energa</t>
  </si>
  <si>
    <t>Cruz Emilio Benitez Perea</t>
  </si>
  <si>
    <t xml:space="preserve"> 05-SEP-2025 21:57:33 -- EPMCRMSVPRD Sr Cruz Emilio Benites Perea Cc 1128084419 en calidad de propietario solicita h a 110 solicita se le instale la red interna y externa solicita certificacinTel 3005025837Mcpio MedellinBarrio Buenos Aires 8 de MarzoDir CR 2 AE CL 46 DD -22Se informa ans y cobrosId e1d0919c-ba54-410c-9a7f-c6e2f6d94bb6careizaPedido automatico desde solicitud de sericio de energa</t>
  </si>
  <si>
    <t>Rodolfo Muñoz Marin</t>
  </si>
  <si>
    <t xml:space="preserve"> 05-SEP-2025 07:49:17 -- EPMCRMSVPRD Usuario en calidad de electricista solicita instalacin de sericio de energa por habilitacin iienda en la direccin CL 54 CR 7 -64 INTERIOR 100  en Medelln Presenta formulario diligenciado cedula original factura ecina contrato 11572058 declaracin de cumplimiento y copia de matrcula profesional  Contacto tel. 3116959581 faor llamar antes de la isitaPedido automatico desde solicitud de sericio de energa</t>
  </si>
  <si>
    <t>Sandra Teresa Hernandez Valencia</t>
  </si>
  <si>
    <t xml:space="preserve"> 05-SEP-2025 08:21:51 -- EPMCRMSVPRD La señora Sandra Hernndez Valencia con cdula 43631010 en calidad de propietario solicita HV en el municipio de Medelln barrio Caicedo se toma como referencia la direccin CR 18 A CL 56 A -25 INTERIOR 110  Solicita que EPM instale la red elctrica interna y certifique  Telfono 3207827347  Id:139605ad-8ba2-46e5-aec0-cdaf59252bee YMUNAGPedido automatico desde solicitud de sericio de energa</t>
  </si>
  <si>
    <t>Luisa Fernanda Castro Gonzalez</t>
  </si>
  <si>
    <t xml:space="preserve"> 05-SEP-2025 07:59:23 -- EPMCRMSVPRD Sr. Luisa Fernanda castro Gonzlez con cdula 1035874396 En calidad de propietario solicita sericio nueo de energa HV para el municipio de Medelln Caicedo requiere sericio bsico residencial a 110 V piso 1 solicita que EPM instale la red elctrica interna y certifique se toma como referencia la direccin CR 19 CL 56 A -53 INTERIOR 105  tel 3137023615 id 4957c1f6-02b6-42f4-ada7-cfacb27701d9 CHENAGIPedido automatico desde solicitud de sericio de energa</t>
  </si>
  <si>
    <t>Mariela Julio Ruiz</t>
  </si>
  <si>
    <t xml:space="preserve"> 05-SEP-2025 10:30:18 -- EPMCRMSVPRD Usuaria en calidad de propietaria Mariela Julio Ruiz con cdula 43609242 solicita el sericio de energa por HV para la direccin CR 20 C CL 56 B -49 INTERIOR 202barrio Enciso municipio de Medelln. Presenta formatos diligenciados factura ecino 12964617 fotocopia de cdula declaracin de cumplimiento matrcula del electricista 86919. Telfonos de contacto: 3022022830-3046339000. Sujeto a erificacin en terreno. Llamar antes de realizar la isita.Pedido automatico desde solicitud de sericio de energa</t>
  </si>
  <si>
    <t xml:space="preserve"> 05-SEP-2025 10:12:38 -- EPMCRMSVPRD Usuaria en calidad de propietaria Mariela Julio Ruiz con cdula 43609242 solicita el sericio de energa por HV para la direccin CR 20 C CL 56 B -49 INTERIOR 303barrio Enciso municipio de Medelln. Presenta formatos diligenciados factura ecino 12964617 fotocopia de cdula declaracin de cumplimiento matrcula del electricista 86919. Telfonos de contacto: 3022022830-3046339000. Sujeto a erificacin en terreno. Llamar antes de realizar la isita.Pedido automatico desde solicitud de sericio de energa</t>
  </si>
  <si>
    <t>Orfalina De Jesus Alvarez Higuita</t>
  </si>
  <si>
    <t xml:space="preserve"> 05-09-2025 14:15:02--FNXWEAPICRMPROD-Usuario Orfelina larez Solicita la reprogramacin confirma que ya cumple con lo solicitado por el personal ce 3127793224 db288853-9e35-4221-a2e4-a8ebaae808b2 405 solictar permiso para instalar acometida por fachada de ecinos CL 58c CR 90 161 int 161 9943 Angel Rodriguez 27-08-2025 16:38:25--NCORRRMOD- 405 solictar permiso para instalar acometida por fachada de ecinos CL 58c CR 90 161 int 161 9943 Angel Rodriguez-</t>
  </si>
  <si>
    <t>Nhora Cecilia Zuleta Tobon</t>
  </si>
  <si>
    <t xml:space="preserve"> 05-SEP-2025 08:47:29 -- EPMCRMSVPRD Sr. Nhora Cecilia Zuleta Tobn con cdula 43005627 En calidad de propietario solicita sericio nueo de energa HV para el municipio de Medelln Villa hermosa la mansin requiere sericio bsico residencial a 110 V piso 1 solicita que EPM instale la red elctrica  y certifique tiene retie se toma como referencia la direccin CL 65 CR 45 C -28 INTERIOR 101  tel 3012711991 id 441db3f4-3dfd-4713-a184-4216b105aab1 CHENAGIPedido automatico desde solicitud de sericio de energa</t>
  </si>
  <si>
    <t>Itaguí</t>
  </si>
  <si>
    <t>Yesenia Toro Arias</t>
  </si>
  <si>
    <t xml:space="preserve"> 05-SEP-2025 10:09:39 -- EPMCRMSVPRD En calidad de propietaria la señora Yesenia Toro Aria identificado con cedula 1.036.632.607 solicita la instalacin de sericio de energa para el inmueble ubicado en la direccin CL 28 CR 65 -25 INTERIOR 105  contrato ecino 547291. Barrio San francisco - sector la carcel municipio de Itagui.Pedido automatico desde solicitud de sericio de energa</t>
  </si>
  <si>
    <t>Rosio Bustamante Muñoz</t>
  </si>
  <si>
    <t xml:space="preserve"> 05-SEP-2025 09:21:16 -- EPMCRMSVPRD Usuaria en calidad de propietaria solicita la habilitacin de iienda en el sericio energa direccin: CL 17 A CR 107 A -74 INTERIOR 302 . Contacto MIRIAM DAVID OSORIO celular: 314 575 23 03. Presentar certificado de RETIE en el terreno. RUTA CERCANA 081017107100740201 estrato 2  DOS. Nota: La habilitacin de la iienda genera un cobro adicional correspondiente al 19  del IVA.Pedido automatico desde solicitud de sericio de energa</t>
  </si>
  <si>
    <t>Magnolia Colon Roso</t>
  </si>
  <si>
    <t xml:space="preserve"> 05-SEP-2025 15:46:06 -- EPMCRMSVPRD Usuaria en calidad de propietaria solicita la legalizacin en el sericio energa cerca a la direccin CL 34 CC CR 112 F -82 INTERIOR 102  no presenta certificado de estrato se asigna estrato proisional 1 de acuerdo con factura cercana 083114332600820101 queda sujeto a erificacin en terreno. los documentos RETIE y matricula profesional del electricista quedan en poder del cliente tambin sujetos a erificacin en terreno. Contacto: Magnolia Coln Celular: 311258 9343Pedido automatico desde solicitud de sericio de energa</t>
  </si>
  <si>
    <t>Luz Adriana Quiceno</t>
  </si>
  <si>
    <t xml:space="preserve"> 05-SEP-2025 15:30:26 -- EPMCRMSVPRD Se presenta el señor Jesus Velez cc.3385816 autorizado por suscriptora solicita conexin de energa bajo el programa HV para la CR 127 CL 34 AD -66 INTERIOR 401  en Medelln presenta: formato de alor agregado cdula factura ecina contrato 12485924 declaracin de cumplimiento y matrcula del elctrico. Cliente asegura que no supera ms de 4 medidores en fachada. Luz Adriana Quiceno cel.30530381223105387158Pedido automatico desde solicitud de sericio de energa</t>
  </si>
  <si>
    <t xml:space="preserve"> 05-SEP-2025 13:19:09 -- EPMCRMSVPRD CLIENTE GABRIELA  DEL  SOCORRO  ACEVEDO   DE  AVENDAÑO   CON  CC 32522475  SOLICITA SERVICIO DE ENERGIA PARA LA DIRECCION  CL 48 D CR 110 -320 INTERIOR 9901   RESIDENCIAL BARRIO  SAN  CRISTOBAL MEDELLIN PRESENTA FORMATO DILIGENCIADO FOTOCOPIA DE CC  DECLARACIN DE CUMPLIMIENTO Y COPIA DE LA MATRICULA DEL LECTRICISTA  CONTRATO 2377278 TEL CONTACTO  3136627780. FAVOR LLAMAR ANTES DE EALIZAR LA VISITA.SUJETO  A  VERIFICACION -Pedido automatico desde solicitud de sericio de energa</t>
  </si>
  <si>
    <t>Ivan Enrique Garcia Meza</t>
  </si>
  <si>
    <t xml:space="preserve"> 05-SEP-2025 08:19:44 -- EPMCRMSVPRD Sr. Ian Enrique Garcia Meza con cdula 1140852192 afirma es propietario del inmueble solcita nueo sericio de energa para mpio Medelln barrio Olaya Herrera requiere sericio bsico residencial a 110 V piso 1 solicita que EPM instale HV contador y acometida ya tiene red interna instalada y certificadaCarga mxima requerida en KVA: 90Niel de tensin: 1Tipo de sericio solicitado: Nuea cargaHay red elctrica cercana al predio: SiDistancia en metros: 10Se toma como referencia la direccin CR 109 CL 55 -41 OLAYA HERRERA MEDELLN ANTIOQUIA tel. 3003227936 id 31a90bbc-cc6c-4996-b57d-8ab65a962036 login turangoPedido automatico desde solicitud de sericio de energa</t>
  </si>
  <si>
    <t>Ejecución Domicilio</t>
  </si>
  <si>
    <t>'RURAL_114010487000000103_114010487000000103'</t>
  </si>
  <si>
    <t>CARLOS MARIO VELEZ LUJAN</t>
  </si>
  <si>
    <t>medellin</t>
  </si>
  <si>
    <t xml:space="preserve"> 05-SEP-2025 15:40:54 -- EPMCRMSVPRD Se presenta CARLOS MARIO VELEZ LUJAN con documento de identidad nmero 98.517.162 y factura de contrato ecino 12204451 paginacin Rural114010487000000000 para solicitar energa HV para la direccin Rural114010487000000103 del Municipio de Medelln Antioquia para iienda terminada y con red interna construida por Tcnico Particular Adjunta Tarjeta Retie de Tcnico. No presenta certificado de estrato por lo que se sugiere asignar estrato proisional del ecino. Faor contactar al cliente al telfono de contacto: 3137902408. Pedido automatico desde solicitud de sericio de energa</t>
  </si>
  <si>
    <t>'RURAL_114010487000000201_114010487000000201'</t>
  </si>
  <si>
    <t xml:space="preserve"> 05-SEP-2025 16:11:22 -- EPMCRMSVPRD Se presenta CARLOS MARIO VELEZ LUJAN con documento de identidad nmero 98.517.162 y factura de contrato ecino 12204451 paginacin Rural114010487000000000 para solicitar energa HV para la direccin Rural114010487000000201 del Municipio de Medelln Antioquia para iienda terminada y con red interna construida por Tcnico Particular Adjunta Tarjeta Retie de Tcnico. No presenta certificado de estrato por lo que se sugiere asignar estrato proisional del ecino. Faor contactar al cliente al telfono de contacto: 3137902408.Pedido automatico desde solicitud de sericio de energa</t>
  </si>
  <si>
    <t>'RURAL_116005331000000012_VEREDA_BELEN_AGUAS_FRIAS'</t>
  </si>
  <si>
    <t>Gloria Patricia Jaramillo Chavarria</t>
  </si>
  <si>
    <t xml:space="preserve"> 04-SEP-2025 16:54:56 -- EPMCRMSVPRD Sr. Gloria Patricia Jaramillo con cdula 1042770395 afirma es propietario del inmueble solcita nueo sericio de energa para mpio Medellin  barrio Belen Aguas frias  requiere sericio bsico residencial a 110 V piso 2 solicita que EPM instale la red elctrica interna y certifique. Se le informa cobro del IVA del 19 sobre los trabajos realizados para la construccin de la red interna.Se toma como referencia la direccin RURAL116005331000000000VEREDABELENAGUAS tel. 3128672531 id ac07efa6-30e3-4f05-b337-6a2fe8dac787  login dsepublaPedido automatico desde solicitud de sericio de energa</t>
  </si>
  <si>
    <t>'RURAL_116005355900000010_116005355900000010'</t>
  </si>
  <si>
    <t>Luis Evelio Rios Pavas</t>
  </si>
  <si>
    <t xml:space="preserve"> 05-SEP-2025 08:55:29 -- EPMCRMSVPRD En calidad de propietario el señor Luis Eelio Rios Paas con documento No 8258334 celular 3117138119 solicita sericio de energa por HV para la direccin con ruta RURAL116005355900000010116005355900000010 Medelln Barrio Beln Agua Frias para que la empresa le instale medidor y la red externa. Presenta formatos diligenciados carta RETIE y carn CONTE del tcnico electricista factura del ecino 521732 y cdula. Queda sujeto a erificacin en terreno.Pedido automatico desde solicitud de sericio de energa</t>
  </si>
  <si>
    <t>'RURAL_130023571500000000_'</t>
  </si>
  <si>
    <t>Oscar Yeison Truyo Franco</t>
  </si>
  <si>
    <t xml:space="preserve"> 05-SEP-2025 08:43:13 -- EPMCRMSVPRD Propietario del inmueble solicita instalacin nuea sericio de energa residencial presenta formularios E1 y P-689 diligenciados y firmados cdula. cuenta de sericios ecino RURAL130023571000000000 ereda Barro Blanco la Montañita declaracin de cumplimiento y mtricula profesional electricista antes de ir aisar al señor Oscar Truyo celular 3196931012Pedido automatico desde solicitud de sericio de energa</t>
  </si>
  <si>
    <t>'159097541500000000'</t>
  </si>
  <si>
    <t>La Estrella</t>
  </si>
  <si>
    <t>Maribel Herrera Ruiz</t>
  </si>
  <si>
    <t xml:space="preserve"> 04-09-2025 17:19:50--FNXWEAPICRMPROD- Usuario Angel Mejia. Solicita la reprogramacin indica que el personal tcnico debe llear guaya Maribel Herrera CEL 321854333078b68b41-ad08-4634-af1b-13fc280baafcymunag405 y ot ya que el ecino no da el permiso para instalar acometida por fachada y Por ende se sugiere instalar Guaya para la instalacin de la misma Juan Cruz 22082025 22:50:36 25-08-2025 09:57:52--NCORRRMOD- 405 y ot ya que el ecino no da el permiso para instalar acometida por fachada y Por ende se sugiere instalar Guaya para la instalacin de la misma Juan Cruz 22082025 22:50:36-</t>
  </si>
  <si>
    <t>'RURAL_163008160500000202_BENIFICIO'</t>
  </si>
  <si>
    <t>Maria Victoria Alzate Giraldo</t>
  </si>
  <si>
    <t xml:space="preserve"> 05-SEP-2025 14:53:27 -- EPMCRMSVPRD Propietaria solicita instalacin nuea para segundo piso iienda es barrio el ajizal sector el beneficio. ena copia de la declaracin y matricula profesional Llamar antes de ir al 3106593460 o 3001441734. asegura son cuatro medidores en total.Pedido automatico desde solicitud de sericio de energa</t>
  </si>
  <si>
    <t>'RURAL_163008160500000301_BENIFICIO'</t>
  </si>
  <si>
    <t xml:space="preserve"> 05-SEP-2025 15:01:31 -- EPMCRMSVPRD Propietaria solicita instalacin nuea para segundo piso iienda es barrio el ajizal sector el beneficio. ena copia de la declaracin y matricula profesional Llamar antes de ir al 3106593460 o 3001441734. asegura son cuatro medidores en total.Pedido automatico desde solicitud de sericio de energa</t>
  </si>
  <si>
    <t>Sabaneta</t>
  </si>
  <si>
    <t>'163006756695000002_VEREDA AJIZAL 2'</t>
  </si>
  <si>
    <t>Ilda Lucia Yepes Uribe</t>
  </si>
  <si>
    <t xml:space="preserve"> 05-SEP-2025 09:04:57 -- EPMCRMSVPRD Sra. ilda lucia Yepes uribe con cdula 22025664 afirma es propietario del inmueble solcita nueo sericio de energa para mpio itagui ereda azijal 2 requiere sericio bsico residencial a 110 V piso 2 solicita que EPM instale la red elctrica interna y certifique.Carga mxima requerida en KVA: 90Niel de tensin: 1Tipo de sericio solicitado: Nuea cargaHay red elctrica cercana al predio: SiDistancia en metros: Se toma como referencia la direccin:RURAL163006756695000000VDA AJIZAL II tel:3117567730correo:hildayepes1015gmail.com id 51c5d6c3-f166-4e54-bb53-73f2c072f1ec-scanmonPedido automatico desde solicitud de sericio de energa</t>
  </si>
  <si>
    <t xml:space="preserve"> -3043227956</t>
  </si>
  <si>
    <t xml:space="preserve"> -3207635318</t>
  </si>
  <si>
    <t xml:space="preserve"> -3205683213</t>
  </si>
  <si>
    <t xml:space="preserve"> -3108917414</t>
  </si>
  <si>
    <t xml:space="preserve"> -3136698842</t>
  </si>
  <si>
    <t xml:space="preserve"> -3005025837</t>
  </si>
  <si>
    <t xml:space="preserve"> -3015624707</t>
  </si>
  <si>
    <t xml:space="preserve"> -3207827347</t>
  </si>
  <si>
    <t xml:space="preserve"> -3137023615</t>
  </si>
  <si>
    <t>5041783-3022022830</t>
  </si>
  <si>
    <t xml:space="preserve"> -3127793224</t>
  </si>
  <si>
    <t>4335116-3012711991</t>
  </si>
  <si>
    <t xml:space="preserve"> -3107400623</t>
  </si>
  <si>
    <t>4338418-3016118535</t>
  </si>
  <si>
    <t>3294279-3145752303</t>
  </si>
  <si>
    <t xml:space="preserve"> -3112589343</t>
  </si>
  <si>
    <t>2986838-3053038122</t>
  </si>
  <si>
    <t>3864222-3136627780</t>
  </si>
  <si>
    <t xml:space="preserve"> -3003227936</t>
  </si>
  <si>
    <t>3431289-3137902408</t>
  </si>
  <si>
    <t xml:space="preserve"> -3128672531</t>
  </si>
  <si>
    <t>9876543-3117138119</t>
  </si>
  <si>
    <t>5818140-3196931012</t>
  </si>
  <si>
    <t xml:space="preserve"> -3218543330</t>
  </si>
  <si>
    <t>2929485-3106593460</t>
  </si>
  <si>
    <t>4388925-3117567730</t>
  </si>
  <si>
    <t>CR 80 AC CL 6 SUR -88 (INT 202 )'</t>
  </si>
  <si>
    <t>CR 81 B CL 5 SUR -51 (INT 100 )'</t>
  </si>
  <si>
    <t>CL 38 A SUR CR 66 B -18 (INT 123 )'</t>
  </si>
  <si>
    <t>CL 18 CR 90 -39 (INT 223 )'</t>
  </si>
  <si>
    <t>CL 48 B CR 2 AD -44 (INT 205 )'</t>
  </si>
  <si>
    <t>CL 48 B CR 2 AD -448 (INT 105 )'</t>
  </si>
  <si>
    <t>CR 2 AE CL 46 DD -22 (INT 1 )'</t>
  </si>
  <si>
    <t>CL 54 CR 7 -64 (INT 100 )'</t>
  </si>
  <si>
    <t>CR 18 A CL 56 A -25 (INT 210 )'</t>
  </si>
  <si>
    <t>CR 19 CL 56 A -53 (INT 107 )'</t>
  </si>
  <si>
    <t>CR 20 C CL 56 B -49 (INT 202 )'</t>
  </si>
  <si>
    <t>CR 20 C CL 56 B -49 (INT 303 )'</t>
  </si>
  <si>
    <t>CL 58 C CR 90 -161 (INT 147 )'</t>
  </si>
  <si>
    <t>CL 65 CR 45 C -28 (INT 101 )'</t>
  </si>
  <si>
    <t>CL 28 CR 65 -25 (INT 305 )'</t>
  </si>
  <si>
    <t>DIAG 42 CL 36 A -71 (INT 201 )'</t>
  </si>
  <si>
    <t>DIAG 42 CL 36 A -71 (INT 301 )'</t>
  </si>
  <si>
    <t>CL 34 CC CR 112 F -82 (INT 102 )'</t>
  </si>
  <si>
    <t>CL 48 D CR 110 -320 (INT 9901 )'</t>
  </si>
  <si>
    <t>CR 109 CL 55 -47 (INT 115 )'</t>
  </si>
  <si>
    <t>LA EST</t>
  </si>
  <si>
    <t xml:space="preserve">616 (NO CUMPLE DISTANCIA DE SEGURIDAD CON LA LINEA DE TRASMISION) X CARLOS I </t>
  </si>
  <si>
    <t xml:space="preserve">HV - PASE + BONRERA (PLAN INTEGRAL TRAFO 52708) X CARLOS IDARRAGA </t>
  </si>
  <si>
    <t xml:space="preserve">419 -422 (CASA EN CONSTRUCCIONFALTAN PUERTAS VENTANAS BAÑO Y COCINA Y REUBICAR LA CAJA DE BREAKERS QUE ESTA EN EL BAÑO) X CARLOS IDARRAGA </t>
  </si>
  <si>
    <t xml:space="preserve">HV + PASE TRAFO 332705 X CARLOS IDARRAGA </t>
  </si>
  <si>
    <t xml:space="preserve">HV + PASE  TRAFO 48648 X CARLOS IDARRAGA </t>
  </si>
  <si>
    <t>522 (REQUIERE VISITA DE INTERVENTORIA PARA VALIDAR EN BLOQUE SI SE PUEDE INSTALAR CONTADOR TIENE 5 X UN LADO Y 2 POR EL OTRO) X CARLOS IDARRAGA</t>
  </si>
  <si>
    <t xml:space="preserve">HV + PASE TRAFO 7332 X JONNY G </t>
  </si>
  <si>
    <t xml:space="preserve">HV - PASE TRAFO 30484 X JONNY G </t>
  </si>
  <si>
    <t xml:space="preserve">422 -419 (SE CONTACTA USUARIO INFORMA QUE LA VIVIENDA NO LA HAN TERMINADO QUE FALTA ALAMBRAR Y LAS PUERTAS Y LAS VENTANAS) X JONNY G </t>
  </si>
  <si>
    <t xml:space="preserve">HV + INT  TRAFO 52928 X JONNY G </t>
  </si>
  <si>
    <t xml:space="preserve">632 (ZONA PREPAGO ) X JONNY G </t>
  </si>
  <si>
    <t xml:space="preserve">605 (PASA ACOMETIDA POR ENCIMA DE LA VIVIENDA) X JONNY G </t>
  </si>
  <si>
    <t xml:space="preserve">419 (FALTAN PUERTAS VENTANAS Y BAÑO) X JONNY G </t>
  </si>
  <si>
    <t xml:space="preserve">602 (ZONA DE ALTO RIESGO REQUIERE POT) X JONNY G </t>
  </si>
  <si>
    <t xml:space="preserve">HV + PASE TRAFO 316682 X JONNY G </t>
  </si>
  <si>
    <t xml:space="preserve">632 (ZONA PREPAGO ) X ORLANDO TORRES </t>
  </si>
  <si>
    <t xml:space="preserve">HV (MEDIDOR EN GABINETE) X ORLANDO TORRES </t>
  </si>
  <si>
    <t xml:space="preserve">431 (DEBE INDEPENDIZAR LOS APTOS) X ORLANDO TORRES </t>
  </si>
  <si>
    <t xml:space="preserve">HV + PASE X ORLANDO TORRES </t>
  </si>
  <si>
    <t xml:space="preserve">520 (REQUIERE SUPER GX PARA APOYO DE LA ACOMETIDA) X ORLANDO TORRES </t>
  </si>
  <si>
    <t xml:space="preserve">HV + PASE TRAFO 304591 (PLAN INTEGRAL) X ORLANDO TORRES </t>
  </si>
  <si>
    <t>CL 48 D CR 99 B -303 (INT 095 )'</t>
  </si>
  <si>
    <t xml:space="preserve">HV + PASE 16 MTRS CANALIZADA TRAFO 34543 X ROBINSON ALZATE </t>
  </si>
  <si>
    <t xml:space="preserve">605 (ACOMETIDAS POR ENCIMA DE LA CASA) X ROBINSON ALZATE </t>
  </si>
  <si>
    <t xml:space="preserve">605 (A 20 CMT LINEA 7,6V) X ROBINSON ALZATE </t>
  </si>
  <si>
    <t>615 (NO CUMPLE LEY 1218 RETIRO DE VIA) X ROBINSON ALZATE</t>
  </si>
  <si>
    <t xml:space="preserve">HV + PASE + BORNERA TRAFO 54287 X ROBINSON ALZATE </t>
  </si>
  <si>
    <t xml:space="preserve">HV + INT TRAFO 323278 X ROBINSON ALZATE </t>
  </si>
  <si>
    <t>RURAL_163014495600000201_RURAL ITAGUI EL PEDREGAL'</t>
  </si>
  <si>
    <t xml:space="preserve">HV + PASE + BORNERA + PERMISOS TRAFO 38454 X ROBINSON ALZATE </t>
  </si>
  <si>
    <t xml:space="preserve">602 (REQUIERE POT) X JONNY G </t>
  </si>
  <si>
    <t xml:space="preserve">414 (USUARIO INCUMPLIO CITA INFORMA QUE ESTABA OCUPADO) X JONNY G - 430 (08 SEPT) X JONNY </t>
  </si>
  <si>
    <t xml:space="preserve">605 (PASAN ACOMETIDAS POR ENCIMA DE LA VIVIENDA) X JONNY G </t>
  </si>
  <si>
    <t>522 (VALIDAR VIABILIDAD DE LEGALIZACION DEL GABINETE INSTALADO) X JONNY G</t>
  </si>
  <si>
    <t xml:space="preserve">HV + INT + PERMISOS TRAFO 57582 X JONNY G </t>
  </si>
  <si>
    <t xml:space="preserve">HV + PASE TRAFO 323094 X JONNY G - 430 (08 SEPT) X JONNY G </t>
  </si>
  <si>
    <t xml:space="preserve">522 (USUARIO SOLICITA VISITA PARA VALIDAR 6TO MEDIDOR) X JONY G </t>
  </si>
  <si>
    <t xml:space="preserve">422 - 405 (AL APTO 201 DEBE EMPOTRAR TUBOS PVC EXPUESTOS - APTO 202 EN CONSTRUCCION FALTA BAÑO Y COCINA Y DEBE SOLICITAR PERMISO EN 1ER PISO PARA LA INSTALACION DEL MEDIDOR DE ENERGIA Y ACOMETIDA SE DEJO HAJA DE PERMISOS) X ORLANDO TORRES </t>
  </si>
  <si>
    <t xml:space="preserve">HV (TRAFO 321855) X ORLANDO TORRES </t>
  </si>
  <si>
    <t>616 (PASA UNA LINEA DE TRASMISION POR ENCIMA DE LA PRPIPIEDAD) X CARLOS IDARRAGA -430 (AIENDE LA SEMANA DEL 08 SEPT EN ADELANTE) X CARLOS I</t>
  </si>
  <si>
    <t>413 (FALTA LA DECL CUMPL) X CARLOS IDARRAGA</t>
  </si>
  <si>
    <t xml:space="preserve">HV + PASE TRAFO 11396 X CARLOS IDARRAGA </t>
  </si>
  <si>
    <t>Luis Felipe Sanchez Gutierrez</t>
  </si>
  <si>
    <t xml:space="preserve"> 08-SEP-2025 08:28:22 -- EPMCRMSVPRD Sr. Felipe con cdula 1037645271 afirma es propietario del inmueble solicita nueo sericio de energa para mpio Medelln barrioereda San Antonio de Prado Barichara requiere sericio bsico residencial a 110 V solicita que EPM instale la red elctrica externa y certifique.Carga mxima: 96 KVANiel de tensin: 1Tipo de sericio solicitado: Nuea cargaHay red elctrica cercana al predio: SiNoDistancia en metros: 10Se toma como referencia la direccin CL 53 SUR CR 72 -38 tel 3002369610 id 5af54a30-9852-4704-82e6-f0305f57833e login mgomezPedido automatico desde solicitud de sericio de energa</t>
  </si>
  <si>
    <t>Flor Maria Urrego Hernandez</t>
  </si>
  <si>
    <t xml:space="preserve"> 08-09-2025 14:00:06--FNXWEAPICRMPROD-Se comunica la Sra. Flor Mara Urrego Hernndez en calidad de propietaria y solicita nuea isita tel.3113190588ID 64a1b237-ff3b-4c71-9ea9-c96bd87a517faortizaReenio de procesos de Integracion - JOB 08-04-2025 17:29:07--NCORRRMOD- 405 413 Tramitar permiso a terceros para instalar acometida en fachadas ecina Todo debe ser por escrito anexar fotocopia de cdula de ciudadana de la persona que otorga el permiso a diligenciar Se dej formato de la empresa. Presentar documentacin tcnica del electricista bien diligenciada cumpliendo con la actualizacin del retie en su resolucin 40117 del 02 de abril de 2024. Se dej acta de isita y se anexa registro fotogrfico Emil Cadrazco-</t>
  </si>
  <si>
    <t>Jose Ignacio Quiroz Garcia</t>
  </si>
  <si>
    <t xml:space="preserve"> 08-SEP-2025 11:35:42 -- EPMCRMSVPRD Sr. Jos Quiroz   con cdula 8462514  Cel. 3117192441  Correo: joseignacioquiroz30gmail.com en calidad de propietario  solicita HV 110 para un TERCER  Piso En el municipio de MEDELLIN   B ARRIO EL SALVADOR direccin CL 34 CR 34 C -81. Requiere que EPM instale y certifique la red interna y le instale el medidor y la acometida elctrica id. 2afc987a-1e14-433e-b803-b07effcc9f2b   jmoraruCarga mxima requerida en KVA: 96Niel de tensin: 1Tipo de sericio solicitado: Nuea cargaHay red elctrica cercana al predio: SiPedido automatico desde solicitud de sericio de energa</t>
  </si>
  <si>
    <t>Duvan Rivera Castañeda</t>
  </si>
  <si>
    <t xml:space="preserve"> 08-09-2025 09:27:07--CARBOLVAMOD  Desea anexar este otro tel 3226024940 por si no se logra el contacto en el primero 3127705635 08-SEP-2025 09:25:22 -- EPMCRMSVPRD Sr. Duban Riera con cdula 1017212642 afirma es propietario del inmueble solicita nueo sericio de energa para mpio Medellin barrio 8 de marzo buenos aires requiere sericio bsico residencial a 110 V solicita que EPM instale la red elctrica interna y certifique y red externaCarga mxima: 9 KVANiel de tensin: 1Tipo de sericio solicitado: Nuea cargaHay red elctrica cercana al predio: SiDistancia en metros: 10Se toma como referencia la direccin CL 46 CR 1 B -210 INTERIOR 116  tel 3127705635 correo no manejaid 6b303e5e-08f6-461a-8e88-8e79f68e5c73 carbolaPedido automatico desde solicitud de sericio de energa</t>
  </si>
  <si>
    <t>Dora Lia Carvalho Molina</t>
  </si>
  <si>
    <t xml:space="preserve"> 08-SEP-2025 10:16:55 -- EPMCRMSVPRD Usuaria en calidad de propietaria solicita sericio de energa por habilitacin iienda en la direccin CR 12 A CL 49 -20 INTERIOR 302  en Medelln Presenta formulario diligenciado copia de cedula factura ecina contrato 11242131 declaracin de cumplimiento y copia de matrcula profesional  Contacto:  Dora Lia Caralho Molina  telfono  3157208657Pedido automatico desde solicitud de sericio de energa</t>
  </si>
  <si>
    <t>Juan Pablo Montoya Herrera</t>
  </si>
  <si>
    <t xml:space="preserve"> 08-09-2025 08:25:24--FNXWEAPICRMPROD-El usuario en oficina entrega carta de autorizacin 405.YA SE LE HABA INFORMADO AL MISMO USUARIO SOBRE EL PERMISO DEL VECINO PARA APOYAR LA ACOMETIDA EN LA PROPIEDAD DE EL. UN PERMISO POR ESCRITO CON NOMBRE FIRMA Y NMERO DE CDULA. 423.NO HAY ESPACIO FSICO PARA INSTALAR MEDIDOR EN FACHADA NO SE PUEDE INSTALAR EN EXCESO DE ESCALAS. Jhon Zapata 21082025 18:47:47 22-08-2025 08:02:27--NCORRRMOD-405.YA SE LE HABA INFORMADO AL MISMO USUARIO SOBRE EL PERMISO DEL VECINO PARA APOYAR LA ACOMETIDA EN LA PROPIEDAD DE EL. UN PERMISO POR ESCRITO CON NOMBRE FIRMA Y NMERO DE CDULA. 423.NO HAY ESPACIO FSICO PARA INSTALAR MEDIDOR EN FACHADA NO SE PUEDE INSTALAR EN EXCESO DE ESCALAS. Jhon Zapata 21082025 18:47:47-</t>
  </si>
  <si>
    <t>Ana Gregoria Urrutia Moreno</t>
  </si>
  <si>
    <t xml:space="preserve"> 08-09-2025 11:03:57--FNXWEAPICRMPROD-Usuario Ana Gregoria - Hernista  solicita reprogramar pedido PED-3409265-C1V9 Informa que el sector se encuentra bien y que el personal esta trabajando con normalidad llamar antes de ir numero de contacto 3235065536 -3218329717 ID e38a3234-1673-45d0-9a97-6bfb15035d2d y aestrmon406.Problemas de orden pblico. La iienda est ubicada en el barrio Caicedo set las mirlas por la ancha del mosquito. Ya se haba hablado con la usuaria sobre la problemtica del sector.  Se marca no contesta lnea telefnica se deja mensaje por a WhatsApp y no responden.Jhon Zapata 23072025 18:02:28 29-07-2025 12:00:04--NCORRRMOD-406.Problemas de orden pblico. La iienda est ubicada en el barrio Caicedo set las mirlas por la ancha del mosquito. Ya se haba hablado con la usuaria sobre la problemtica del sector.  Se marca no contesta lnea telefnica se deja mensaje por a WhatsApp y no responden.Jhon Zapata 23072025 18:02:28-</t>
  </si>
  <si>
    <t>Omaira Salas Taborda</t>
  </si>
  <si>
    <t xml:space="preserve"> 08-SEP-2025 10:50:16 -- EPMCRMSVPRD Sr. Omaira Salas Taborda  con cdula 43638955  afirma es propietario del inmueble solcita nueo sericio de energa para mpio medellin  barrio13 de noimbre  requiere sericio bsico residencial a 110 V piso 3  solicita que EPM instale la red elctrica externa y el contador Carga mxima requerida en KVA: 90Niel de tensin: 1Tipo de sericio solicitado: Nuea cargaHay red elctrica cercana al predio: SiDistancia en metros: 10Se toma como referencia la direccin CL 57 CR 17 B -106 INTERIOR 301   tel. 3137575972  id 8706d8b4-aa6c-4804-96b0-e04a3c09ca81 ahenlondPedido automatico desde solicitud de sericio de energa</t>
  </si>
  <si>
    <t>Veronica Graciano Cardona</t>
  </si>
  <si>
    <t xml:space="preserve"> 08-SEP-2025 11:58:14 -- EPMCRMSVPRD Veronica Graciano con documento No 1040369416 celular 3214934911 solicita sericio de energa por HV para la direccin CL 56 E CR 26 BC -5 INTERIOR 101  Medelln barrio Villa de San Jose para que la empresa le instale medidor y la red externa. Presenta formatos diligenciados carta RETIE y carn CONTE del tcnico electricista factura del ecino No. 12587830 y cdula. Sujeto a erificacin en terreno. Pedido automatico desde solicitud de sericio de energa</t>
  </si>
  <si>
    <t>MARIA GRACIELA Cardona Guerra</t>
  </si>
  <si>
    <t xml:space="preserve"> 08-SEP-2025 12:01:40 -- EPMCRMSVPRD Usuaria en calidad de propietaria solicita instalacin del sericio de energa para la construccin de domiciliaria acometida y medidor para la direccin CL 56 E CR 26 BC -5 INTERIOR 201  proisional del Municipio de Medelln presenta formularios diligenciados cdula Faor llamar antes de ir al celular 3207308655. Nota: El pedido se ingresa sujeto a erificacin en terreno.Pedido automatico desde solicitud de sericio de energa</t>
  </si>
  <si>
    <t>Yuli Andrea Muriel Ceballos</t>
  </si>
  <si>
    <t xml:space="preserve"> 08-SEP-2025 08:26:14 -- EPMCRMSVPRD Se presenta Yuli Andrea Muriel Ceballos con CC 1128447458 en calidad de propietaria solicita contador de energa HV para la direccin CL 57 B CR 31 -70 INTERIOR 301  municipio de Medelln barrio Sucre Boston indica claramente que el uso del sericio es residencial ya tiene la red interna instalada solicita acometida y medidor.presenta: Solicitud diligenciada Contrato del ecino N 1026005 direccin de referencia CL 57 B CR 31 -70 municipio de Medelln usuario indica que es la casa del primer piso declaracin de cumplimiento copia de matrcula profesional.Contacto: Yuli Andrea Muriel Ceballostel. 3015862811 - 3104377021SUJETO A VERIFICACIN NOTA: Faor llamar antes de isitar casa sola. Pedido automatico desde solicitud de sericio de energa</t>
  </si>
  <si>
    <t>Tatiana Maria Vega Ramos</t>
  </si>
  <si>
    <t xml:space="preserve"> 08-09-2025 07:44:37--FNXWEAPICRMPROD-Buenos das por faor para reprogramar pedido CONTACTO 3233188984  3128014459  preguntar por el señor Ramiro o la señora Tatiana Vega.   barrio Blanquizal.  Por faor llamar antes de ir.  414 no contesta lneas telefnicas se toma registro fotogrfico de las llamadas y de las propiedades cercanas por faor actalizar lneas telefnicas apendizado CL 58ab CR 97aa 19 int 133 Angel Rodriguez 15082025 16:56:01 19-08-2025 08:02:48--NCORRRMOD- 414 no contesta lneas telefnicas se toma registro fotogrfico de las llamadas y de las propiedades cercanas por faor actalizar lneas telefnicas apendizado CL 58ab CR 97aa 19 int 133 Angel Rodriguez 15082025 16:56:01-</t>
  </si>
  <si>
    <t>Sandra Patricia Posada Naranjo</t>
  </si>
  <si>
    <t xml:space="preserve"> 08-09-2025 10:28:35--FNXWEAPICRMPROD- 414 no contesta 1 de las  lneas telefnicas se toma registro fotogrfico de las llamadas y de las direcciones y  propiedades cercanas el otro nmero de contesta dice no conocer al usuario por faor actalizar lneas telefnicas apendizado CR 94 CL 57c 65 int 247 Angel Rodriguez 12062025 17:26:30Sra. Sandra Patricia Posada Naranjo solicita reprogramar pedido de legalizacin PED-3368999-W7K6 con solicitud 23456971 indica que ya tiene pendientes terminados tel: 3117047264 y 3113808913 33809178-97ef-4c35-b0ea-8457549ec78f jsalalop 13-06-2025 10:18:42--NCORRRMOD- 414 no contesta 1 de las  lneas telefnicas se toma registro fotogrfico de las llamadas y de las direcciones y  propiedades cercanas el otro nmero de contesta dice no conocer al usuario por faor actalizar lneas telefnicas apendizado CR 94 CL 57c 65 int 247 Angel Rodriguez 12062025 17:26:30-</t>
  </si>
  <si>
    <t>Gilma Maria Pelaez Sepulveda</t>
  </si>
  <si>
    <t xml:space="preserve"> 08-SEP-2025 13:35:22 -- EPMCRMSVPRD Usuaria en calidad de propietaria solicita sericio de energa HV para la direccin CR 17 CL 62 -66 INTERIOR 111  en la ciudad de Medelln presenta cedula de ciudadana formulario diligenciado y factura de sericios del ecino mas cercano No. 11418676. Faor llamar antes de ir Telfono 3003294899.Pedido automatico desde solicitud de sericio de energa</t>
  </si>
  <si>
    <t>Noralba Quiros</t>
  </si>
  <si>
    <t xml:space="preserve"> 06-SEP-2025 13:02:00 -- EPMCRMSVPRD Caso 84512 - 12:54 p.m. 6092025Sra. Noralba Quiros Muñoz con cdula 42766517 afirma es propietaria del inmueble solcita nueo sericio de energa HV para mpio Itag barrio San Po requiere sericio bsico residencial a 110 V piso 3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DIAG 46 CL 35 -17 INTERIOR 301  tel. 3127329618 id fba04a93-8c99-4626-b8ca-11df093a17ab login jsalalopPedido automatico desde solicitud de sericio de energa</t>
  </si>
  <si>
    <t>Omar De Jesus Mejia Quintero</t>
  </si>
  <si>
    <t xml:space="preserve"> 08-SEP-2025 10:12:24 -- EPMCRMSVPRD Sr. omar de jesus mejia quintero   cdula: 98488962    afirma que es la propietario   solicita el sericio de energa  para mpio : medellin      piso 2  solicita que EPM le instale medidor y acometida  y certifique  Carga mxima requerida en KVA: 9Niel de tensin: 1 Tipo de sericio solicitado: Nuea cargaHay red elctrica cercana al predio: SiDistancia en metros: 10 Se toma como referencia la direccin :CL 38 CR 110 -15 INTERIOR 1105  LAS INDEPENDENCIAS MEDELLN ANTIOQUIA tel : 3113365759  id: a1edf993-e951-4282-81f3-f74ac16b7d21  login mmontoyl  Pedido automatico desde solicitud de sericio de energa</t>
  </si>
  <si>
    <t>Jenifer Vanegas</t>
  </si>
  <si>
    <t xml:space="preserve"> 08-SEP-2025 10:33:28 -- EPMCRMSVPRD Sr. Jenifer Vanegas con cdula 1152187522 correo yeniferarangoanegasgmail.com afirma es propietario del inmueble solicita nueo sericio de energa para mpio Medellin  barrio el salado la caseta  requiere sericio bsico residencial a 110 V piso 1 solicita que EPM instale la contador y acometidaTipo de uso: ResidencialCarga mxima requerida en KVA: 9Nmero total de cuentas: 1Niel de tensin de la medida: 1Tipo de solicitud: NueaTipo de sericio solicitado: Nuea cargaEstrato socioeconmico:1Se toma como referencia la direccin cl 39 fc cr 120 d -71  tel 3104199268 id 42187096-0037-4677-8fe8-ad609c2d0487 login ymuimrurPedido automatico desde solicitud de sericio de energa</t>
  </si>
  <si>
    <t>Miller Alexander Rodriguez</t>
  </si>
  <si>
    <t>'CL 40 CR 116 -153'</t>
  </si>
  <si>
    <t>Yojana Andrea Gallego Naranjo</t>
  </si>
  <si>
    <t xml:space="preserve"> 08-SEP-2025 07:31:29 -- EPMCRMSVPRD Rad.20250120162411. Cliente Yojana Andrea Gallego Naranjo cc.1017209699- Tel.3006643883. Solicita la conexin del sericio de energa por HV Habilitacin Viienda en la direccin CL 40 CR 116 -153 de Medelln. Aporta Formato E1 formato Valor Agregado Declaracin de cumplimiento copia de cdula factura aledaña y matrcula de electricista. Electricista: Juan Carlos Quinto Mosquera cc.1040350564 Tel.3146759585- matricula 10357.Pedido automatico desde solicitud de sericio de energa</t>
  </si>
  <si>
    <t>Rubi Stella Ibarra Montoya</t>
  </si>
  <si>
    <t>BELLO</t>
  </si>
  <si>
    <t xml:space="preserve"> 08-09-2025 12:09:20--FNXWEAPICRMPROD- 419 predio en construccin no habitable terminar construccin CL 48bb CR 122 10 int 167 Angel Rodriguez 26042025 14:29:49se comunica el sr Rubi Stella   para reprogramar en calidad del propietaria   tel 3108745584   ID : d569471d-8d89-45a4-ac06-2a6846753dfd  lasquem 26-04-2025 14:32:48--NCORRRMOD- 419 predio en construccin no habitable terminar construccin CL 48bb CR 122 10 int 167 Angel Rodriguez 26042025 14:29:49-</t>
  </si>
  <si>
    <t>Omaira Vargas David</t>
  </si>
  <si>
    <t xml:space="preserve"> 08-09-2025 08:57:12--FNXWEAPICRMPROD-Omaira Vargas 3105067824solicita reprogramar ya entrego el pot6a2d437d-3109-4123-a76e-67d39a0dad82ylondong- 405 se alidar pot suministrado por el usuario CL 64d CR 106 207 int 100 Angel Rodriguez 16082025 16:22:37 19-08-2025 08:47:38--NCORRRMOD- 405 se alidar pot suministrado por el usuario CL 64d CR 106 207 int 100 Angel Rodriguez 16082025 16:22:37-</t>
  </si>
  <si>
    <t>'RURAL_103051674417000001_10305167441700001'</t>
  </si>
  <si>
    <t>Bibiana Vargas Sanchez</t>
  </si>
  <si>
    <t xml:space="preserve"> 08-SEP-2025 12:02:13 -- EPMCRMSVPRD Sra. Bibiana Vargas Snchez con CC 1036607209 solicita HV para la direccin  RURAL103051674417000000103051674417000000 MEDELLN ANTIOQUIA Presenta formularios diligenciados copia de cedula factura ecina contacto: Bibiana Vargas propietaria Tel: 3054684761 sujeta de erificacin en terreno.Pedido automtico desde solicitud de sericio de energaPedido automatico desde solicitud de sericio de energa</t>
  </si>
  <si>
    <t>'RURAL_116005322810100002_Prov.116005322810100000'</t>
  </si>
  <si>
    <t>Jhon Chavarria Monsalve</t>
  </si>
  <si>
    <t xml:space="preserve"> 08-09-2025 08:44:54--FNXWEAPICRMPROD-Gloria 3204807290 indica que requiere reprogramacin para la isita menciona que anteriormente no la isitarone53fd59c-f969-461c-acf1-4f6cb55155ff405 no hay espacio fsico para instalar el contador se le informa al usuario que debe instalar un muro para el contador 422 instalacin no cumple falta un circuito independizar redes elctricas Jhon Arboleda 28-07-2025 16:21:41--NCORRRMOD-405 no hay espacio fsico para instalar el contador se le informa al usuario que debe instalar un muro para el contador 422 instalacin no cumple falta un circuito independizar redes elctricas Jhon Arboleda-</t>
  </si>
  <si>
    <t>'RURAL_130015015000000003_Prov.130015015000000000'</t>
  </si>
  <si>
    <t>Sara Parra Grisales</t>
  </si>
  <si>
    <t xml:space="preserve"> 08-SEP-2025 13:59:43 -- EPMCRMSVPRD Sra. Sara Parra Grisales con cdula 1036966137 afirma es propietario del inmueble solcita nueo sericio de energa para mpio Garne   Corregimiento santa helena ereda la palma requiere sericio bsico residencial a 110 V piso 1 solicita que EPM instale la red elctrica interna externa y certifique. Se le informa cobro del IVA del 19 sobre los trabajos realizados para la construccin de la red interna.Carga mxima requerida en KVA: 90Niel de tensin: 1Tipo de sericio solicitado: Nuea cargaHay red elctrica cercana al predio: SiDistancia en metros: XX No se le pregunta al cliente siempre poner 10Se toma como referencia la direccin AL130015015000000000V BARROBLANCO tel. 3017994774 correo: saraparra67gmail.com id e72b3ce7-d7cb-4201-ac58-ae7cbbd873f8 login rsalazal  Pedido automatico desde solicitud de sericio de energa</t>
  </si>
  <si>
    <t>'RURAL_146014939000000002_Prov.RURAL_14601493900000'</t>
  </si>
  <si>
    <t>Jose Gildardo Echavarria Londoño</t>
  </si>
  <si>
    <t xml:space="preserve"> 08-09-2025 09:46:56--FNXWEAPICRMPROD-Por faor reprogramar isita llamar al celular 3128558546  3146578385 antes de ir ya que el lugar permanece solo. 28-08-2025 16:54:47--NCORRRMOD- 414 no contesta lneas telefnicas se toma registro fotogrfico de las llamadas y de las direcciones ms cercanas ereda el murrapal ingreso por la FRISOLA no hay ms nmeros en sistema 146014939000000 ereda murrapal parte baja Angel Rodriguez 28082025 16:49:46-</t>
  </si>
  <si>
    <t>'RURAL_146024206000000001'</t>
  </si>
  <si>
    <t>Omaira Mejia Aguado</t>
  </si>
  <si>
    <t xml:space="preserve"> 08-SEP-2025 08:01:44 -- EPMCRMSVPRD Sra. Omaira Meja con cdula 43416089 afirma es propietaria del inmueble solcita nueo sericio de energa HV para mpio Medelln cto Palmitas da La Potrera requiere sericio bsico residencial a 110 V piso 1 solicita que EPM instale la red elctrica externa contador y acometida. Tiene red interna instalada y certificada.Carga mxima requerida en KVA: 90Niel de tensin: 1Tipo de sericio solicitado: Nuea cargaHay red elctrica cercana al predio: SiDistancia en metros: 10Se toma como referencia la direccin RURAL146024206000000000146024206000000000 tel. 3016628552 solicita que se comuniquen antes de ir ya que la iienda permanece sola correo: mairiyamejiagmail.com id 774b3327-a868-4ecb-9499-a8e31013297b login jsalalopPedido automatico desde solicitud de sericio de energa</t>
  </si>
  <si>
    <t>'RURAL_147047290000000003_Prov.147047290000000000'</t>
  </si>
  <si>
    <t>Johan Ernesto Ramirez Mejia</t>
  </si>
  <si>
    <t xml:space="preserve"> 08-SEP-2025 12:13:57 -- EPMCRMSVPRD Cliente requiere solicitud del sericio de energa por h presenta declaracin de cumplimiento. Cliente solicita contactarlo antes de la isita. Se indica que la solicitud queda sujeta a erificacin tcnica.Pedido automatico desde solicitud de sericio de energa</t>
  </si>
  <si>
    <t>'RURAL_161071208500000003_Vda Urapanes Vía Piedrave'</t>
  </si>
  <si>
    <t>Yohana Marcela Arredondo Ortiz</t>
  </si>
  <si>
    <t xml:space="preserve"> 08-SEP-2025 12:15:17 -- EPMCRMSVPRD Usuaria en calidad de propietaria solicita habilitacin iienda de energa acometida  medidor  red interna para la direccin Rural 161071208500000003 de Caldas Vereda Urapanes Va Piedraerde al frente de Sanpio presenta formato de solicitud de sericio ante el operador de red solicitud de alor agregado firmada copia de la cdula y factura del ecino. Telfono de contacto 3234171855 - 3135981417 Yohana Marcela Arredondo Ortiz.  Pedido automatico desde solicitud de sericio de energa</t>
  </si>
  <si>
    <t>'RURAL_163004804500000003'</t>
  </si>
  <si>
    <t>Norberto De Jesus Vargas Velez</t>
  </si>
  <si>
    <t>'RURAL_163017140900000101_LOS ZULETAS'</t>
  </si>
  <si>
    <t>Alma Cecilia Madrid Puerta</t>
  </si>
  <si>
    <t xml:space="preserve"> -3002369610</t>
  </si>
  <si>
    <t xml:space="preserve"> -3113190588</t>
  </si>
  <si>
    <t xml:space="preserve"> -3117192441</t>
  </si>
  <si>
    <t xml:space="preserve"> -3127705635</t>
  </si>
  <si>
    <t>2147495-3157208657</t>
  </si>
  <si>
    <t xml:space="preserve"> -3236176652</t>
  </si>
  <si>
    <t xml:space="preserve"> -3218329717</t>
  </si>
  <si>
    <t xml:space="preserve"> -3214934911</t>
  </si>
  <si>
    <t xml:space="preserve"> -3207308655</t>
  </si>
  <si>
    <t xml:space="preserve"> -3015862811</t>
  </si>
  <si>
    <t xml:space="preserve"> -3233188984</t>
  </si>
  <si>
    <t xml:space="preserve"> -3128966926</t>
  </si>
  <si>
    <t xml:space="preserve"> -3003294899</t>
  </si>
  <si>
    <t>3716381-3127329618</t>
  </si>
  <si>
    <t xml:space="preserve"> -3113365759</t>
  </si>
  <si>
    <t>1111111-3104199268</t>
  </si>
  <si>
    <t>2144867-3222690915</t>
  </si>
  <si>
    <t xml:space="preserve"> -3146759585</t>
  </si>
  <si>
    <t xml:space="preserve"> -3113809649</t>
  </si>
  <si>
    <t xml:space="preserve"> -3105067824</t>
  </si>
  <si>
    <t xml:space="preserve"> -3054684761</t>
  </si>
  <si>
    <t xml:space="preserve"> -3104997712</t>
  </si>
  <si>
    <t xml:space="preserve"> -3017994774</t>
  </si>
  <si>
    <t xml:space="preserve"> -3146578385</t>
  </si>
  <si>
    <t xml:space="preserve"> -3016628552</t>
  </si>
  <si>
    <t xml:space="preserve"> -3158149254</t>
  </si>
  <si>
    <t xml:space="preserve"> -3234171855</t>
  </si>
  <si>
    <t xml:space="preserve"> -3015641524</t>
  </si>
  <si>
    <t xml:space="preserve"> -3116661977</t>
  </si>
  <si>
    <t>CL 53 SUR CR 72 -38 (INT 301 )'</t>
  </si>
  <si>
    <t>CL 34 CR 34 C -41 (INT 1138 )'</t>
  </si>
  <si>
    <t>CL 34 CR 34 C -81 (INT 103 )'</t>
  </si>
  <si>
    <t>CL 46 CR 1 B -210 (INT 216 )'</t>
  </si>
  <si>
    <t>CR 12 A CL 49 -20 (INT 302 )'</t>
  </si>
  <si>
    <t>CR 99 B CL 49 AB -63 (INT 101 )'</t>
  </si>
  <si>
    <t>CL 56 A CR 3 -18 (INT 102 )'</t>
  </si>
  <si>
    <t>CL 57 CR 17 B -106 (INT 302 )'</t>
  </si>
  <si>
    <t>CL 56 E CR 26 BC -5 (INT 101 )'</t>
  </si>
  <si>
    <t>CL 56 E CR 26 BC -5 (INT 201 )'</t>
  </si>
  <si>
    <t>CL 57 B CR 31 -70 (INT 301 )'</t>
  </si>
  <si>
    <t>CL 58 AB CR 97 AA -19 (INT 133 )'</t>
  </si>
  <si>
    <t>CR 94 CL 57 C -65 (INT 247 )'</t>
  </si>
  <si>
    <t>CR 17 CL 62 -66 (INT 111 )'</t>
  </si>
  <si>
    <t>DIAG 46 CL 35 -17 (INT 333 )'</t>
  </si>
  <si>
    <t>CL 38 CR 110 -15 (INT 2205 )'</t>
  </si>
  <si>
    <t>CL 39 FC CR 120 D -71 (INT 101 )'</t>
  </si>
  <si>
    <t>CL 48 DD CR 103 -41 (INT 1000 )'</t>
  </si>
  <si>
    <t>CL 48 DD CR 103 -41 (INT 1001 )'</t>
  </si>
  <si>
    <t>CL 48 BB CR 122 -10 (INT 167 )'</t>
  </si>
  <si>
    <t>CL 64 D CR 106 -207 (INT 100 )'</t>
  </si>
  <si>
    <t>HV + INT TRAFO 500139 X ORLANDO TORRES</t>
  </si>
  <si>
    <t xml:space="preserve">605 (LE PASA UNA LINEA SECUNDARIA X ENCIMA) X CARLOS IDARRAGA </t>
  </si>
  <si>
    <t xml:space="preserve">422 (USUARIO VA SACAR EL PASE CANALIZADO HASTA EL POSTE) X CARLOS IDARRAGA </t>
  </si>
  <si>
    <t>OK</t>
  </si>
  <si>
    <t>WILSON</t>
  </si>
  <si>
    <t xml:space="preserve">HV + PASE  TRAFO 27719 X JONNY G </t>
  </si>
  <si>
    <t>CR 127 CL 34 AD -66 (INT 403 )'</t>
  </si>
  <si>
    <t xml:space="preserve">HV + PASE PLAN INTEGRAL  TRAFO 69724 X JONNY G </t>
  </si>
  <si>
    <t xml:space="preserve">HV + PASE + BORNERA  TRAFO 321927 X JONNY G </t>
  </si>
  <si>
    <t xml:space="preserve">HV + PASE  TRAFO 52181 X JONNY </t>
  </si>
  <si>
    <t xml:space="preserve">422 (FALTAN CAJAS Y TUBERIA DE ILUMINACION) X JONNY G </t>
  </si>
  <si>
    <t>CL 17 A CR 107 A -74 (INT 301 )'</t>
  </si>
  <si>
    <t xml:space="preserve">HV + INT TRAFO 38956 X CARLOS IDARRAGA </t>
  </si>
  <si>
    <t>DANIEL</t>
  </si>
  <si>
    <t>405 (DEBE SOLICITAR CAMBIO DE POSTE DE 8 MTS PODRIDO A NIVEL DEL SUELO) X ORLANDO T</t>
  </si>
  <si>
    <t>+</t>
  </si>
  <si>
    <t>INT</t>
  </si>
  <si>
    <t>TRAFO</t>
  </si>
  <si>
    <t>HV + INT TRAFO 127253 X ORLANDO TORRES</t>
  </si>
  <si>
    <t>'CR 44 A CL 126 SUR -37'</t>
  </si>
  <si>
    <t>Beatriz Andrea Rendon Ospina</t>
  </si>
  <si>
    <t xml:space="preserve"> 08-SEP-2025 16:49:37 -- EPMCRMSVPRD Usuaria en calidad de propietaria solicita habilitacin iienda h de energa acometida y medidor para la direccin CR 44 A CL 126 SUR -37 de Caldas barrio Andaluca presenta formato de solicitud de sericio ante el operador de red solicitud de alor agregado copia de la cdula del solicitante declaracin de cumplimiento RETIE con copia de la tarjeta profesional del electricista y factura del ecino. Telfonos de contacto 31475338513146270297 Beatriz Andrea Rendon Ospina.  Pedido automatico desde solicitud de sericio de energa</t>
  </si>
  <si>
    <t>Maribel Cardenas Serchar</t>
  </si>
  <si>
    <t xml:space="preserve"> 09-SEP-2025 11:17:06 -- EPMCRMSVPRD Propietaria Sra. Maribel Crdenas Serchar identificada con cdula 64584703 y Cel: 3136821284 solicita sericio de energa HV para la direccin CL 83 A CR 57 -32 INTERIOR 401   barrio Viiendas del Sur en el municipio de  Itag. Presenta formatos de solicitud diligenciada copia de la cdula y factura del ecino cercano Instalacin cercana: CCL 83 A CR 57 -32 INTERIOR 301  con contrato: 12901566. Correo electrnico: macase26hotmail.com. Cliente informa que ya tiene construida la red interna y certificada por electricista particular y requiere la red externa por parte de EPM.Pedido automatico desde solicitud de sericio de energa</t>
  </si>
  <si>
    <t>Jessica Betancourt Mesa</t>
  </si>
  <si>
    <t xml:space="preserve"> 09-SEP-2025 14:34:38 -- EPMCRMSVPRD Sr. Jessica  Betancourt mesa  con cdula 43922481  llamar antes de ir Cel. 3122609338  Correo: jebejd223hotmai.com en calidad de propietario  solicita HV 110 para un TERCER  Piso En el municipio de LA ESTRELLA  BARRIO SAN AGUSTIN  direccin CR 52 CL 79 SUR -263 INTERIOR 301 . Requiere que EPM instale y certifique la red interna y le instale el medidor y la acometida elctrica id. 6df477c5-9dd4-42ec-aeaa-e1e4c42d4fff   jmoraruCarga mxima requerida en KVA: 96Niel de tensin: 1Tipo de sericio solicitado: Nuea cargaHay red elctrica cercana al predio: SiPedido automatico desde solicitud de sericio de energa</t>
  </si>
  <si>
    <t>'RURAL_159021832000000301'</t>
  </si>
  <si>
    <t>Marco Aurelio Salgado</t>
  </si>
  <si>
    <t xml:space="preserve"> 08-SEP-2025 14:53:26 -- EPMCRMSVPRD Usuario Marco Aurelio Salgado quien dice ser propietario solicita legalizacin del sericio de energa para la instalacin con direccin RURAL159021832000000301 Municipio de La Estrella presenta todos los documentos diligenciados fotocopia de cedula. Telfono contacto 3136964360 - 3043657085 - 4734357. Faor llamar antes de realizar la isita. El pedido se ingresa sujeto a la erificacin en el terreno.Pedido automatico desde solicitud de sericio de energa</t>
  </si>
  <si>
    <t>Ligia Herrera De Muñoz</t>
  </si>
  <si>
    <t xml:space="preserve"> 08-SEP-2025 14:47:25 -- EPMCRMSVPRD Cliente solicita HV en la instalacin CR 80 CL 19 A -65 INTERIOR 301  Medelln presenta: Formatos diligenciados copia de la cdula factura ecina declaracin de cumplimiento matrcula de electricista datos de contacto: 3013545352 - 6042382134 - Ligia HerreraPedido automatico desde solicitud de sericio de energa</t>
  </si>
  <si>
    <t>Gustavo Andres Franco Ospina</t>
  </si>
  <si>
    <t xml:space="preserve"> 08-SEP-2025 16:21:24 -- EPMCRMSVPRD Sr Gustao Andrs Franco Ospina Cc 71312726 en calidad de propietario solicita h a 110 ya cuenta con la red interna instalada y certificada solicita se le instale el contador y acometidaTel 3203706843Mcpio MedellnBarrio Quintas del SaladorDir CL 34 CR 34 C -81Se informa ans y cobrosId 6665b73b-2b07-4509-b646-8d793d6b359acareizaPedido automatico desde solicitud de sericio de energa</t>
  </si>
  <si>
    <t>Alexander De Jesus Velasquez Rendon</t>
  </si>
  <si>
    <t xml:space="preserve"> 09-SEP-2025 10:12:31 -- EPMCRMSVPRD Se presenta Alexander De Jess Velsquez Rendon con CC 71740412 en calidad de propietario solicitando contador de energa HV para la direccin CL 34 CR 34 C -191 INTERIOR 3084  municipio de Medelln barrio El Salador indica claramente que el uso del sericio es residencial ya tiene la red interna instalada solicita acometida y medidorPresenta: Solicitud diligenciada factura de la iienda ecina N 11523835 direccin de referencia CL 34 CR 34 C -191 INTERIOR 1090  municipio de Medelln usuario indica que esta casa queda a la entrada del callejn donde se encuentra la de la solicitud declaracin de cumplimiento copia de matrcula profesional.Contacto: Alexander De Jess Velsquez Rendontel. 3136015988SUJETO A VERIFICACIN NOTA: Faor llamar antes de isitar casa sola. Pedido automatico desde solicitud de sericio de energa</t>
  </si>
  <si>
    <t>Magid  Johnsons Muñoz  Duran</t>
  </si>
  <si>
    <t xml:space="preserve"> 08-SEP-2025 16:32:35 -- EPMCRMSVPRD El señor Magy Yonson Muñoz Duran con cdula 1017231630 en calidad de propietario solicita HV en el municipio de Medelln barrio Salador se toma como referencia la direccin CL 36 CR 33 A -34 informa que ya tiene la red elctrica interna instalada y certificada.  Telfono 3226062786  Id:8bf9cc85-5101-4deb-947d-cc5bb4fa54a8  ymunagPedido automatico desde solicitud de sericio de energa</t>
  </si>
  <si>
    <t>Wilson Albeiro Alzate Giraldo</t>
  </si>
  <si>
    <t xml:space="preserve"> 08-SEP-2025 14:40:38 -- EPMCRMSVPRD Sr.  Wilson lzate    Giraldo  con cdula 1128407820 afirma es propietario del inmueble solcita nueo sericio de energa para mpio medellin  barrio juan 23 requiere sericio bsico residencial a 110 V piso  2 solicita que EPM instale la acometida con el contador   red certificada Se toma como referencia la direccin CL 49 CR 99 B -18 INTERIOR 201  tel. 3042635157 id 70aa96ef-28aa-47b9-8078-28ae1b6bef01 login  lasquem  Pedido automatico desde solicitud de sericio de energa</t>
  </si>
  <si>
    <t xml:space="preserve"> 08-SEP-2025 14:49:50 -- EPMCRMSVPRD Sr.  Wilson lzate    Giraldo  con cdula 1128407820 afirma es propietario del inmueble solcita nueo sericio de energa para mpio medellin  barrio juan 23 requiere sericio bsico residencial a 110 V piso 2 solicita que EPM instale la acometida con el contador  Se toma como referencia la direccin CL 49 CR 99 B -18 INTERIOR 203  tel. 3042635157 id 70aa96ef-28aa-47b9-8078-28ae1b6bef01 login  lasquem  Pedido automatico desde solicitud de sericio de energa</t>
  </si>
  <si>
    <t>Francia Lopez Moreno</t>
  </si>
  <si>
    <t xml:space="preserve"> 08-SEP-2025 15:51:41 -- EPMCRMSVPRD Solicita energa h   para la direccion CR 2 CL 52 -70 INTERIOR 270  Medelln anexa cuenta con contrato 430109 declaracin de cumplimiento matricula del electricista telfono contacto 3122965667 llamar antes de ir. Pedido automatico desde solicitud de sericio de energa</t>
  </si>
  <si>
    <t>Angelica Maria Pineda Gil</t>
  </si>
  <si>
    <t xml:space="preserve"> 08-SEP-2025 15:32:10 -- EPMCRMSVPRD Sr. Angelica maria  pineda gil  con cdula 1039284578  afirma es propietario del inmueble solicita nueo sericio de energa para mpio medellin barrio Caicedo illa Turbay  requiere sericio bsico residencial a 110 V piso 1 solicita que EPM instale la red elctrica interna y certifique    Carga mxima requerida en KVA: 96Niel de tensin: 1Tipo de sericio solicitado: Nuea cargaHay red elctrica cercana al predio: SiDistancia en metros:  10Se toma como referencia la direccin CR 7 CL 55 F -113INTERIOR195   tel:3222230589 correo:angie252009hotmail.com  id 3a1e1dee-eae1-46a4-abda-967718db7a64dobrmosq Pedido automatico desde solicitud de sericio de energa</t>
  </si>
  <si>
    <t>Milena Marcela Londoño Garcia</t>
  </si>
  <si>
    <t xml:space="preserve"> 09-SEP-2025 08:39:19 -- EPMCRMSVPRD Habilitacin de ViiendaCliente: Milena Marcela Londoño Garcia  cdula 1151447512. En calidad de propietario solicita H.V a 110 para un Segundo piso en el municipio de Medelln  Barrio Trece de Noiembre direccin CL 56 F CR 18 C -12 Telfono de contacto 3117527455 correo electrnico milenamarcelagarcia1992gmail.com. Estrato:  1 Confirma que requiere parte interna y externa ID 6aac7edf-6ff0-4ad2-9633-206277339236   Mgutielu se le informa ANS y cobro por medio de la factura Pedido automatico desde solicitud de sericio de energa</t>
  </si>
  <si>
    <t>Javier Antonio Londoño Cañas</t>
  </si>
  <si>
    <t xml:space="preserve"> 09-SEP-2025 10:29:30 -- EPMCRMSVPRD Sr. Jaier lodoño  con cdula 1041146031  afirma es propietario del inmueble solicita nueo sericio de energa para mpio medellin barrio enciso  requiere sericio bsico residencial a 110 V piso 2 solicita que EPM instale la red elctrica interna y certifique    Carga mxima requerida en KVA: 96Niel de tensin: 1Tipo de sericio solicitado: Nuea cargaHay red elctrica cercana al predio: SiDistancia en metros:  10Se toma como referencia la direccin CL 59 C CR 16 D -111INTERIOR 106 tel 3107267066 correo:jl38940gmail.com id 61d3f0e0-df41-4dee-b9b8-32885401da02 dobrmosq Pedido automatico desde solicitud de sericio de energa</t>
  </si>
  <si>
    <t>Angela Adriana Mosquera Mosquera</t>
  </si>
  <si>
    <t xml:space="preserve"> 09-SEP-2025 10:36:27 -- EPMCRMSVPRD La Sra Angela Adriana Mosquera Mosquera con C.C 1026271811 Tel3207736084 solicita sericio de HV en la direccin de referencia CR 18 A CL 59 C -29 Mpio de Medelln barrio Enciso el faro solicita que EPM certifique e instale todo el sericio red interna contador y acometida65addf29-2338-4392-8473-fbdaba227991laceagudPedido automatico desde solicitud de sericio de energa</t>
  </si>
  <si>
    <t>Laura Arcila Atencio</t>
  </si>
  <si>
    <t xml:space="preserve"> 08-SEP-2025 14:59:18 -- EPMCRMSVPRD Usuario en calidad de propietario solicita instalacin de sericio de energa por habilitacin iienda en la direccin CL 55 CR 24 -63 INTERIOR 201 en Medelln. Presenta formulario diligenciado cedula original factura ecina contrato 11550497  Contacto tel. 3204471536Pedido automatico desde solicitud de sericio de energa</t>
  </si>
  <si>
    <t>Claudia Milena Rendon Velez</t>
  </si>
  <si>
    <t xml:space="preserve"> 08-SEP-2025 17:05:51 -- EPMCRMSVPRD Usuaria en calidad de propietaria solicita instalacin de sericio de energa por habilitacin iienda en la direccin CR 20 CL 57 C -88 INTERIOR 302  en Medelln Presenta formulario diligenciado cedula original factura ecina contrato 5524418 declaracin de cumplimiento y copia de matrcula profesional  Contacto tel. 3006296534 faor llamar antes de la isitaPedido automatico desde solicitud de sericio de energa</t>
  </si>
  <si>
    <t xml:space="preserve"> 08-SEP-2025 17:06:25 -- EPMCRMSVPRD Usuaria en calidad de propietaria solicita instalacin de sericio de energa por habilitacin iienda en la direccin CR 20 CL 57 C -88 INTERIOR 401  en Medelln Presenta formulario diligenciado cedula original factura ecina contrato 5524418 declaracin de cumplimiento y copia de matrcula profesional  Contacto tel. 3006296534 faor llamar antes de la isitaPedido automatico desde solicitud de sericio de energa</t>
  </si>
  <si>
    <t>William De Jesus Morales Sanchez</t>
  </si>
  <si>
    <t xml:space="preserve"> 09-SEP-2025 09:03:02 -- EPMCRMSVPRD Propietario William de Jesus Morales Sanchez cn cdula 71620644 solicita h con redes externas para iienda ubicada en enciso la libertad presenta la cdula Retie con nmero de matricula factura del ecino y formato de alor agregado y operador de red. faor llamar antes de ir 3009914131.Pedido automatico desde solicitud de sericio de energa</t>
  </si>
  <si>
    <t>Orlando De Jesus Areiza Zapata</t>
  </si>
  <si>
    <t xml:space="preserve"> 09-SEP-2025 10:30:11 -- EPMCRMSVPRD Se presenta el señor Orlando De Jesus Areiza Zapata con cdula 3572532 solicitando el sericio de energa HV para la CR 25 B CL 56 EE -93 INTERIOR 301  de Medelln solicita que se certifique la parte interna e instalar la externa con medidor y acometida anexa factura y cdula telfono: 3016697410. Llamar antes de ir.Pedido automatico desde solicitud de sericio de energa</t>
  </si>
  <si>
    <t>'CL 58 A CR 66 -25'</t>
  </si>
  <si>
    <t>Robinson Andres Gallo  Zuluaga</t>
  </si>
  <si>
    <t xml:space="preserve"> 09-09-2025 09:10:49--FNXWEAPICRMPROD-Sr. Robinson Andres solicita reprogramar ya que tiene los pendientes OK Por faor comunicarse con el usuario antes de isitar el predio numero de contacto 3206689842-3128750660 ID: eb396fe5-a4d5-4a94-9030-d78da8f2bd3f Mcastgar405.Permiso por escrito con nombre  firma y nmero de cdula de los ecinos del primer y segundo piso para instalar medidor y  cometida en la propiedad de ellos. 422.Instalar mnimo 3 circuitos respetando cdigo de colores. En la isita solo se eidencia un circuito en la caja de deriacin. NORMA RA8 -020. Jhon Zapata 09-07-2025 07:02:00--NCORRRMOD-405.Permiso por escrito con nombre  firma y nmero de cdula de los ecinos del primer y segundo piso para instalar medidor y  cometida en la propiedad de ellos. 422.Instalar mnimo 3 circuitos respetando cdigo de colores. En la isita solo se eidencia un circuito en la caja de deriacin. NORMA RA8 -020. Jhon Zapata-</t>
  </si>
  <si>
    <t>Dora Elcy Betancur Vanegas</t>
  </si>
  <si>
    <t xml:space="preserve"> 09-SEP-2025 12:18:24 -- EPMCRMSVPRD Sr.Dora betancurr con cdula  42686219 afirma es propietario del inmueble solicita nueo sericio de energa para mpio medellin crg altaista barrio a perla requiere sericio bsico residencial a 110 V piso 1 solicita que EPM instale la red elctrica interna y certifique    Carga mxima requerida en KVA: 96Niel de tensin: 1Tipo de sericio solicitado: Nuea cargaHay red elctrica cercana al predio: SiDistancia en metros:  10Se toma como referencia la direccin cr 112 cl 13 -238  tel:3146074559  id 2c61dcc8-5c4b-4683-a4ae-15987359b45edobrmosqPedido automatico desde solicitud de sericio de energa</t>
  </si>
  <si>
    <t>Elvia Rosa Carvajal</t>
  </si>
  <si>
    <t xml:space="preserve"> 09-SEP-2025 08:10:49 -- EPMCRMSVPRD Usuaria en calidad de propietaria solicita instalacin del sericio de energa para la construccin de domiciliaria acometida y medidor para la direccin CL 35 D CR 107 A -61 INTERIOR 212  proisional del Municipio de Medelln presenta formularios diligenciados cdula Faor llamar antes de ir al celular 3027691564. Nota: El pedido se ingresa sujeto a erificacin en terreno.Pedido automatico desde solicitud de sericio de energa</t>
  </si>
  <si>
    <t>Luis Fernando Virgen Hernendez</t>
  </si>
  <si>
    <t xml:space="preserve"> 09-SEP-2025 12:17:17 -- EPMCRMSVPRD Se presenta la señora Lina Maria Marn Gomez con c.c.43596472 autorizada por la propietaria la señora Aida Ins Ruiz Garro con cdula 43523154 solicitando la conexin del sericio de energa para la direccin CR 37 CL 92 -16 INTERIOR 301  del municipio de Medelln - Barrio Manrique direccin aproximada CR 37 CL 92 -16 presenta formulario diligenciado copia de cdula de la propietaria declaracin de cumplimiento matricula profesional del electricista factura ecina formato solicitud del sericio energa E1faor contactar a la usuaria antes de ir al celular:3173352768 correo: correagrandajgmail.comNota: se le informa al usuario que al no aportar el certificado de estratificacin expedido por el municipio la empresa no se hace responsable del estrato en el que quede el sericio solicitado.Pedido automatico desde solicitud de sericio de energa</t>
  </si>
  <si>
    <t>Diana Maria Larcen</t>
  </si>
  <si>
    <t xml:space="preserve"> 08-SEP-2025 15:26:40 -- EPMCRMSVPRD Solicita energa h para la direccion CL 39 B CR 115 B -83 INTERIOR 334  Medelln anexa cuenta del ecino mas cercano 12117925 cedula requiere red interna y externa telfono contacto 3145134623 llamar antes de ir. Pedido automatico desde solicitud de sericio de energa</t>
  </si>
  <si>
    <t>Eliana Girlesa Betancur Graciano</t>
  </si>
  <si>
    <t xml:space="preserve"> 08-SEP-2025 15:27:46 -- EPMCRMSVPRD Sr. Eliana Betancourt con cdula 1037615326 afirma es propietario del inmueble solcita nueo sericio de energa para mpio Medellin barrio Belencito monte erde  requiere sericio bsico residencial a 110 V piso 4 solicita que EPM instale la red elctrica interna y certifique. Se le informa cobro del IVA del 19 sobre los trabajos realizados para la construccin de la red interna.Se toma como referencia la direccin CR 113 D CL 34 AA -35 INTERIOR 102  tel. 3218533325 id 7eb414cc-a52c-447a-b5d4-c59aa26484f8  login dsepubla Pedido automatico desde solicitud de sericio de energa</t>
  </si>
  <si>
    <t>Alejandro  Monsalve Pineda</t>
  </si>
  <si>
    <t xml:space="preserve"> 08-09-2025 17:35:39--FNXWEAPICRMPROD-414 se llega la direccin y no fue posible localizar el usuario se llama a telefnica al 312 849 6710 y el fijo 491 39 40 Jhon Arboleda28082025 13:48Sr Alejandro Monsale solicita repogramar Por faor comunicarse antes de ir al 3128496710 1046bba1-7c50-4b6e-99f1-5075a5c846ac rsalazal 28-08-2025 16:30:44--NCORRRMOD-414 se llega la direccin y no fue posible localizar el usuario se llama a telefnica al 312 849 6710 y el fijo 491 39 40 Jhon Arboleda28082025 13:48-</t>
  </si>
  <si>
    <t>Orfa Live Urrego Urrego</t>
  </si>
  <si>
    <t xml:space="preserve"> 19-AUG-2025 11:47:02 -- EPMCRMSVPRD Se presenta HERNANDO VELEZ ARENAS con CC 98457643 en calidad de electricista solicita Habilitacin iienda HV para la CR 120 D CL 39 FD -95 INTERIOR 106  Municipio Medelln Barrio Sam Jaier El Salado indica claramente que el uso del sericio es residencial ya tiene la red interna instalada solicita la acometida y medidor.Presenta: Solicitud diligenciada Factura de la iienda ecina N 12189141 direccin de referencia CR 120 D CL 39 FD -95 INTERIOR 104 indica usuario que es la casa del aledaña a la instalacin. Declaracin de cumplimiento Copia de matrcula profesionalContacto: Orfa Lie Urrego UrregoCel. 3122731462- 3167960947SUJETO A VERIFICACINNOTA: Faor llamar antes de isitar casa sola.Pedido automatico desde solicitud de sericio de energa</t>
  </si>
  <si>
    <t xml:space="preserve"> 19-AUG-2025 11:56:28 -- EPMCRMSVPRD Se presenta HERNANDO VELEZ ARENAS con CC 98457643 en calidad de electricista solicita Habilitacin iienda HV para la CR 120 D CL 39 FD -95 INTERIOR 207  Municipio Medelln Barrio Sam Jaier El Salado indica claramente que el uso del sericio es residencial ya tiene la red interna instalada solicita la acometida y medidor.Presenta: Solicitud diligenciada Factura de la iienda ecina N 12189141 direccin de referencia CR 120 D CL 39 FD -95 INTERIOR 104 indica usuario que es la casa del aledaña a la instalacin. Declaracin de cumplimiento Copia de matrcula profesionalContacto: Orfa Lie Urrego UrregoCel. 3122731462- 3167960947SUJETO A VERIFICACINNOTA: Faor llamar antes de isitar casa sola.Pedido automatico desde solicitud de sericio de energa</t>
  </si>
  <si>
    <t xml:space="preserve"> 19-AUG-2025 12:00:38 -- EPMCRMSVPRD Se presenta HERNANDO VELEZ ARENAS con CC 98457643 en calidad de electricista solicita Habilitacin iienda HV para la CR 120 D CL 39 FD -95 INTERIOR 206  Municipio Medelln Barrio Sam Jaier El Salado indica claramente que el uso del sericio es residencial ya tiene la red interna instalada solicita la acometida y medidor.Presenta: Solicitud diligenciada Factura de la iienda ecina N 12189141 direccin de referencia CR 120 D CL 39 FD -95 INTERIOR 104 indica usuario que es la casa del aledaña a la instalacin. Declaracin de cumplimiento Copia de matrcula profesionalContacto: Orfa Lie Urrego UrregoCel. 3122731462- 3167960947SUJETO A VERIFICACINNOTA: Faor llamar antes de isitar casa sola.Pedido automatico desde solicitud de sericio de energa</t>
  </si>
  <si>
    <t>Blanca Nieves Calderon Galvis</t>
  </si>
  <si>
    <t xml:space="preserve"> 13-08-2025 14:22:34--FNXWEAPICRMPROD-se comunica la sra Blanca Calderon solicitando reprogramar informa que ya tiene finalizadas las correcciones que informo el tcnico sobre la cajatel:3226367463  id:b360060f-d409-4e88-b024-8ca54866e290 mgomezReenio de procesos de Integracion - JOB 08-08-2025 07:37:26--NCORRRMOD- 460 instalar gabinete para los apartamentos que faltan por el sericio de energa bloque estructural con 4 medias de energa solicitan 2 ms CR 107 CL 48bd 30 int 314 Angel Rodriguez 6082025 17:43:27-</t>
  </si>
  <si>
    <t>Marina Del Rocio Gomez Buitrago</t>
  </si>
  <si>
    <t>Maria Norelia Alvarez Amaya</t>
  </si>
  <si>
    <t xml:space="preserve"> 09-SEP-2025 11:33:21 -- EPMCRMSVPRD Se presenta la señora Mara Norelia larez Amaya con cdula 42962941 de Medelln solicita instalacin de contador de energa uso residencial para el inmueble ubicado en la direccin CL 55 A CR 125 A -94 INTERIOR 101  de Medelln Barrio La Loma.  Documentos que presenta: formato solicitud del sericio E1 solicitud de alor agregado cdula contrato ecino 320340 declaracin de cumplimiento y tarjeta profesional. Contacto: Mara larez - Cel. 3005092602.  Faor llamar antes de ir la casa permanece sola.  Queda sujeto a erificacin en terreno.Pedido automatico desde solicitud de sericio de energa</t>
  </si>
  <si>
    <t>'CL 58 C CR 132 -198'</t>
  </si>
  <si>
    <t>Rolando Tuberquia Vargas</t>
  </si>
  <si>
    <t xml:space="preserve"> 08-AUG-2025 11:19:00 -- EPMCRMSVPRD Usuario en calidad de propietario solicita conexin del sericio de energa por HV para la direccin CL 59 CR 134 -38 Barrio Playa Rica municipio de Medelln San Cristbal. Informa que ya tienen red interna. Falta la red externa y el medidor. Presenta formulario diligenciado declaracin de cumplimiento matricula profesional del electricista Contrato ecino 319041 formato solicitud del sericio energa E1 formato P-689. por faor llamar al contacto: Rolando Tuberquia Vargas. Numero de contacto 3122780449.Pedido automatico desde solicitud de sericio de energaPedido automatico desde solicitud de sericio de energa</t>
  </si>
  <si>
    <t>'CR 103 C CL 60 C -16'</t>
  </si>
  <si>
    <t>Maria Victoria Murillo Ramirez</t>
  </si>
  <si>
    <t xml:space="preserve"> 09-SEP-2025 08:57:21 -- EPMCRMSVPRD SE PRESENTA LA SEÑORA MARIA VICTORIA MURILLO RAMIREZ IDENTIFICADA CON C.C. 39.421.720 SOLICITANDO SERVICIO DE H.V. CONSTRUCCIN DE ACOMETIDA MEDIDOR E INSTALACION INTERNA PARA LA INSTALACION RESIDENCIAL EN LA DIRECCIN CR 103 C CL 60 C -16 EN EL MUNICIPIO DE MEDELLIN BARRIO OLAYA  HERRERA 1 SECTOR EL MODO  DEPARTAMENTO DE ANTIOQUIA PRESENTA CDULA DE CIUDADANA FACTURA DE SERVICIOS PUBLICOS INSTALACION CONTIGUA EN PISO PRIMERO DONDE SE SOLICITA EL SERVICIO CON CONTRATO 4788296 SOLICITA CONSTRUCCION DE ACOMETIDA MEDIDOR Y RED INTERNA  TELEFONO 3117401485 - 3007106699 LLAMAR ANTES DE REALIZAR LA VISITA AL 3113128416 SUJETO A VERIFICACIN.Pedido automatico desde solicitud de sericio de energa</t>
  </si>
  <si>
    <t>'RURAL_103043387400000001_103043387400000001'</t>
  </si>
  <si>
    <t>Jhon Luis Fortich Munera</t>
  </si>
  <si>
    <t xml:space="preserve"> 09-SEP-2025 13:23:02 -- EPMCRMSVPRD Propietario señor Jhon Luis Fortich Munera identificado con cdula 71766288 y Cel: 3116381325 solicita sericio de energa HV para la direccin RURAL103043387400000001103043387400000001  ereda La Montañita sector La Quesera en el municipio de  Medelln. Presenta formatos de solicitud diligenciada copia de la cdula y factura del ecino cercano Instalacin cercana: RURAL103043387400000000103043387400000000 con contrato: 1819439. Correo electrnico: No tiene. Cliente desea que EPM le certifique la red interna y externa.Pedido automatico desde solicitud de sericio de energa</t>
  </si>
  <si>
    <t>'RURAL_116005329130780202_116005329130780202'</t>
  </si>
  <si>
    <t>Natalia Saenz Julio</t>
  </si>
  <si>
    <t xml:space="preserve"> 09-SEP-2025 11:06:14 -- EPMCRMSVPRD Se presenta NATALIA SAENZ JULIO con documento de identidad nmero 1.001.741.661 y factura de contrato ecino 12679791 paginacin RURAL116005329130780201 para solicitar energa HV sencillo Construccin de acometida y medidor por EPM para la direccin Rural116005329130780202 del municipio de Medelln Antioquia para iienda terminada y con red interna construida por Tcnico Particular Adjunta Tarjeta Retie de Tcnico. No presenta certificado de estrato por lo que se sugiere asignar estrato proisional del ecino. Cliente solicita notificacin expresa al correo electrnico julionaty690gmail.com. Faor contactar al cliente a los telfonos de contacto: 3235486635 3026123000. Cliente solicita notificacin expresa al correo electrnico julionaty690gmail.comPedido automatico desde solicitud de sericio de energa</t>
  </si>
  <si>
    <t>'RURAL_116005329130780203_116005329130780203'</t>
  </si>
  <si>
    <t xml:space="preserve"> 09-SEP-2025 11:21:44 -- EPMCRMSVPRD Se presenta NATALIA SAENZ JULIO con documento de identidad nmero 1.001.741.661 y factura de contrato ecino 12679791 paginacin RURAL116005329130780201 para solicitar energa HV sencillo Construccin de acometida y medidor por EPM para la direccin Rural116005329130780203 del municipio de Medelln Antioquia para iienda terminada y con red interna construida por Tcnico Particular Adjunta Tarjeta Retie de Tcnico. No presenta certificado de estrato por lo que se sugiere asignar estrato proisional del ecino. Cliente solicita notificacin expresa al correo electrnico julionaty690gmail.com. Faor contactar al cliente a los telfonos de contacto: 3235486635 3026123000. Cliente solicita notificacin expresa al correo electrnico julionaty690gmail.comPedido automatico desde solicitud de sericio de energa</t>
  </si>
  <si>
    <t>'RURAL_116005355205400001_116005355205400001'</t>
  </si>
  <si>
    <t>Juan Leides Rivas Murillo</t>
  </si>
  <si>
    <t xml:space="preserve"> 09-SEP-2025 13:50:13 -- EPMCRMSVPRD Usuario Juan Leides Rias Murillo con documento No 1.214.746.538 celular 302 683 35 45 solicita sericio de energa por HV para la direccin RURAL116005355205400001116005355205400001 Medelln barrio belen aguas frias para que la empresa le instale medidor y la red externa. Presenta formatos diligenciados carta RETIE y carn CONTE del tcnico electricista factura del ecino contrato No. 13210620 y cdula. Faor llamar antes de isitar. Sujeto a erificar.Pedido automatico desde solicitud de sericio de energa</t>
  </si>
  <si>
    <t>PED-3517643-M8T8</t>
  </si>
  <si>
    <t>'RURAL_146002775000000001_VDA LA ILUSION'</t>
  </si>
  <si>
    <t>Jennifer Ospina Alvarez</t>
  </si>
  <si>
    <t xml:space="preserve"> 09-SEP-2025 09:53:41 -- EPMCRMSVPRD Sr. Yenifer Ospina Alarez con cdula 1096196932 En calidad de propietario solicita sericio nueo de energa HV para el municipio de Medelln Vda la ilusin requiere sericio bsico residencial a 110 V piso 1 solicita que EPM instale la red elctrica interna y certifique se toma como referencia la direccin RURAL146002775000000000146002775000000000 tel 3002743230 id d14a85ff-7607-43e1-893f-762f6e78d1fc CHENAGIPedido automatico desde solicitud de sericio de energa</t>
  </si>
  <si>
    <t>'146002775000000001</t>
  </si>
  <si>
    <t>PED-3468834-V3R8</t>
  </si>
  <si>
    <t>'RURAL_146005718804000000'</t>
  </si>
  <si>
    <t>David Sierra Uribe</t>
  </si>
  <si>
    <t xml:space="preserve"> 08-AUG-2025 17:28:46 -- EPMCRMSVPRD Sr Daid Sierra Uribe cc: 1000101165 solicita h contador acometida  informa que ya tiene la red interna instalada y certificada por particular desde la linea se le informan trminos y condiciones y esta conforme y los acepta asegura cumplirlos Medelln Corregimiento San Cristbal Vrda Boquern sector San Jos de la montaña contrato: 283859 RURAL146005718800000000BOQUERON PALMITAS tel: 3243210172 correo: daidsierrauribe80gmail.com id: 24fecac4-8c3a-4109-aa30-74949990287besolartecDaid Sierra Uribecc: 1000101165tel: 3243210172correo: daidsierrauribe80gmail.comcPedido automatico desde solicitud de sericio de energa</t>
  </si>
  <si>
    <t>'RURAL_146015339000000002_RURAL_PALMITAS'</t>
  </si>
  <si>
    <t>Jose Bertoldo Cardona Bastidas</t>
  </si>
  <si>
    <t xml:space="preserve"> 09-SEP-2025 08:45:09 -- EPMCRMSVPRD Sr. Jose Bertoldo Cardona Bastidas con cdula 3349275 afirma es propietario del inmueble solicita nueo sericio de energa para mpio Medelln ereda La frisola san sebastian de palmitas requiere sericio bsico residencial a 110 V piso 1  solicita que EPM instale la red elctrica externa y certifiqueCarga mxima: 9 KVANiel de tensin: 1Tipo de sericio solicitado: Nuea cargaSe toma como referencia la direccin RURAL146015339000000000RURALPALMITAScontrato 283579 tel 3041267153 id f5d0901c-492b-48fc-8584-327ac3346044 agiralondistrimat3mgmail.comPedido automatico desde solicitud de sericio de energa</t>
  </si>
  <si>
    <t>'RURAL_147019223200000302_RURAL_147019223200000302_'</t>
  </si>
  <si>
    <t>Yohana Andrea Alvarez Caro</t>
  </si>
  <si>
    <t xml:space="preserve"> 09-SEP-2025 12:52:21 -- EPMCRMSVPRD Usuario en calidad de propietario solicita conexin del sericio de energa por HV para la direccin RURAL147019223200000302RURAL147019223200000302Vereda el filo municipio de Medelln San Cristbal. Informa que ya tienen red interna. Falta la red externa y el medidor. Presenta formulario diligenciado declaracin de cumplimiento matricula profesional del electricista Contrato ecino 12774922 formato solicitud del sericio energa E1 formato P-689. por faor llamar al contacto: Yohana Andrea Alarez Caro. Numero de contacto 3233661768.Pedido automatico desde solicitud de sericio de energa</t>
  </si>
  <si>
    <t>RURAL_163012514000000318'</t>
  </si>
  <si>
    <t>RURAL_163012514000003318'</t>
  </si>
  <si>
    <t xml:space="preserve"> -3146270297</t>
  </si>
  <si>
    <t xml:space="preserve"> -3136821284</t>
  </si>
  <si>
    <t xml:space="preserve"> -3122609338</t>
  </si>
  <si>
    <t xml:space="preserve"> -3136964360</t>
  </si>
  <si>
    <t>2382134-3013545358</t>
  </si>
  <si>
    <t>2390121-3203706843</t>
  </si>
  <si>
    <t xml:space="preserve"> -3136015988</t>
  </si>
  <si>
    <t>2178211-3226062786</t>
  </si>
  <si>
    <t xml:space="preserve"> -3013318483</t>
  </si>
  <si>
    <t xml:space="preserve"> -3122965667</t>
  </si>
  <si>
    <t xml:space="preserve"> -3222230589</t>
  </si>
  <si>
    <t xml:space="preserve"> -3117527455</t>
  </si>
  <si>
    <t xml:space="preserve"> -3107267066</t>
  </si>
  <si>
    <t xml:space="preserve"> -3127049217</t>
  </si>
  <si>
    <t xml:space="preserve"> -3204471536</t>
  </si>
  <si>
    <t xml:space="preserve"> -3006296534</t>
  </si>
  <si>
    <t xml:space="preserve"> -3009914131</t>
  </si>
  <si>
    <t>2211520-3016697410</t>
  </si>
  <si>
    <t xml:space="preserve"> -3128750660</t>
  </si>
  <si>
    <t xml:space="preserve"> -3135232260</t>
  </si>
  <si>
    <t>4924182-3146208553</t>
  </si>
  <si>
    <t xml:space="preserve"> -3206501714</t>
  </si>
  <si>
    <t xml:space="preserve"> -3145134623</t>
  </si>
  <si>
    <t xml:space="preserve"> -3218533325</t>
  </si>
  <si>
    <t>4913940-3128496710</t>
  </si>
  <si>
    <t xml:space="preserve"> -3122731462</t>
  </si>
  <si>
    <t xml:space="preserve"> -3226367463</t>
  </si>
  <si>
    <t xml:space="preserve"> -3116309784</t>
  </si>
  <si>
    <t xml:space="preserve"> -3005092602</t>
  </si>
  <si>
    <t xml:space="preserve"> -3122780449</t>
  </si>
  <si>
    <t xml:space="preserve"> -3117401485</t>
  </si>
  <si>
    <t>3323773-3116381325</t>
  </si>
  <si>
    <t xml:space="preserve"> -3235486635</t>
  </si>
  <si>
    <t xml:space="preserve"> -3026833545</t>
  </si>
  <si>
    <t xml:space="preserve"> -3002743230</t>
  </si>
  <si>
    <t xml:space="preserve"> -3243210172</t>
  </si>
  <si>
    <t>4463426-3041267153</t>
  </si>
  <si>
    <t xml:space="preserve"> -3233661768</t>
  </si>
  <si>
    <t>CL 83 A CR 57 -32 (INT 401 )'</t>
  </si>
  <si>
    <t>CR 52 CL 79 SUR -263 (INT 501 )'</t>
  </si>
  <si>
    <t>CR 80 CL 19 A -65 (INT 301 )'</t>
  </si>
  <si>
    <t>CL 34 CR 34 C -81 (INT 301 )'</t>
  </si>
  <si>
    <t>CL 34 CR 34 C -191 (INT 3084 )'</t>
  </si>
  <si>
    <t>CL 36 CR 33 A -34 (INT 301 )'</t>
  </si>
  <si>
    <t>CL 49 CR 99 B -18 (INT 201 )'</t>
  </si>
  <si>
    <t>CL 49 CR 99 B -18 (INT 203 )'</t>
  </si>
  <si>
    <t>CR 2 CL 52 -70 (INT 270 )'</t>
  </si>
  <si>
    <t>CR 7 CL 55 F -113 (INT 198 )'</t>
  </si>
  <si>
    <t>CL 56 F CR 18 C -12 (INT 201 )'</t>
  </si>
  <si>
    <t>CL 59 C CR 16 D -111 (INT 205 )'</t>
  </si>
  <si>
    <t>CR 18 A CL 59 C -29 (INT 101 )'</t>
  </si>
  <si>
    <t>CL 55 CR 24 -63 (INT 201 )'</t>
  </si>
  <si>
    <t>CR 20 CL 57 C -88 (INT 302 )'</t>
  </si>
  <si>
    <t>CR 20 CL 57 C -88 (INT 401 )'</t>
  </si>
  <si>
    <t>CR 22 B CL 56 BB -11 (INT 205 )'</t>
  </si>
  <si>
    <t>CR 25 B CL 56 EE -93 (INT 301 )'</t>
  </si>
  <si>
    <t>CR 112 CL 13 -238 (INT 109 )'</t>
  </si>
  <si>
    <t>CL 35 D CR 107 A -61 (INT 212 )'</t>
  </si>
  <si>
    <t>CL 34 AA CR 113 E -21 (INT 301 )'</t>
  </si>
  <si>
    <t>CL 39 B CR 115 B -83 (INT 334 )'</t>
  </si>
  <si>
    <t>CR 113 D CL 34 AA -35 (INT 401 )'</t>
  </si>
  <si>
    <t>CR 117 B CL 39 AD -60 (INT 302 )'</t>
  </si>
  <si>
    <t>CR 120 D CL 39 FD -95 (INT 115 )'</t>
  </si>
  <si>
    <t>CR 120 D CL 39 FD -95 (INT 215 )'</t>
  </si>
  <si>
    <t>CR 120 D CL 39 FD -95 (INT 216 )'</t>
  </si>
  <si>
    <t>CR 107 CL 48 BD -30 (INT 314 )'</t>
  </si>
  <si>
    <t>CL 43 BA CR 120 -64 (INT 301 )'</t>
  </si>
  <si>
    <t>CL 55 A CR 125 A -94 (INT 101 )'</t>
  </si>
  <si>
    <t xml:space="preserve">520 (REQUIERE  2 POSTS  Y 90 MTRS DE TRENZA APROX) X JONNY G </t>
  </si>
  <si>
    <t xml:space="preserve">520 (REQUIERE 1 POSTE PARA APOYAR ACOMETIDAS) X JONNY G </t>
  </si>
  <si>
    <t xml:space="preserve">HV + PASE (220V)+ PERMISO TRAFO 324146 X JONNY G </t>
  </si>
  <si>
    <t xml:space="preserve">HV + INT + BORNERA TRAFO 333271 X JONNY G </t>
  </si>
  <si>
    <t xml:space="preserve">522 (VALIDAR POT Y UBICACIÓN DEL PREDIO) X JONNY G </t>
  </si>
  <si>
    <t xml:space="preserve">414 (CASA SOLA EL QUE CONTESTA INFORMA NO CONCOER A L USUARIO) X JONNY G </t>
  </si>
  <si>
    <t xml:space="preserve">414 (USUARIO NO CONTESTAN Y NO SE UBICA LA DIRECCION) X JONNY G </t>
  </si>
  <si>
    <t xml:space="preserve">605 (PASA TRENZA POR ENCIMA DE LA VIVIENDA) X JONNY G </t>
  </si>
  <si>
    <t xml:space="preserve">460 (REQUIERE GABINETE SE EVIDENCIA ESTRUCTURAS PARA 6 APTOS) X JONNY G </t>
  </si>
  <si>
    <t>WISLON A</t>
  </si>
  <si>
    <t xml:space="preserve">602 (LA PROPIEDAD ESTA UBICADA EN ZONDE ALTO RIESGO ) X CARLOS IDARRAGA - 430 (09 SEPT) X CARLOS IDARRAGA </t>
  </si>
  <si>
    <t xml:space="preserve">HV - PASE TRAFO 26740 X CARLOS IDARRAGA </t>
  </si>
  <si>
    <t xml:space="preserve">HV + INT + BONRERA TRAFO 41580 X CARLOS IDARRAGA </t>
  </si>
  <si>
    <t xml:space="preserve">460 (LA PROPIEDAD NECESITA GABINETE TIENE 5 APTOS Y OTRO A FUTURO) X CARLOS IDARRAG </t>
  </si>
  <si>
    <t xml:space="preserve">HV - PASE TRAFO 97432 X CARLOS IDARRAGA </t>
  </si>
  <si>
    <t>3116139741 -3137575972</t>
  </si>
  <si>
    <t xml:space="preserve">406 (PROBLEMA DE ORDEN PUBLICO) X CARLOS IDARRAGA </t>
  </si>
  <si>
    <t xml:space="preserve">602 (UBICADA EN ZONA DE ALTO RIESGO) X CARLOS IDARRAGA </t>
  </si>
  <si>
    <t xml:space="preserve">405 (USUARIO DICE QUE VA PAGAR EL CONTADOR DE CONTADO PERO QUE NO TIENE LA PLATA QUE CUANDO LA TENAGA REPROGRAMA DE NUEVO) X CARLOS IDARRAGA </t>
  </si>
  <si>
    <t xml:space="preserve">HV + PASE TRAFO 37082 X CARLOS IDARRAGA </t>
  </si>
  <si>
    <t xml:space="preserve">414 (NO SE LOCALZIA EL INTERIOR Y NO CONTESTAN) X CARLOS IDARRAGA </t>
  </si>
  <si>
    <t>414 (CASA SOLA Y NO CONTESTAN) X ORLANDO TORRES</t>
  </si>
  <si>
    <t xml:space="preserve">450 -422 (DEBE CAMBIAR DESCARGA A TIERRA X N.8 DEBE INSTALAR GRAPAS AL PASE Y FALTA INSTALAR RED INTERNA) X ORLANOD TORRES </t>
  </si>
  <si>
    <t xml:space="preserve">HV + PASE TRAFO 316064 X ORLANDO TORRES </t>
  </si>
  <si>
    <t xml:space="preserve">HV + PASE TRAFO 324659 X ORLANDO TORRES </t>
  </si>
  <si>
    <t>HV  TRAFO 300484 X ORLANDO TORRES - 430 (09 SEPT) X ORLANOD TORRES</t>
  </si>
  <si>
    <t>HV + PASE   TRAFO 300484 X ORLANDO TORRES - 430 (09 SEPT) X ORLANOD TORRES</t>
  </si>
  <si>
    <t xml:space="preserve">602 (REQUIERE POT RETIRO QUEBRADA LA IGUANA) X JONNY G </t>
  </si>
  <si>
    <t xml:space="preserve">422 (BREAKERS CON 2 CONDUCTORES DEBEN SER 1 Y FALTA POLO A TIERRA ) X JONNY G </t>
  </si>
  <si>
    <t xml:space="preserve">HV + PASE X JONNY G </t>
  </si>
  <si>
    <t xml:space="preserve">HV + PASE CANALIZADO 10 MTRS TRAFO 53921 X JONNY G </t>
  </si>
  <si>
    <t xml:space="preserve">HV - PASE X JONNY G </t>
  </si>
  <si>
    <t>605 (LE PASA UNA LINEA SECUNDARIA X ENCIMA) X CARLOS IDARRAAGA</t>
  </si>
  <si>
    <t xml:space="preserve">405 (USUARIO QUIERE PONER CONTADOR POR PARTICULAR) X CARLOS IDARRAGA </t>
  </si>
  <si>
    <t xml:space="preserve">HV + PASE + BORNERA 3 PISO TRAFO 10785 X CARLOS IDARRAGA </t>
  </si>
  <si>
    <t xml:space="preserve">422 (DEBE PONERLE TUBOS EMT A LOS ALAMBRES QUE PASAN EXPUESTOS Y HACER DONDE PONER LOS CONTADORES Y PERMISOS) X CARLOS IDARRAGA </t>
  </si>
  <si>
    <t xml:space="preserve">414 (NO SE LOCALIZA LA DIRECCION NI USUARIO) X CARLOS IDARRAGA </t>
  </si>
  <si>
    <t xml:space="preserve">632 (SECTOR PREPAGO CL 59 C CR 16 D 111 (INT 106) X CARLOS IDARRAGA </t>
  </si>
  <si>
    <t xml:space="preserve">422 413 (CAMBIAR CANALETA POR TUBOS EMT Y PONER CAJA DE BREAKERS) X CARLOS IDARRAGA </t>
  </si>
  <si>
    <t xml:space="preserve">632 (SECTOR PREPAGO CR 18 A CL 59 C -28 (INT 101) X CARLOS IDARRAGA </t>
  </si>
  <si>
    <t>Andres Escudero Londoño</t>
  </si>
  <si>
    <t xml:space="preserve"> 09-SEP-2025 17:04:26 -- EPMCRMSVPRD Llama Sr. Andrs Escudero con cdula 1128459997 afirma es propietario del inmueble  solcita nueo sericio de energa para Municipio: Medelln   BarrioVereda: La erde  requiere sericio bsico residencial a 110 V piso  1     Estrato: 2   Direccin de referencia: CL 36 D SUR CR 55 C -70 INTERIOR 110  MEDELLN ANTIOQUIA   Contrato: 13203630   Telfono: 3126389829  - 3243283234    Id:  c0c534a1-1d16-42c5-b00e-55edafd86d36      Login: Trieagu Indica que ya Tiene red interna instalada y certificada solicita que EPM instale red externa y certifique  Pedido automatico desde solicitud de sericio de energa</t>
  </si>
  <si>
    <t>Maria Eugenia Serna Ramirez</t>
  </si>
  <si>
    <t xml:space="preserve"> 10-SEP-2025 12:10:33 -- EPMCRMSVPRD Se presenta Maria Eugenia Serna Ramirez con CC 43555812 en calidad de PROPIETARIA solicita Habilitacin Viienda para la direccin en CL 34 CR 34 C -63  INTERIOR 301 Municipio Medelln Barrio El Salador.Presenta: Solicitud diligenciada Factura de la iienda ecina N 944446 direccin de referencia CL 34 CR 34 C -63 Declaracin de cumplimiento Copia de matrcula profesionalContacto: Maria Eugenia SernaCel. 3206971413.SUJETO A VERIFICACINNOTA: Faor llamar antes de isitar casa sola.Pedido automatico desde solicitud de sericio de energa</t>
  </si>
  <si>
    <t xml:space="preserve"> 10-SEP-2025 12:10:33 -- EPMCRMSVPRD Se presenta Maria Eugenia Serna Ramirez con CC 43555812 en calidad de PROPIETARIA solicita Habilitacin Viienda para la direccin en CL 34 CR 34 C -63  INTERIOR 302  Municipio Medelln Barrio El Salador.Presenta: Solicitud diligenciada Factura de la iienda ecina N 944446 direccin de referencia CL 34 CR 34 C -63 Declaracin de cumplimiento Copia de matrcula profesionalContacto: Maria Eugenia SernaCel. 3206971413.SUJETO A VERIFICACINNOTA: Faor llamar antes de isitar casa sola.Pedido automatico desde solicitud de sericio de energa</t>
  </si>
  <si>
    <t>.17</t>
  </si>
  <si>
    <t>Ivana Maria Osorio Fonseca</t>
  </si>
  <si>
    <t xml:space="preserve"> 10-09-2025 13:57:49--FNXWEAPICRMPROD-usuaria requiere cancelar pedido y solicita punto de conexin. 09-06-2025 09:28:15--NCORRRMOD-415 460 Presentar o tramitar dictamen retie cumplir con la correcta instalacin de las medidas en el gabinete norma RA8-012 y tramitar su solicitud por legalizacin particular Emil Cadrazco 7062025 8:55:30-</t>
  </si>
  <si>
    <t>Ana Gabriela Urrutia Mosquera</t>
  </si>
  <si>
    <t xml:space="preserve"> 10-SEP-2025 08:43:54 -- EPMCRMSVPRD Se presenta Ana Gabriela Urrutia Mosquera con CC 26341280 en calidad de propietario solicita contador de energa HV para la direccin CL 58 CR 5 E -27 INTERIOR 312  municipio de Medelln barrio Caicedo Villa Lilia indica claramente que el uso del sericio es residencial ya tiene la red interna instalada solicita acometida y medidorPresenta: Solicitud diligenciada factura de la iienda ecina N 12352808 direccin de referencia CL 58 CR 5 E -27 INTERIOR 312  municipio de Medelln usuario indica que es la casa del primer piso declaracin de cumplimiento copia de matrcula profesional.Contacto: Ana Gabriela Urrutia Mosqueratel. 3207075369SUJETO A VERIFICACIN NOTA: Faor llamar antes de isitar casa sola. Pedido automatico desde solicitud de sericio de energa</t>
  </si>
  <si>
    <t>Yeraldin Parra Escalona</t>
  </si>
  <si>
    <t xml:space="preserve"> 09-SEP-2025 20:32:55 -- EPMCRMSVPRD Sra. Yeraldin Parra Escalona con cdula 5280906 afirma es propietaria del inmueble solicita nueo sericio de energa para mpio Medelln barrio Caicedo illa liliam requiere sericio bsico residencial a 110 V piso 1 solicita que EPM instale la red elctrica interna y externaCarga mxima requerida en KVA: 96Niel de tensin: 1Tipo de sericio solicitado: Nuea cargaHay red elctrica cercana al predio: SiDistancia en metros: 10Se toma como referencia la direccin CR 8 CL 58 A -117 INTERIOR 2304  tel 3104984524 id 6eaf9735-e89b-4516-a704-fa1dfed70a55 login lsalazho Pedido automatico desde solicitud de sericio de energa</t>
  </si>
  <si>
    <t>Felix Antonio Arboleda Jaramillo</t>
  </si>
  <si>
    <t xml:space="preserve"> 09-SEP-2025 20:15:20 -- EPMCRMSVPRD Sr. Felix Antonio Arboleda Jaramillo con cdula 98585549 afirma es propietario del inmueble solicita nueo sericio de energa para mpio Medelln barrio Caicedo illa Lilia requiere sericio bsico residencial a 110 V piso 3 solicita que EPM instale la red elctrica interna y externaCarga mxima requerida en KVA: 96Niel de tensin: 1Tipo de sericio solicitado: Nuea cargaHay red elctrica cercana al predio: SiDistancia en metros: 10Se toma como referencia la direccin CR 8 CL 58 A -117 INTERIOR 2304  tel 3126153930 id 6eaf9735-e89b-4516-a704-fa1dfed70a55 login lsalazho Pedido automatico desde solicitud de sericio de energa</t>
  </si>
  <si>
    <t xml:space="preserve"> 09-SEP-2025 20:17:07 -- EPMCRMSVPRD Sr. Felix Antonio Arboleda Jaramillo con cdula 98585549 afirma es propietario del inmueble solicita nueo sericio de energa para mpio Medelln barrio Caicedo illa lilia requiere sericio bsico residencial a 110 V piso 4 solicita que EPM instale la red elctrica interna y externaCarga mxima requerida en KVA: 96Niel de tensin: 1Tipo de sericio solicitado: Nuea cargaHay red elctrica cercana al predio: SiDistancia en metros: 10Se toma como referencia la direccin CR 8 CL 58 A -117 INTERIOR 2304  tel 3126153930 id 6eaf9735-e89b-4516-a704-fa1dfed70a55 login lsalazho Pedido automatico desde solicitud de sericio de energa</t>
  </si>
  <si>
    <t>Ledys Miller Fuentes</t>
  </si>
  <si>
    <t xml:space="preserve"> 10-SEP-2025 10:21:02 -- EPMCRMSVPRD   Ledys Miller Fuentes cc 1193219060 tel  3145141924 -3009938010 Medelln br  Tres Esquinas ref  CL 57 A CR 17 B -51 INTERIOR 129  correo yustinmurillo40gmail.com  sericio para  CL 57 A CR 17 B -51 INTERIOR 140 propietaria solicita sericio  HV red interna  externa  id f158f49a-394f-4fd7-976b-69ea5f1a2e62  amejale Pedido automatico desde solicitud de sericio de energa</t>
  </si>
  <si>
    <t>Alexix Fernando Muñoz</t>
  </si>
  <si>
    <t xml:space="preserve"> 09-SEP-2025 15:41:34 -- EPMCRMSVPRD Usuario en calidad de propietario solicita instalacin de sericio de energa por habilitacin iienda en la direccin CL 59 C CR 18 B -75 INTERIOR 1127 en Medelln. Presenta formulario diligenciado cedula original factura ecina contrato 12199166. Contacto tel. 3023308713.Pedido automatico desde solicitud de sericio de energa</t>
  </si>
  <si>
    <t>Nubier Arquides Gomez Villa</t>
  </si>
  <si>
    <t xml:space="preserve"> 10-SEP-2025 10:53:33 -- EPMCRMSVPRD Usuario en calidad de propietario solicita instalacin de sericio de energa por habilitacin iienda en la direccin CR 17 B CL 56 EE -50 INTERIOR 1140 en Medelln. Presenta formulario diligenciado cedula original factura ecina contrato 12448136 declaracin de cumplimiento y copia de matrcula profesional  Contacto tel. 3116582578.Pedido automatico desde solicitud de sericio de energa</t>
  </si>
  <si>
    <t>Bertin De Jesus Rios Villada</t>
  </si>
  <si>
    <t xml:space="preserve"> 10-SEP-2025 13:06:49 -- EPMCRMSVPRD Usuario en calidad de propietario solicita instalacin de sericio de energa por habilitacin iienda en la direccin CR 25 A CL 56 B -40 INTERIOR 204  en Medelln Presenta formulario diligenciado cedula original factura ecina contrato 417596 la declaracin de cumplimiento y copia de matrcula profesional sern entregados al momento de la isita Contacto tel. 3026230592 faor llamar antes de la isitaPedido automatico desde solicitud de sericio de energa</t>
  </si>
  <si>
    <t>William Alberto Giraldo Giraldo</t>
  </si>
  <si>
    <t xml:space="preserve"> 10-SEP-2025 12:50:46 -- EPMCRMSVPRD Propietario solicita instalacin nuea para tercer piso iienda ya habitada presenta cuenta con contrato N3488777 del primer piso es barrio san Antonio de prado ena al señor: gustao deossa gomez con cc 15456161 con copia de la cdula Llamar antes de ir al 3127935360 declaracin de cumplimiento y matricula profesional. informa que son cuatro iiendas en total.Pedido automatico desde solicitud de sericio de energa</t>
  </si>
  <si>
    <t>Libardo De Jesus Rojas Garcia</t>
  </si>
  <si>
    <t xml:space="preserve"> 10-SEP-2025 10:22:43 -- EPMCRMSVPRD SE PRESENTA USUARIO EN CALIDAD DE QUIEN DICE SER EL PROPIETARIO LIBARDO DE JESUS ROJAS GARCIA CON C.C. 71.591.691 SOLICITANDO SERVICIO DE H.V. CONSTRUCCIN DE ACOMETIDA Y MEDIDOR PARA LA INSTALACION RESIDENCIAL EN LA DIRECCIN CL 57 A CR 30 -30 INTERIOR 301  EN EL MUNICIPIO DE MEDELLIN BARRIO SUCRE  DEPARTAMENTO DE ANTIOQUIA PRESENTA CDULA DE CIUDADANA SOLICITUD DILIGENCIADA CARTA DE REQUISITOS TCNICOS COPIA DE LA TARJETA PROFESIONAL DEL TCNICO ELECTRICISTA QUE CERTIFICA LA INSTALACIN FACTURA DE SERVICIOS DE INSTALACION VECINA  PISO SEGUNDO CONTRATO 9664348 TELEFONO DE CONTACTO 3016803762  LLAMAR ANTES DE IR SUJETO A VERIFICACIN.Pedido automatico desde solicitud de sericio de energa</t>
  </si>
  <si>
    <t>Ramon Antonio Gomez Garzon</t>
  </si>
  <si>
    <t xml:space="preserve"> 10-SEP-2025 09:13:15 -- EPMCRMSVPRD Solicita energa h para la direccion CR 56 A CL 50 -80 interior 204 medellin anexa informa contrato 392886 cedula telfono contacto 3148470608 llamar antes.  Queda en erificacin tcnica porque es la casa no tiene red interna. Pedido automatico desde solicitud de sericio de energa</t>
  </si>
  <si>
    <t>Yari Aldith Yarce Macias</t>
  </si>
  <si>
    <t xml:space="preserve"> 10-SEP-2025 12:17:15 -- EPMCRMSVPRD Solicitud de sericio de energia por habilitacin iienda  presenta documentos diligenciados  certificado retie cedula y factura contigua. CR 92 DD CL 57 C -61 INTERIOR 111  barrio blanquizal contacto 3143504092 llamar antes de ir.  Pedido automatico desde solicitud de sericio de energa</t>
  </si>
  <si>
    <t>Liliana Patricia Muñoz Gaviria</t>
  </si>
  <si>
    <t xml:space="preserve"> 10-09-2025 14:01:44--FNXWEAPICRMPROD- 422 490 El cableado de neutro y puesta a tierra debe ser independiente por cada circuito existente las protecciones deben ser de acuerdo al calibre del cable e independientes para cada fase canalizar cableado expuesto en ducto que cumpla retie.  Se dej acta de isita y se anexa registro fotogrfico Emil Cadrazco 29082025 17:21se comunica la sr liliana muñoz para re programar la isita llamar al  3145135447ee93c7da-b439-47cb-b02e-6d6de413e7e8 DOBRMOSQ 10092025 30-08-2025 08:50:15--NCORRRMOD- 422 490 El cableado de neutro y puesta a tierra debe ser independiente por cada circuito existente las protecciones deben ser de acuerdo al calibre del cable e independientes para cada fase canalizar cableado expuesto en ducto que cumpla retie.  Se dej acta de isita y se anexa registro fotogrfico Emil Cadrazco 29082025 17:21-</t>
  </si>
  <si>
    <t>PED-3519635-S9P8</t>
  </si>
  <si>
    <t>'CR 64 A CL 33 -7 (INTERIOR 401 )'</t>
  </si>
  <si>
    <t>Fernanda  Martinez</t>
  </si>
  <si>
    <t xml:space="preserve"> 10-SEP-2025 10:53:50 -- EPMCRMSVPRD Sr. Luisa Fernanda Martinez con cdula 1003309743 afirma es propietario del inmueble solicita nueo sericio de energa para mpio Itagui barrio Triana requiere sericio bsico residencial a 110 V solicita que EPM instale la red elctrica externa ya cuenta con red internaCarga mxima: 9 KVANiel de tensin: 1Tipo de sericio solicitado: Nuea cargaHay red elctrica cercana al predio: SiDistancia en metros: 10Se toma como referencia la direccin CR 64 A CL 33 -7 INTERIOR 301  tel 3246874495 mfer3707gmail.com id 1d7174be-388d-439c-a0dd-64e9c6a16d87 carbolaPedido automatico desde solicitud de sericio de energa</t>
  </si>
  <si>
    <t>'073624103000070401</t>
  </si>
  <si>
    <t>Gilma Marcela Puerta Sanchez</t>
  </si>
  <si>
    <t xml:space="preserve"> 10-SEP-2025 12:44:47 -- EPMCRMSVPRD Juan Molina en calidad de TRAMITADOR de la propietaria solicita contador de energa HV para la direccin CR 109 CL 34 B -52 INTERIOR 301  Medelln Barrio Beln rincn indica claramente que el uso del sericio es residencial solicita la red interna acometida y medidor Presenta: Formulario diligenciado copia de cdula factura ecina 690166 direccin referencia: CR 109 CL 34 B -52 casa contigua primer pisoContacto: Gilma Marcela Puerta Sncheztel. 3003705895SUJETO A VERIFICACINNOTA: Faor llamar antes de isitar casa sola.Pedido automatico desde solicitud de sericio de energa</t>
  </si>
  <si>
    <t>Bryan Esteban Perez Duque</t>
  </si>
  <si>
    <t xml:space="preserve"> 10-SEP-2025 10:20:11 -- EPMCRMSVPRD Sr. Bryan Esteban Prez Duque con cdula 1017231760 afirma es propietario del inmueble solcita nueo sericio de energa para mpio Medelln barrio El Socorro requiere sericio bsico residencial a 110 V piso 2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49 A CR 102 C -49 EL SOCORRO MEDELLN ANTIOQUIA tel. 3015232462 id 08661366-7f65-4464-8f45-d9b217710628 login turangoPedido automatico desde solicitud de sericio de energa</t>
  </si>
  <si>
    <t>Nathalia vanessa Rendon agudelo</t>
  </si>
  <si>
    <t xml:space="preserve"> 12-08-2025 11:46:31--FNXWEAPICRMPROD-Usuario Nathalia Rendon Agudelo tel: 3132399316 solicita reprogramar pedido pendientes ok solicitud 23502179 FAVOR LLAMAR ANTES DE IR  ID a5c07800-ce0c-4ffe-9362-54470c09a2b0 Loguin turango  460 instalar gabinete para los apartamentos que faltan por el sericio de energa bloque estructural con 4 medias de energa solicitan 2 ms CR 107 CL 48bd 30 int 414 Angel Rodriguez 06-08-2025 17:17:42--NCORRRMOD-  460 instalar gabinete para los apartamentos que faltan por el sericio de energa bloque estructural con 4 medias de energa solicitan 2 ms CR 107 CL 48bd 30 int 414 Angel Rodriguez-</t>
  </si>
  <si>
    <t>Luz Estella Rendon</t>
  </si>
  <si>
    <t xml:space="preserve"> 10-SEP-2025 12:33:44 -- EPMCRMSVPRD Usuaria en calidad de propietaria solicita instalacin de sericio de energa por habilitacin iienda construccin de domiciliaria y red interna en la direccin CR 121 CL 57 -173 INTERIOR 125  en Medelln Presenta formulario diligenciado cedula original factura ecina contrato 12502880  Contacto tel. 3104718364 faor llamar antes de la isitaPedido automatico desde solicitud de sericio de energa</t>
  </si>
  <si>
    <t>Manuela Vasquez Cano</t>
  </si>
  <si>
    <t xml:space="preserve"> 10-SEP-2025 13:38:17 -- EPMCRMSVPRD Se presenta la señora Manuela Vasquez Cano con cdula 1216721586 de Medelln solicita instalacin de contador de energa uso residencial para el inmueble ubicado en la direccin CL 59 C CR 134 -37 INTERIOR 101  de Medelln Barrio Nueo.  Documentos que presenta: formato solicitud del sericio E1 solicitud de alor agregado cdula contrato ecino 12620918. Contacto: Manuela Vasquez - Cel. 3005711486.  Faor llamar antes de ir la casa permanece sola.  Queda sujeto a erificacin en terreno.Pedido automatico desde solicitud de sericio de energa</t>
  </si>
  <si>
    <t>'RURAL_122015970500000001'</t>
  </si>
  <si>
    <t>Maria Clementina Alzate Gallego</t>
  </si>
  <si>
    <t>MEDELLÍN</t>
  </si>
  <si>
    <t xml:space="preserve"> 10-SEP-2025 08:52:21 -- EPMCRMSVPRD Usuario presenta formato de Habilitacin iienda  de energa cedula factura de sericios de casa ecina  declaracin de cumplimiento y copia de tarjeta profesional de elctrico  Por faor llamar antes de ir al contacto cel 3136684901 Pedido automatico desde solicitud de sericio de energa</t>
  </si>
  <si>
    <t>'RURAL_122028711600000002'</t>
  </si>
  <si>
    <t>Jhonatan Grisales Patiño</t>
  </si>
  <si>
    <t xml:space="preserve"> 10-SEP-2025 11:19:11 -- EPMCRMSVPRD Usuario se presenta para solicitar legalizacin del sericio de energa presenta formato declaracin de cumplimiento copia de tarjeta profesional copia de cdula del elctrico factura del ecino ms cercano contacto celular 3052473045Pedido automatico desde solicitud de sericio de energa</t>
  </si>
  <si>
    <t>'RURAL_136030249012000403_136030249012000403'</t>
  </si>
  <si>
    <t>Dirmer De Jesus Caro Tilano</t>
  </si>
  <si>
    <t xml:space="preserve"> 10-SEP-2025 12:42:37 -- EPMCRMSVPRD Usuario en calidad de propietario solicita conexin del sericio de energa por HV para la direccin RURAL136030249012000403 36030249012000403 Barrio Olaya Herrera al frente de las margaritas municipio de Medelln San Cristbal. Informa que ya tienen red interna. Falta la red externa y el medidor. Presenta formulario diligenciado declaracin de cumplimiento matricula profesional del electricista Contrato ecino 11852362 formato solicitud del sericio energa E1 formato P-689. por faor llamar al contacto: Dirmer De Jesus Caro Tilano. Numero de contacto 302 239 3790 - 321 531 4677.Pedido automatico desde solicitud de sericio de energa</t>
  </si>
  <si>
    <t>'RURAL_136032650200000111_CL 58 CR 104C-21 (IN 111)'</t>
  </si>
  <si>
    <t>Liliana Marcela Rodriguez Benitez</t>
  </si>
  <si>
    <t xml:space="preserve"> 10-SEP-2025 13:22:42 -- EPMCRMSVPRD Liliana Marcela Rodriguez con documento No 1010057721 celular 3137117393 solicita sericio de energa por HV para la direccin RURAL136032650200000111CL 58 CR 104C-21 IN 111 Medelln barrio Olaya Herrera para que la empresa le instale medidor y la red externa. Presenta formatos diligenciados factura del ecino No. 11843458 y cdula. Usuaria indica que presenta declaracin de cumplimiento en terreno. Pedido automatico desde solicitud de sericio de energa</t>
  </si>
  <si>
    <t>'RURAL_146005718800000000_BOQUERON PALMITAS'</t>
  </si>
  <si>
    <t>'146005718800000000</t>
  </si>
  <si>
    <t>'RURAL_147022743500000101_CL 68 CR 152 A -227'</t>
  </si>
  <si>
    <t>Juan Camilo Restrepo Restrepo</t>
  </si>
  <si>
    <t xml:space="preserve"> 10-SEP-2025 13:25:14 -- EPMCRMSVPRD Se presenta el señor Juan Camilo Restrepo Restrepo con cdula 1128476082 de Medelln solicita instalacin de contador de energa y red interna uso residencial para el inmueble ubicado en la direccin RURAL147022743500000101CL 68 CR 152 A -227 de Medelln Vereda El Uito.  Documentos que presenta: formato solicitud del sericio E1 solicitud de alor agregado cdula contrato ecino 12410792.  Contacto: Juan Restrepo - Cel. 3008086003.  Faor llamar antes de ir la casa permanece sola.  Queda sujeto a erificacin en terreno. Pedido automatico desde solicitud de sericio de energa</t>
  </si>
  <si>
    <t>'RURAL_163010041000000307_163010041000000307'</t>
  </si>
  <si>
    <t>Jhonatan Andres Giraldo Toro</t>
  </si>
  <si>
    <t xml:space="preserve"> 10-SEP-2025 10:47:12 -- EPMCRMSVPRD Propietario solicita instalacin nuea para tercer piso iienda es barrio los gomez Presenta copia de la declaracin y matricula profesional Llamar antes de ir al3216663056. asegura son cuatro medidores en total.Pedido automatico desde solicitud de sericio de energa</t>
  </si>
  <si>
    <t>'RURAL_163012514000000201_1630125140000000201'</t>
  </si>
  <si>
    <t>John Jairo Bonilla Pulgarin</t>
  </si>
  <si>
    <t xml:space="preserve"> 10-SEP-2025 12:07:40 -- EPMCRMSVPRD Se presenta mandatario y solicita legalizacin de sericio de energa en la direccin RURAL1630125140000002011630125140000000201  Itag  Antioquia a nombre de JHON JAIRO BONILLA PULGARIN CC 71276048 Presenta formulario diligenciado copia de cedula declaracin de cumplimiento formato e1 y copia de matrcula profesional Contacto: 3022648223 Solicitan llamar antes de ir se le informa quedan sujetos a erificacin Contrato VECINO  12794618Pedido automatico desde solicitud de sericio de energa</t>
  </si>
  <si>
    <t>'RURAL_163012514000000202_163012514000000202'</t>
  </si>
  <si>
    <t xml:space="preserve"> 10-SEP-2025 13:01:13 -- EPMCRMSVPRD Se presenta mandatario  y solicita legalizacin de sericio de energa en la direccin RURAL163012514000000202163012514000000202  Itagui  Antioquia a nombre de JHON JAIRO BONILLA PULGARIN CC 71276048 Presenta formulario diligenciado copia de cedula declaracin de cumplimiento formato e1 y copia de matrcula profesional Contacto: 3022648223  Solicitan llamar antes de ir se le informa quedan sujetos a erificacin Contrato  VECINO  12794618 Faor erificar zonas comunes proyecto se le informa que queda sujeto a erificacion Pedido automatico desde solicitud de sericio de energa</t>
  </si>
  <si>
    <t>'RURAL_163012514000000302_163012514000000302'</t>
  </si>
  <si>
    <t xml:space="preserve"> 10-SEP-2025 11:43:39 -- EPMCRMSVPRD Se presenta mandatario y solicita legalizacin de sericio de energa en la direccin RURAL163012514000000302163012514000000302  Itag  Antioquia a nombre de JHON JAIRO BONILLA PULGARIN CC 71276048 Presenta formulario diligenciado copia de cedula declaracin de cumplimiento formato e1 y copia de matrcula profesional Contacto: 3022648223 Solicitan llamar antes de ir se le informa quedan sujetos a erificacin Contrato VECINO  12794618Pedido automatico desde solicitud de sericio de energa</t>
  </si>
  <si>
    <t xml:space="preserve"> -3206971413</t>
  </si>
  <si>
    <t>3287859-3012126047</t>
  </si>
  <si>
    <t xml:space="preserve"> -3207075369</t>
  </si>
  <si>
    <t xml:space="preserve"> -3104984524</t>
  </si>
  <si>
    <t xml:space="preserve"> -3126153930</t>
  </si>
  <si>
    <t xml:space="preserve"> -3145141924</t>
  </si>
  <si>
    <t xml:space="preserve"> -3023308713</t>
  </si>
  <si>
    <t>2937835-3116582578</t>
  </si>
  <si>
    <t xml:space="preserve"> -3026230592</t>
  </si>
  <si>
    <t xml:space="preserve">2695643- </t>
  </si>
  <si>
    <t xml:space="preserve"> -3016803762</t>
  </si>
  <si>
    <t xml:space="preserve"> -3148470608</t>
  </si>
  <si>
    <t xml:space="preserve"> -3143504092</t>
  </si>
  <si>
    <t>6039756-3017326330</t>
  </si>
  <si>
    <t>2795681-3246874495</t>
  </si>
  <si>
    <t xml:space="preserve"> -3003705895</t>
  </si>
  <si>
    <t>4910460-3015232462</t>
  </si>
  <si>
    <t xml:space="preserve"> -3014882785</t>
  </si>
  <si>
    <t xml:space="preserve"> -3104718364</t>
  </si>
  <si>
    <t>4387138-3005711486</t>
  </si>
  <si>
    <t>5669193-3136684901</t>
  </si>
  <si>
    <t xml:space="preserve"> -3052473045</t>
  </si>
  <si>
    <t xml:space="preserve"> -3022393790</t>
  </si>
  <si>
    <t xml:space="preserve"> -3225379196</t>
  </si>
  <si>
    <t xml:space="preserve"> -3008086003</t>
  </si>
  <si>
    <t xml:space="preserve"> -3216663056</t>
  </si>
  <si>
    <t xml:space="preserve"> -3022648223</t>
  </si>
  <si>
    <t>CL 36 D SUR CR 55 C -70 (INT 120 )'</t>
  </si>
  <si>
    <t>CL 34 CR 34 C -63 (INT 301 )'</t>
  </si>
  <si>
    <t>CL 34 CR 34 C -63 (INT 302 )'</t>
  </si>
  <si>
    <t>CR 33 CL 46 -45 (INT 305 )'</t>
  </si>
  <si>
    <t>CL 58 CR 5 E -27 (INT 312 )'</t>
  </si>
  <si>
    <t>CR 8 CL 58 A -117 (INT 2300 )'</t>
  </si>
  <si>
    <t>CR 8 CL 58 A -117 (INT 2334 )'</t>
  </si>
  <si>
    <t>CR 8 CL 58 A -117 (INT 2344 )'</t>
  </si>
  <si>
    <t>CL 57 A CR 17 B -51 (INT 140 )'</t>
  </si>
  <si>
    <t>CL 59 C CR 18 B -75 (INT 1127 )'</t>
  </si>
  <si>
    <t>CR 17 B CL 56 EE -50 (INT 1140 )'</t>
  </si>
  <si>
    <t>CR 25 A CL 56 B -40 (INT 204 )'</t>
  </si>
  <si>
    <t>CR 27 CL 54 -16 (INT 303 )'</t>
  </si>
  <si>
    <t>CL 57 A CR 30 -30 (INT 301 )'</t>
  </si>
  <si>
    <t>CR 56 A CL 50 -80 (INT 204 )'</t>
  </si>
  <si>
    <t>CR 92 DD CL 57 C -61 (INT 111 )'</t>
  </si>
  <si>
    <t>CR 36 A CL 63 -51 (INT 327 )'</t>
  </si>
  <si>
    <t>CR 64 A CL 33 -7 (INT 401 )'</t>
  </si>
  <si>
    <t>CR 109 CL 34 B -52 (INT 301 )'</t>
  </si>
  <si>
    <t>CL 49 A CR 102 C -51 (INT 202 )'</t>
  </si>
  <si>
    <t>CR 107 CL 48 BD -30 (INT 414 )'</t>
  </si>
  <si>
    <t>CR 121 CL 57 -173 (INT 125 )'</t>
  </si>
  <si>
    <t>CL 59 C CR 134 -37 (INT 101 )'</t>
  </si>
  <si>
    <t>CARLOS I</t>
  </si>
  <si>
    <t>522 (REQUIERE VISITA DE EPM VIVIENDA EN PROPIEDAD HORIZONTAL CON DIREFERNTES  DUEÑOS 6 MEDIDORES LEGALIZADOS Y UNO MAS X INSTALAR) X ORLANDO TORRES - 430 (10/09/2025) X ORLANDO TORRES</t>
  </si>
  <si>
    <t xml:space="preserve">520 (REQUIERE SUPER GX PARA APOYO DE ACOMETIDA) X ORLANDO TORRES </t>
  </si>
  <si>
    <t xml:space="preserve">414 (CASA SOLA Y NADIE ATENDIO Y NUMERO DE CELULAR EQUIVOCADO Y FIJO NO ESTA EN USO) X ORLANDO TORRES </t>
  </si>
  <si>
    <t>HV +MEDIDOR EN GABINETE + PASE TRAFO 520397 X ORLANDO TORRES</t>
  </si>
  <si>
    <t>422 (CAMBIAR TUBOS PVC X EMT DEBE TAPAR LOS TUBOS PVC ) X CARLOS IDARRAGA</t>
  </si>
  <si>
    <t xml:space="preserve">HV +  PASE TRAFO 45854 X JONNY G </t>
  </si>
  <si>
    <t xml:space="preserve">414 (CASA SOLA  Y NO OCNTESTAN) X JONNY G </t>
  </si>
  <si>
    <t xml:space="preserve">414 (CASA SOLA Y NO CONTESTAN) X JONNY </t>
  </si>
  <si>
    <t xml:space="preserve">414 (CASA SOLA Y NO CONTESTAN) X JONNY G </t>
  </si>
  <si>
    <t xml:space="preserve">HV + PASE + BORNERA TRAFO 120076 X JONNY G </t>
  </si>
  <si>
    <t xml:space="preserve">605 (NO CUMPLE DISTANCIA DE RED DE DISTRIBUCION ESTA A 2,2, MTRS  Y DEBE SER 2,40 REQUIERE MOVIMIENTO DE REDES) X JONNY G </t>
  </si>
  <si>
    <t xml:space="preserve">602 (REQUIERE POT) X JONNY G - 430 (11 SEPT) X JONNY G </t>
  </si>
  <si>
    <t xml:space="preserve">632 (ZONA PREPAGO 136032650400000301) X JONNY G </t>
  </si>
  <si>
    <t xml:space="preserve">419 (CASA EN CONSTRUCCION) X CARLOS IDARRAGA </t>
  </si>
  <si>
    <t xml:space="preserve">520 (FALTA MENSAJERO + BORNERA  X CARLOS IDARRAGA  - 422 (FALTA 1 NEUTRO 1 POLO CAJAS DE LAS LAMPARAS) X CARLOS IDARRAGA </t>
  </si>
  <si>
    <t>605 (LE PASA UN CABLE SECO POR ENCIMA) X CARLOS IDARRAGA</t>
  </si>
  <si>
    <t xml:space="preserve">HV - PASE 3ER PISO) TRAFO 12072 X CARLOS IDARRAGA </t>
  </si>
  <si>
    <t xml:space="preserve">632 (SECTOR PREPAGO CR 17 B CL 56 EE 50 (INT 144) X CARLOS IDARRAGA </t>
  </si>
  <si>
    <t>520 (REQUIERE MENSAJERO) X CARLOS IDARRAGA</t>
  </si>
  <si>
    <t xml:space="preserve">422-413 (FALTA 1 CIRCUITO Y LA DECL CUMPL) X CARLOS IDARRAGA </t>
  </si>
  <si>
    <t xml:space="preserve">644 -415 (DEBE HACER SOLICITUD POR LEGALIZACION Y NECESITA RETIE) X CARLOS IDARRAGA </t>
  </si>
  <si>
    <t xml:space="preserve">HV + PASE TRAFO 52041 X ORLANDO TORRES </t>
  </si>
  <si>
    <t>3016899796 -3126389829</t>
  </si>
  <si>
    <t>Octavio De Jesus Palacio Rodas</t>
  </si>
  <si>
    <t xml:space="preserve"> 11-SEP-2025 09:40:15 -- EPMCRMSVPRD Se presenta el señor Benjamin Antonio Marin Garcia con c.c.71605074 autorizado por el propietario el señor Octaio De Jesus Palacio Rodas con cdula 15456365 solicitando la conexin del sericio de energa para la direccin CR 56 D CL 9 A SUR -31 INTERIOR 302  del municipio de Medelln - Barrio la colinita direccin aproximada CR 56 D CL 9 A SUR -31 INTERIOR 301  presenta formulario diligenciado copia de cdula de la propietaria declaracin de cumplimiento matricula profesional del electricista factura ecina formato solicitud del sericio energa E1faor contactar a la usuaria antes de ir al celular:3015109734Nota: se le informa al usuario que al no aportar el certificado de estratificacin expedido por el municipio la empresa no se hace responsable del estrato en el que quede el sericio solicitado.Pedido automatico desde solicitud de sericio de energa</t>
  </si>
  <si>
    <t>Luisa Fernanda Ardila Velez</t>
  </si>
  <si>
    <t xml:space="preserve"> 11-SEP-2025 14:23:11 -- EPMCRMSVPRD Usuaria Luisa Fernanda Ardila Velez con documento No 1.007.476.601 celular 314 890 83 14 solicita sericio de energa por HV para la direccin CL 4 B SUR CR 81 B -59 INTERIOR 201  Medelln baerrio belen rincon para que la empresa le instale la red externa. Presenta formatos diligenciados carta RETIE y carn CONTE del tcnico electricista factura del ecino contrato No. 56903 y 158631 y cdula. Usuaria informa que tiene le medidor pero le falta la acometida. Faor llamar antes de isitar. Sujeto a erificacin.Pedido automatico desde solicitud de sericio de energa</t>
  </si>
  <si>
    <t>Fabiola Quintero Castaño</t>
  </si>
  <si>
    <t>Alba Luz Escobar Rave</t>
  </si>
  <si>
    <t>Jhair Danilo Mazo Higuita</t>
  </si>
  <si>
    <t xml:space="preserve"> 10-09-2025 19:02:13--FNXWEAPICRMPROD-Caso 84728 2025-09-10 11:29:30Sr Jaqueline Higuita  solicita reprogramar pedido informa que ya cumple con los requisitos brindados por el personal desea que lo llamen antes de ir al telfono: 3105349440  jmoraru  91f6b48e-f998-450a-8dfb-00c0ccf206b0405.PERMISO POR ESCRITO CON NOMBRE FIRMA Y NMERO DE CDULA DEL VECINO EL PRIMER PISO PARA INSTALAR MEDIDOR Y COMETIDA EN FACHADA DE L.  Jhon Zapata 14-08-2025 09:48:24--NCORRRMOD-405.PERMISO POR ESCRITO CON NOMBRE FIRMA Y NMERO DE CDULA DEL VECINO EL PRIMER PISO PARA INSTALAR MEDIDOR Y COMETIDA EN FACHADA DE L. Jhon Zapata-</t>
  </si>
  <si>
    <t>Mariluz Franco Isaza</t>
  </si>
  <si>
    <t xml:space="preserve"> 11-SEP-2025 09:46:52 -- EPMCRMSVPRD Sr. Mary franco con cdula 1038212233 afirma es propietario del inmueble solcita nueo sericio de energa para mpio Medelln barrioereda buenos aires requiere sericio bsico residencial a 110 V piso 3 solicita que EPM instale contador y acometida.Se toma como referencia la direccin CL 48 B CR 14 A -52 tel. 3058154037-3103713455 id 91799f24-300f-4a3f-9c99-e9e12ea9c38c mcastgarPedido automatico desde solicitud de sericio de energa</t>
  </si>
  <si>
    <t>Miguel Giovanny Toro Cardona</t>
  </si>
  <si>
    <t xml:space="preserve"> 10-SEP-2025 21:42:58 -- EPMCRMSVPRD Caso 84754Sr. Miguel Gioanny Toro Cardona con cdula 8127011 En calidad de propietario solicita sericio nueo de energa HV para el municipio de Medelln San jaier -Juan 23 requiere sericio bsico residencial a 110 V piso 1 solicita que EPM instale la red elctrica y certifique tiene RETIE se toma como referencia la direccin CL 49 CR 99 AA -17 INTERIOR 107  tel 3116258258 id cfd174eb-1462-48c9-a0ef-e18b39e1d5ab CHENAGIPedido automatico desde solicitud de sericio de energa</t>
  </si>
  <si>
    <t>LEONEL USUGA FLOREZ</t>
  </si>
  <si>
    <t xml:space="preserve"> 11-SEP-2025 07:12:37 -- EPMCRMSVPRD Usuario LEONEL USUGA FLOREZ con documento No 1.131.769.030 celular 300 675 35 57 - 350 704 70 58 solicita sericio de energa por HV para la direccin CL 49 A CR 99 CC -48 INTERIOR 144  Medelln Barrio juan 23 para que la empresa le instale medidor y la red externa. Presenta formatos diligenciados carta RETIE y carn CONTE del tcnico electricista factura del ecino No. 1463935y cedula. Faor llamar antes de isitar.Quien hace la diligencia es el señor JUAN LEONEL SILVA CC 71.616.939. Sujeto a erificacin.Pedido automatico desde solicitud de sericio de energa</t>
  </si>
  <si>
    <t>Miriam  Arias</t>
  </si>
  <si>
    <t xml:space="preserve"> 11-SEP-2025 11:37:58 -- EPMCRMSVPRD Sra. Miriam Arias con cdula 32142374 afirma es propietario del inmueble solicita nueo sericio de energa para mpio Medellin barrio Caicedo requiere sericio bsico residencial a 110 V solicita que EPM instale la red elctrica externas y certifique.Carga mxima: 96 KVANiel de tensin: 1Tipo de sericio solicitado: Nuea cargaHay red elctrica cercana al predio: SiNoDistancia en metros:10Se toma como referencia la direccin CR 8 A CL 52 -47 tel 3014153542 id 3014153542 login mgomezPedido automatico desde solicitud de sericio de energa</t>
  </si>
  <si>
    <t>Monica Patricia Castañeda Gomez</t>
  </si>
  <si>
    <t xml:space="preserve"> 11-SEP-2025 11:59:22 -- EPMCRMSVPRD Se presenta usuaria Monica Patricia Castañeda Gomez identificado con cdula 21429088 solicitando el sericio de energa HV para la direccin CR 10 CL 52 -116 INTERIOR 109  Medelln. Presenta: cdula formato de la solicitud retie factura de sericios ecina. Contacto: Monica Patricia 3017806021. Sujeto a erificacin en terreno.Pedido automatico desde solicitud de sericio de energa</t>
  </si>
  <si>
    <t>Gustavo Adolfo Lopez Posada</t>
  </si>
  <si>
    <t xml:space="preserve"> 11-SEP-2025 06:44:09 -- EPMCRMSVPRD Sr. Gustao Adolfo Lopez Posada  con cdula 70110895  afirma es propietario del inmueble solcita nueo sericio de energa para mpio medellin  barriola ladera  requiere sericio bsico residencial a 110 V piso 2  solicita que EPM instale la red elctrica interna y certifique.Carga mxima requerida en KVA: 90Niel de tensin: 1Tipo de sericio solicitado: Nuea cargaHay red elctrica cercana al predio: SiDistancia en metros: 10 Se toma como referencia la direccin CL 59 CR 36 -21 INTERIOR 201  tel. 3023335712  id 94712a3e-ad2d-49ce-ae10-ece51e9ecc81 ahenlondPedido automatico desde solicitud de sericio de energa</t>
  </si>
  <si>
    <t>'CL 54 CR 85 -38'</t>
  </si>
  <si>
    <t>Miguel Angel Velez</t>
  </si>
  <si>
    <t xml:space="preserve"> 11-SEP-2025 10:22:36 -- EPMCRMSVPRD Usuario en calidad de propietario solicita conexin del sericio de energa por HV para la direccin CL 54 CR 85 -38 Vereda Boquern Palmitas municipio de Medelln San Cristbal. Informa que requieren red interna bsica red externa y el medidor. Presenta formulario diligenciado Contrato ecino 11203133 formato solicitud del sericio energa E1 formato P-689. por faor llamar al contacto: Miguel ngel Vlez. Numero de contacto 323 350 4645 - 321 801 3500.Pedido automatico desde solicitud de sericio de energa</t>
  </si>
  <si>
    <t>Yudy catherine Ramirez Agudelo</t>
  </si>
  <si>
    <t xml:space="preserve"> 11-SEP-2025 10:00:19 -- EPMCRMSVPRD En calidad de propietaria la señora Yudy Catherine Ramirez . solicita el sericio de energa para el inmueble ubicado la direccin CL 58 AB CR 97 AA -19 INTERIOR 252  contrato 12766128 Barrio Blanquizal Municipio de Medellin.Pedido automatico desde solicitud de sericio de energa</t>
  </si>
  <si>
    <t xml:space="preserve"> 11-SEP-2025 09:31:50 -- EPMCRMSVPRD Se presenta el señor Benjamin Antonio Marin Garcia con c.c.71605074 autorizado por la propietaria la señora Yudy catherine Ramirez Agudelo con cdula 1193103904 solicitando la conexin del sericio de energa para la direccin CL 58 AB CR 97 AA -19 INTERIOR 401  del municipio de Medelln - Barrio altos de calazanz direccin aproximada CL 58 AB CR 97 AA -19 INTERIOR 252  presenta formulario diligenciado copia de cdula de la propietaria declaracin de cumplimiento matricula profesional del electricista factura ecina formato solicitud del sericio energa E1faor contactar a la usuaria antes de ir al celular:3015109431 Nota: se le informa al usuario que al no aportar el certificado de estratificacin expedido por el municipio la empresa no se hace responsable del estrato en el que quede el sericio solicitado.Pedido automatico desde solicitud de sericio de energa</t>
  </si>
  <si>
    <t>JONATHAN ALEXIS GÓMEZ</t>
  </si>
  <si>
    <t xml:space="preserve"> 10-SEP-2025 20:40:32 -- EPMCRMSVPRD Caso 84761Sr. jhonatan alexis gomez garcia con cdula 1036615278  afirma es propietario del inmueble solicita nueo sericio de energa para mpio itagui bario yarumito  requiere sericio bsico residencial a 110 V piso 3 solicita que EPM instale la red elctrica interna y certifique    Carga mxima requerida en KVA: 96Niel de tensin: 1Tipo de sericio solicitado: Nuea cargaHay red elctrica cercana al predio: SiDistancia en metros:  10Se toma como referencia la direccin CL 29 A CR 50 C -36 tel 6131902 correo:safiro132188hotmail.com id 667b8cbe-fc56-4bf6-bff2-cc2ed526a2ca dobrmosq Pedido automatico desde solicitud de sericio de energa</t>
  </si>
  <si>
    <t>Olga Rocio Rodriguez Muñoz</t>
  </si>
  <si>
    <t xml:space="preserve"> 10-SEP-2025 17:18:54 -- EPMCRMSVPRD Sr. Olga Rocio Rodriguez Muñoz con cdula 22135850 En calidad de propietario solicita sericio nueo de energa HV para el municipio de Itagui B. calatraa requiere sericio bsico residencial a 110 V piso 2 solicita que EPM instale la red elctrica interna y certifique se toma como referencia la direccin CL 63 A CR 61 -63  tel 3116634967 id a16533e0-7b37-482a-9e10-fcfe690cf37a CHENAGIPedido automatico desde solicitud de sericio de energa</t>
  </si>
  <si>
    <t>JORGE LUIS REYES CONTENTO</t>
  </si>
  <si>
    <t xml:space="preserve"> 10-SEP-2025 19:47:27 -- EPMCRMSVPRD Sr. Jorge Luis reyes  con cdula 13499594 afirma es propietario del inmueble solcita nueo sericio de energa para mpio medellin  barrio belencito   requiere sericio bsico residencial a 110 V piso 2  solicita que EPM instale la acometida y contador red interna certificada Se toma como referencia la direccin CR 102 CL 34 -13 tel. 3108243854 id a270e951-1da1-4cdb-9d13-3539a778088f login  lasquem Pedido automatico desde solicitud de sericio de energa</t>
  </si>
  <si>
    <t>1.08</t>
  </si>
  <si>
    <t>'CL 39 DA CR 119 C -166'</t>
  </si>
  <si>
    <t>Paulina Aulina Gonzales Martinez</t>
  </si>
  <si>
    <t xml:space="preserve"> 11-09-2025 11:03:18-CGONZALAMOD-Se reprograma pedido. 01-09-2025 12:51:04--JATEHOTMOD-Instalacin en plan integral pendiente por inicio de nueo contrato autoriza interentora  correo jue 14082025 9:33 a.m.-</t>
  </si>
  <si>
    <t>Jessica Alexandra Reina Arcila</t>
  </si>
  <si>
    <t xml:space="preserve"> 11-SEP-2025 12:43:31 -- EPMCRMSVPRD Se presenta DIEGO REINA GARCA con documento de identidad nmero 11.227.348 por JESSICA REINA con documento de identidad nmero 1.003.557.679. Presenta factura de contrato ecino 13082798 paginacin. Con el fin de solicitar energa en la modalidad de HV sencillo Construccin de acometida y medidor por EPM para la direccin Cr 111 B Cl 34 CL -95 interior 201 del municipio de Medelln Antioquia para iienda terminada y con red interna construida por Tcnico Particular. Adjunta Tarjeta Retie de Tcnico. No presenta certificado de estrato por lo que se sugiere asignar estrato proisional del ecino. Faor contactar al cliente a los telfonos de contacto: 3234962408 3137325309.Pedido automatico desde solicitud de sericio de energa</t>
  </si>
  <si>
    <t>Francisco Antonio Acevedo Gañan</t>
  </si>
  <si>
    <t xml:space="preserve"> 11-SEP-2025 11:18:29 -- EPMCRMSVPRD Se presenta el señor Victor Alejandro Ortiz cc 1.128.467.665 en calidad de electricista del señor Francisco Antonio Aceedo cc 70.097.866 propietario solicita conexin del sericio de energa por HV para la direccin CR 143 A CL 59 -20 INTERIOR 201  Vereda La Palma Baja sector la irgen municipio de Medelln San Cristbal. Informa que ya tienen red interna. Falta la red externa y el medidor. Presenta formulario diligenciado declaracin de cumplimiento matricula profesional del electricista Contrato ecino 245629 formato solicitud del sericio energa E1 formato P-689. por faor llamar al contacto: Francisco Antonio Aceedo Gañan. Numero de contacto 3192132054.Pedido automatico desde solicitud de sericio de energa</t>
  </si>
  <si>
    <t>Maria Margarita Zapata De Patiño</t>
  </si>
  <si>
    <t xml:space="preserve"> 11-09-2025 12:47:24--FNXWEAPICRMPROD-Reenio de procesos de Integracion - JOBLa usuaria maria margarita zapata de patiño indica que a quedar pendiente de la isita telefono:3147171679--3182627323 laura cristiana sepuleda---3013656775 cruz elena patiño llamar para comfirmar por faor id e49152ca-3484-426d-b7a6-63188401a4d1 scanmon 25-08-2025 16:41:16--NCORRRMOD- 414 no hay  cmo ingresar al predio atiende hija de la dueña se le indica cmo reprograma la isita usuaria no contesta  lneas telefnicas CR 103 CL 61aa 49 int 201 Angel Rodriguez 25082025 16:10:25-</t>
  </si>
  <si>
    <t>Roger Alonso Montoya Yepes</t>
  </si>
  <si>
    <t xml:space="preserve"> 10-SEP-2025 18:10:30 -- EPMCRMSVPRD Sr. Roger Alonso Montoya Yepes con cdula 71778844 En calidad de propietario solicita sericio nueo de energa HV para el municipio de Medelln C. san cristobal pedregal alto requiere sericio bsico residencial a 110 V piso 2 solicita que EPM instale la red elctrica interna y certifique tiene Retie se toma como referencia la direccin CL 67 CR 125 -364 tel 3236065701 id ff5b5a3b-2082-486e-961e-63b6b9b11b5d CHENAGIPedido automatico desde solicitud de sericio de energa</t>
  </si>
  <si>
    <t>Jhon Vidales Duarte</t>
  </si>
  <si>
    <t xml:space="preserve"> 11-SEP-2025 13:10:30 -- EPMCRMSVPRD Sr. Jon Vidales   con cdula 1038335310  Cel. 3205865071--  3017567805  Correo: jhon208gmail.com en calidad de propietario  solicita HV 110 para un SEGUNDO  Piso En el municipio de MEDELLIN  barrio:  direccin CL 65 A CR 147 -1. Requiere que EPM instale y certifique la red interna y le instale el medidor y la acometida elctrica id. 52ec9a68-cb24-48d3-84fa-6b838911a2a9  jmoraruCarga mxima requerida en KVA: 96Niel de tensin: 1Tipo de sericio solicitado: Nuea cargaHay red elctrica cercana al predio: SiPedido automatico desde solicitud de sericio de energa</t>
  </si>
  <si>
    <t>PED-3520921-Q2F1</t>
  </si>
  <si>
    <t>'RURAL_116005312701000001_Prov.116005312701000000'</t>
  </si>
  <si>
    <t>Sara Caceres Olivares</t>
  </si>
  <si>
    <t xml:space="preserve"> 10-SEP-2025 20:26:35 -- EPMCRMSVPRD Caso 84757Sra. Sara Cceres Oliares con cdula 1101387061 afirma es propietaria del inmueble solicita nueo sericio de energa para Medelln Vda Aguas Fras requiere sericio bsico residencial a 110 V piso 3 solicita que EPM instale el contador y la acometida afirma ya tiene la red elctrica interna instalada y certificadaCarga mxima: 96 KVANiel de tensin: 1Tipo de sericio solicitado: Nuea cargaHay red elctrica cercana al predio: SiDistancia en metros: 10Se toma como referencia la direccin RURAL116005312701000000116005312701000000 tel 3218831902 correo scaseresunac.edu.co id 99c83092-ef03-4828-98aa-d0b7a132ef83 wlopezolPedido automatico desde solicitud de sericio de energa</t>
  </si>
  <si>
    <t>'116005312701000001</t>
  </si>
  <si>
    <t>PED-3507848-B7L8</t>
  </si>
  <si>
    <t xml:space="preserve"> 11-09-2025 13:49:40--FNXWEAPICRMPROD-Sr. Yesenia Sousa solicita reprogramar ya que tiene los pendientes OK Por faor comunicarse con el usuario antes de isitar el predio numero de contacto 3145537254-3147969950 ID: 04968d60-c3a0-4c8e-8c57-c896f9ca0e56 McastgarReenio de procesos de Integracion - JOB 08-09-2025 13:20:25--AVILLEGAMOD-405 TRAMITAR PERMISO A TERCEROS X DUBER R -</t>
  </si>
  <si>
    <t>'116005601100000206</t>
  </si>
  <si>
    <t>PED-3521367-R6G3</t>
  </si>
  <si>
    <t>'RURAL_146027165000000005_VEREDA POTRERA MISERENGA'</t>
  </si>
  <si>
    <t>Jhon Jairo Hincapie Zapata</t>
  </si>
  <si>
    <t xml:space="preserve"> 11-SEP-2025 09:12:35 -- EPMCRMSVPRD Usuaria solicita HV INTERNO sericio de energa Municipio de MEDELLIN CORREGIMIENTO DE SAN SEBASTIAN DE PALMITAS LA POTRERA MISERENGA ruta ecina 146027165000000000 con estrato 1 Contacto señora jhon hincapie Tel: 3008157606 NOTA: No presenta certificado de estrato.Pedido automatico desde solicitud de sericio de energa</t>
  </si>
  <si>
    <t>'146027165000000005</t>
  </si>
  <si>
    <t>PED-3209023-C4F0</t>
  </si>
  <si>
    <t>'RURAL_163001326000000302'</t>
  </si>
  <si>
    <t>Sebastian Villada Ruiz</t>
  </si>
  <si>
    <t>ITAGUI</t>
  </si>
  <si>
    <t>'163001326000000302</t>
  </si>
  <si>
    <t>'RURAL_163002282200000103_163002282200000103'</t>
  </si>
  <si>
    <t>Marta Edilia Vidales Hernandez</t>
  </si>
  <si>
    <t>PED-3480935-X1M7</t>
  </si>
  <si>
    <t>'163007280800000202</t>
  </si>
  <si>
    <t>'RURAL_163014803800000001_Prov.BR EL PEDREGAL'</t>
  </si>
  <si>
    <t>Jhoinner Stiven Vasquez</t>
  </si>
  <si>
    <t xml:space="preserve"> 11-09-2025 12:06:15--FNXWEAPICRMPROD-  Jhoinner Stien Vasquez  3135737906Usuario se comunica para solicitar reprogramacin de estas solicitudes 23149498 y  23464847 confirma que ya gener las adecuaciones pendientes para que de nueo reisen 9d857ed1-b0ff-4882-9808-15199f89aa71 YHOLGG  422 Realizar canalizacin de tubera pc expuesta y realizar instalacin de ducto reglamentario segn la resolucin actual del retie para cableado expuesto e instalar tomas gfci en zonas hmedasEmil Cadrazco 16072024 16-07-2024 13:49:03--JATEHOTMOD- 422 Realizar canalizacin de tubera pc expuesta y realizar instalacin de ducto reglamentario segn la resolucin actual del retie para cableado expuesto e instalar tomas gfci en zonas hmedasEmil Cadrazco 16072024-</t>
  </si>
  <si>
    <t>'RURAL_163014803810000000'</t>
  </si>
  <si>
    <t xml:space="preserve"> 11-09-2025 12:06:46--FNXWEAPICRMPROD-  Jhoinner Stien Vasquez  3135737906Usuario se comunica para solicitar reprogramacin de estas solicitudes 23149498 y  23464847 confirma que ya gener las adecuaciones pendientes para que de nueo reisen 9d857ed1-b0ff-4882-9808-15199f89aa71 YHOLGG 470-440 medidor no est bien instalado se eidencia que los ductos del contador estn descubiertos y rotos  la acometida no cumple con las normas tcnicas faltan grapas galanizada en calor Andres Pino 03-07-2025 06:52:08--SSALCEDAMOD-470-440 medidor no est bien instalado se eidencia que los ductos del contador estn descubiertos y rotos  la acometida no cumple con las normas tcnicas faltan grapas galanizada en calor Andres Pino-</t>
  </si>
  <si>
    <t>'RURAL_163014803820000000'</t>
  </si>
  <si>
    <t>Juan Felipe Ramirez Vasquez</t>
  </si>
  <si>
    <t xml:space="preserve"> 11-09-2025 10:33:32--FNXWEAPICRMPROD-Juan Felipe Ramrez Vsquez  tel 3155137127-3246695627  informa ya  hizo las correcciones  solicita isitar control perdidas le a a suspender el sericio y ya tienen todo organizado id 1fba487e-2e47-4844-bc13-a57cfde1a8f7  amejale ------------------------------------------------------440-405 la acometida no cumple con las normas tcnicas est descolgada  adems requiere permiso de ecino acometida apoyada en la fachada del ecinoAndres Pino 03-07-2025 06:52:47--SSALCEDAMOD-440-405 la acometida no cumple con las normas tcnicas est descolgada  adems requiere permiso de ecino acometida apoyada en la fachada del ecinoAndres Pino-</t>
  </si>
  <si>
    <t>Alberto Paalcios Perea</t>
  </si>
  <si>
    <t xml:space="preserve"> 11-09-2025 14:06:15--FNXWEAPICRMPROD-se comunica el señor Alberto Palacios solicita nueamente la isita dice que esta todos estos dias en la casaTEL:3147017959 194a55e3-56a0-4fc4-9410-0340daa1968dKHIGUITH406.PROBLEMAS DE ORDEN PBLICO.  SE LLAM AL MISMO USUARIO Y ME AFIRMA QUE LA VIVIENDA EST UBICADA EN EL BARRIO LA SIERRA.  NO SE HA PODIDO INGRESAR A UNO AL SECTOR POR SEÑORES QUE SE ADUEÑAN DE LAS PERTENENCIAS AJENAS. Jhon Zapata 13062025 17:30:18 11-07-2025 09:43:03--NCORRRMOD-406.PROBLEMAS DE ORDEN PBLICO. SE VUELVE Y SE LLAMA AL MISMO USUARIO Y SE LE INFORMA QUE AN NO SE HA PODIDO INGRESAR AL SECTOR LA SIERRA. POR PERSONAS QUE SE ADUEÑAN DE LO AJENO. Jhon Zapata 9072025 17:16:25-</t>
  </si>
  <si>
    <t xml:space="preserve"> -3017561306</t>
  </si>
  <si>
    <t xml:space="preserve"> -3148908314</t>
  </si>
  <si>
    <t>2219847-3005936437</t>
  </si>
  <si>
    <t>2167730-3022137564</t>
  </si>
  <si>
    <t xml:space="preserve"> -3023341285</t>
  </si>
  <si>
    <t xml:space="preserve"> -3058154037</t>
  </si>
  <si>
    <t xml:space="preserve"> -3116258258</t>
  </si>
  <si>
    <t xml:space="preserve"> -3507047058</t>
  </si>
  <si>
    <t>2267014-3014153542</t>
  </si>
  <si>
    <t xml:space="preserve"> -3017806021</t>
  </si>
  <si>
    <t xml:space="preserve"> -3023335712</t>
  </si>
  <si>
    <t xml:space="preserve"> -3233504646</t>
  </si>
  <si>
    <t>3234163-3234163600</t>
  </si>
  <si>
    <t>3234163-3015109734</t>
  </si>
  <si>
    <t>6131902-3022020618</t>
  </si>
  <si>
    <t xml:space="preserve"> -3116634967</t>
  </si>
  <si>
    <t xml:space="preserve"> -3108243854</t>
  </si>
  <si>
    <t xml:space="preserve"> -3011691372</t>
  </si>
  <si>
    <t xml:space="preserve"> -3234962408</t>
  </si>
  <si>
    <t xml:space="preserve"> -3192132054</t>
  </si>
  <si>
    <t>4262270-3147171679</t>
  </si>
  <si>
    <t xml:space="preserve"> -3236065701</t>
  </si>
  <si>
    <t xml:space="preserve"> -3207345388</t>
  </si>
  <si>
    <t xml:space="preserve"> -3218831902</t>
  </si>
  <si>
    <t>2282638-3008157606</t>
  </si>
  <si>
    <t>2354891-3128064711</t>
  </si>
  <si>
    <t xml:space="preserve"> -3135737900</t>
  </si>
  <si>
    <t xml:space="preserve"> -3155137127</t>
  </si>
  <si>
    <t xml:space="preserve"> -3147017959</t>
  </si>
  <si>
    <t>CR 56 D CL 9 A SUR -31 (INT 302 )'</t>
  </si>
  <si>
    <t>CL 4 B SUR CR 81 B -59 (INT 201 )'</t>
  </si>
  <si>
    <t>CR 16 CL 36 C -28 (INT 101 )'</t>
  </si>
  <si>
    <t>CR 32 A CL 35 -21 (INT 201 )'</t>
  </si>
  <si>
    <t>CL 49 C CR 9 A -39 (INT 401 )'</t>
  </si>
  <si>
    <t>CL 48 B CR 14 A -52 (INT 301 )'</t>
  </si>
  <si>
    <t>CL 49 A CR 99 CC -48 (INT 144 )'</t>
  </si>
  <si>
    <t>CR 8 A CL 52 -47 (INT 301 )'</t>
  </si>
  <si>
    <t>CR 10 CL 52 -116 (INT 109 )'</t>
  </si>
  <si>
    <t>CL 59 CR 36 -21 (INT 200 )'</t>
  </si>
  <si>
    <t>CL 58 AB CR 97 AA -19 (INT 252 )'</t>
  </si>
  <si>
    <t>CL 58 AB CR 97 AA -19 (INT 401 )'</t>
  </si>
  <si>
    <t>CL 29 A CR 50 C -36 (INT 301 )'</t>
  </si>
  <si>
    <t>CL 63 A CR 61 -63 (INT 201 )'</t>
  </si>
  <si>
    <t>CR 102 CL 34 -13 (INT 204 )'</t>
  </si>
  <si>
    <t>CR 111 B CL 34 CC -95 (INT 201 )'</t>
  </si>
  <si>
    <t>CR 143 A CL 59 -20 (INT 201 )'</t>
  </si>
  <si>
    <t>CR 103 CL 61 AA -49 (INT 201 )'</t>
  </si>
  <si>
    <t>CL 67 CR 125 -364 (INT 201 )'</t>
  </si>
  <si>
    <t>CL 65 A CR 147 -1 (INT 102 )'</t>
  </si>
  <si>
    <t>CR 2 ESTE CL 55 H -33 (INT 101 )'</t>
  </si>
  <si>
    <t>HV + PASE TRAFO 321855 PASE 8 MTRS X ORLANDO TORRES - 430 (11 SEP) X ORLANDO TORRES</t>
  </si>
  <si>
    <t xml:space="preserve">520 (REQUIERE 1 POSTE Y 12 MTRS DE TRNEZA) X JONNY G - 430 (11 SEPT) X JONNY G </t>
  </si>
  <si>
    <t xml:space="preserve">HV + INT + BORNERA TRAFO 120076 X JONNY G </t>
  </si>
  <si>
    <t xml:space="preserve">605 (PASA ACOMETIDA DE ILUMINACION POR ENCIMA DE LA VIVIENDA) X JONNY G </t>
  </si>
  <si>
    <t xml:space="preserve">HV  PASE (GABINETE 2 POSTES TRAFO 52342 X JONNY G </t>
  </si>
  <si>
    <t xml:space="preserve">HV  PASE GABINETE 12 MTRS TRAFO 52342 X </t>
  </si>
  <si>
    <t xml:space="preserve">414 (usuario incumple cita y no contesta y no  se localiza la direccion) x carlos idarraga - 430 (11 SEPT) X CARLOS IDARRAGA </t>
  </si>
  <si>
    <t xml:space="preserve">522 (LA PROPIEDAD SE DEBE MEDIR DISTANCIA DE LINEAS DE TRASNMISION CON SU ESTACIONES Y LINEAS) X CARLOS IDARRAGA </t>
  </si>
  <si>
    <t xml:space="preserve">460 (NECESITA GABINETE TIENE 6 APTOS Y SOLO TIENE UN CONTADOR EXISTENTE PENDIENTE VALIDAR SI REQUIERE RETIE PLENO) X CARLOS IDARRAGA </t>
  </si>
  <si>
    <t>Subped</t>
  </si>
  <si>
    <t>Soli</t>
  </si>
  <si>
    <t>Producto_id</t>
  </si>
  <si>
    <t>Tipo_Trabajo</t>
  </si>
  <si>
    <t>Tipo_Elemento_ID</t>
  </si>
  <si>
    <t>Fecha_Recibo</t>
  </si>
  <si>
    <t>Fecha_Ingreso_Sol</t>
  </si>
  <si>
    <t>Fecha_Concepto</t>
  </si>
  <si>
    <t>Fecha_Inicio_ANS</t>
  </si>
  <si>
    <t>Días_ANS</t>
  </si>
  <si>
    <t>Estado</t>
  </si>
  <si>
    <t>Concepto</t>
  </si>
  <si>
    <t>Nombre_concepto</t>
  </si>
  <si>
    <t>ClienteID</t>
  </si>
  <si>
    <t>Nombre_Cliente</t>
  </si>
  <si>
    <t>Direccion_Correspondencia</t>
  </si>
  <si>
    <t>Municipio_Correspondencia</t>
  </si>
  <si>
    <t>Telefono_Contacto</t>
  </si>
  <si>
    <t>Celular_Contacto</t>
  </si>
  <si>
    <t>Instalación</t>
  </si>
  <si>
    <t>Area_Operativa</t>
  </si>
  <si>
    <t>Subzona</t>
  </si>
  <si>
    <t>Area_Trabajo</t>
  </si>
  <si>
    <t>Ruta</t>
  </si>
  <si>
    <t>Coordenadax</t>
  </si>
  <si>
    <t>Coordenaday</t>
  </si>
  <si>
    <t>Equipo</t>
  </si>
  <si>
    <t>Nombre</t>
  </si>
  <si>
    <t>Fecha_Programación</t>
  </si>
  <si>
    <t>Num_Proyecto</t>
  </si>
  <si>
    <t>Tipo_Dirección</t>
  </si>
  <si>
    <t>Observación</t>
  </si>
  <si>
    <t>Observación_Solicitud</t>
  </si>
  <si>
    <t>Pedido_CRM</t>
  </si>
  <si>
    <t>Tipo de Medidor</t>
  </si>
  <si>
    <t>Construcción Redes</t>
  </si>
  <si>
    <t>Pedido Proyecto Particular</t>
  </si>
  <si>
    <t>Tipo Mercado</t>
  </si>
  <si>
    <t>Código Subproyecto</t>
  </si>
  <si>
    <t>Nombre de la Obra</t>
  </si>
  <si>
    <t>ENERES</t>
  </si>
  <si>
    <t>CLIEN</t>
  </si>
  <si>
    <t>PCL- En gestión por inicio de contratos</t>
  </si>
  <si>
    <t>GUILLERMO LEON VELASQUEZ PEREZ</t>
  </si>
  <si>
    <t>cristiancanosgmsas@gmail.com</t>
  </si>
  <si>
    <t>CR 5 CL 55 GG -8</t>
  </si>
  <si>
    <t>'</t>
  </si>
  <si>
    <t>'CR 4 CL 55 F -47 (INTERIOR 301 )</t>
  </si>
  <si>
    <t>'055024005600470301</t>
  </si>
  <si>
    <t>Metropolitana Sur</t>
  </si>
  <si>
    <t>ARTER</t>
  </si>
  <si>
    <t>HVSUR</t>
  </si>
  <si>
    <t>Habilitación Viviendas Metrosur</t>
  </si>
  <si>
    <t>Urbano</t>
  </si>
  <si>
    <t>01-Sep-2025 -- Actualizacion masia por pendientes de atencion WO0000003084835</t>
  </si>
  <si>
    <t xml:space="preserve"> 30-08-2025 09:28:57--FNXWEAPICRMPROD-406.PROBLEMAS DE ORDEN PBLICO. SE MARCA AL NMERO DE CELULAR QUE HAY EN SISTEMA Y SE VA A CORREO Y SE DEJA  MENSAJE VOZ INFORMNDOLE AL USUARIO QUE AN EN EL BARRIO LA SIERRA NO SE HA PODIDO INGRESAR POR PERSONAS QUE SE ADUEÑAN DE LO AJENO.Ya se le ha informado desde la primera llamada. Jhon Zapata6082025 18:35:53 Sr Guillermo Velsquez solicita reprogramar isita ASEGURA QUE NO HAY PROBLEMAS DE ORDEN PUBLICO EN LA ZONA YA QUE ACTUALMENTE HAY PERSONAL DE ACUEDUCTO TRABAJANDO Y NADA A PASADO pide que no se mande a la misma persona ya que confirma que todo lo que dice esta persona no es cierto 3017812470 -3017127801 id: d8f2bd0f-9468-4546-933d-457a81c58b5besolartec 08-08-2025 07:29:01--NCORRRMOD-406.PROBLEMAS DE ORDEN PBLICO. SE MARCA AL NMERO DE CELULAR QUE HAY EN SISTEMA Y SE VA A CORREO Y SE DEJA  MENSAJE VOZ INFORMNDOLE AL USUARIO QUE AN EN EL BARRIO LA SIERRA NO SE HA PODIDO INGRESAR POR PERSONAS QUE SE ADUEÑAN DE LO AJENO.Ya se le ha informado desde la primera llamada. Jhon Zapata6082025 18:35:53-01-Sep-2025 -- Actualizacion masia por pendientes de atencion WO0000003084835</t>
  </si>
  <si>
    <t>PED-2630938-K3G4</t>
  </si>
  <si>
    <t>AEJDO</t>
  </si>
  <si>
    <t>JONNATAN ANDRES ZAPATA GUTIERREZ</t>
  </si>
  <si>
    <t>'CR 14 CL 55 -170 (INTERIOR 301 )</t>
  </si>
  <si>
    <t>'055124005001700301</t>
  </si>
  <si>
    <t xml:space="preserve"> 28-08-2025 11:01:46--FNXWEAPICRMPROD-20250814 Por faor reagendar isita ya que usuario manifiesta que ya realiz subsanacin de pendientes faor llamar antes de ir al celular 3128887747 Jonnatan Zapata405 422 490 Tramitar permiso a terceros para instalar medidor de energa y acometida en fachadas ecinas Todo debe ser por escrito anexar fotocopia de cdula de ciudadana de la persona que otorga el permiso a diligenciar si es posible Se dej formato de la empresa Instalar cableado cumpliendo cdigo de colores para instalaciones monofsicas los cuales son para las fases negro o rojo neutro de color blanco y puesta a tierra de color erde. Instalar cableado independiente para neutro y puesta a tierra de la red interna independiente por cada circuito existen las protecciones deben ser de acuerdo al calibre del cable e independientes para cada fase. Presentar documentacin tcnica del electricista bien diligenciada se dej acta de isita y se anexa registro fotogrficoEmil Cadrazco 22-01-2024 14:56:30--ACAROGAVMOD-405 422 490 Tramitar permiso a terceros para instalar medidor de energa y acometida en fachadas ecinas Todo debe ser por escrito anexar fotocopia de cdula de ciudadana de la persona que otorga el permiso a diligenciar si es posible Se dej formato de la empresa Instalar cableado cumpliendo cdigo de colores para instalaciones monofsicas los cuales son para las fases negro o rojo neutro de color blanco y puesta a tierra de color erde. Instalar cableado independiente para neutro y puesta a tierra de la red interna independiente por cada circuito existen las protecciones deben ser de acuerdo al calibre del cable e independientes para cada fase. Presentar documentacin tcnica del electricista bien diligenciada se dej acta de isita y se anexa registro fotogrficoEmil Cadrazco-01-Sep-2025 -- Actualizacion masia por pendientes de atencion WO0000003084835</t>
  </si>
  <si>
    <t>PED-2631642-L3C5</t>
  </si>
  <si>
    <t>ODILA GARCIA MORALES</t>
  </si>
  <si>
    <t>odilagarcia1098@gmail.com</t>
  </si>
  <si>
    <t>'AVDA 35 E DIAG 42 DC -127 (INTERIOR 255 )</t>
  </si>
  <si>
    <t>'094335502431270255</t>
  </si>
  <si>
    <t>SE PROGRAMA ATENCIN CON CABLE ALUMINIO APARTIR DE LA SEMANA3 801-Sep-2025 -- Actualizacion masia por pendientes de atencion WO0000003084835</t>
  </si>
  <si>
    <t xml:space="preserve"> 25-08-2025 13:48:52-TORREGOBMOD-REPROGRAMAR 20-03-2025 16:08:36--NCORRRMOD-414 - 498 s encuentra casa solase llama arias eces al nmero de contacto y se encuentra apagado ecinos dicen que slo llegan en la nochese pasa para cuadrilla de perdidas Huber Sanchez 16012025 15:19:34-01-Sep-2025 -- Actualizacion masia por pendientes de atencion WO0000003084835</t>
  </si>
  <si>
    <t>PED-2922806-Y1Y6</t>
  </si>
  <si>
    <t>MIRYAM DE JESUS QUIROZ MONCADA</t>
  </si>
  <si>
    <t>CL 51 B CR 1 BB -45 (INTERIOR 121 )</t>
  </si>
  <si>
    <t>'CL 51 B CR 1 BB -29 (INTERIOR 210 )</t>
  </si>
  <si>
    <t>'055011201220290210</t>
  </si>
  <si>
    <t xml:space="preserve"> 26-08-2025 07:44:02--FNXWEAPICRMPROD- 414 no hay como ingresar a la propiedad firma dueña del predio la propiedad se encuentra arrendada CL 51b CR 1bb 29 int 2209 Angel Rodrguez 16102024 16:57:23se comunica la Sr Diana zapata para re programar la isita llamar antes de ir al tel: 3170736981 3228801375349de965-b7ea-41c7-ace4-98cef23150b8 dobrmosq 26082025 17-10-2024 07:19:02--NCORRRMOD- 414 no hay como ingresar a la propiedad firma dueña del predio la propiedad se encuentra arrendada CL 51b CR 1bb 29 int 2209 Angel Rodrguez 16102024 16:57:23-01-Sep-2025 -- Actualizacion masia por pendientes de atencion WO0000003084835</t>
  </si>
  <si>
    <t>N</t>
  </si>
  <si>
    <t>NURI MARIA VALENCIA PEREZ</t>
  </si>
  <si>
    <t>'CR 1 ESTE CL 47 C -14 (INTERIOR 108 )</t>
  </si>
  <si>
    <t>'704021007300140108</t>
  </si>
  <si>
    <t xml:space="preserve"> 27-08-2025 17:04:18--FNXWEAPICRMPROD-Solicita reprogramar isita ya cuenta con las condiciones necesarias  Nuri Maria Valencia Perez3105308106a9c505b7-b0df-4186-8159-717d9356f2b4CHENAGI498.SE PROGRAMA CUADRILLA DE CONTROL PRDIDAS PARA SUSPENDER EL FRAUDE QUE LA ASUARIA  TIENE DIRECTAMENTE DEL POSTE. YA SE LE HABA HECHO VARIAS VISITAS Y SE LE HABA INFORMADO PARA QUE INSTALAR AL GABINETE Y AN NO LO HA INSTALADO. LO COMPR PERO NO PROCEDE EN INSTALARLO. BARRI 8 DE MARZO. Jhon Zapata  4082025 18:27:07 05-08-2025 08:44:14--NCORRRMOD-498.SE PROGRAMA CUADRILLA DE CONTROL PRDIDAS PARA SUSPENDER EL FRAUDE QUE LA ASUARIA  TIENE DIRECTAMENTE DEL POSTE. YA SE LE HABA HECHO VARIAS VISITAS Y SE LE HABA INFORMADO PARA QUE INSTALAR AL GABINETE Y AN NO LO HA INSTALADO. LO COMPR PERO NO PROCEDE EN INSTALARLO. BARRI 8 DE MARZO. Jhon Zapata  4082025 18:27:07-01-Sep-2025 -- Actualizacion masia por pendientes de atencion WO0000003084835</t>
  </si>
  <si>
    <t>PED-3077413-V8P6</t>
  </si>
  <si>
    <t>JUAN ANDRES VANEGAS VELEZ</t>
  </si>
  <si>
    <t>estuar08904@hotmail.com.co</t>
  </si>
  <si>
    <t>'RURAL_159100849500000001_PROV.159100849500000000</t>
  </si>
  <si>
    <t>LA ESTRELLA</t>
  </si>
  <si>
    <t>'159100849500000001</t>
  </si>
  <si>
    <t>E_CR014</t>
  </si>
  <si>
    <t>MET Rev-Inst-Concentra E_CR014</t>
  </si>
  <si>
    <t>Rural</t>
  </si>
  <si>
    <t xml:space="preserve"> 27-08-2025 14:39:46--FNXWEAPICRMPROD-PROPIETARIO INFORMA QUE YA TIENE TODO LISTO.405. Permiso por escrito con nombre completo firma y nmero de cdula de los ecinos para instalar medior y cometidas .as sea familiares se requiere el permisos. 419. la iienda an est en construccin falta baño  cocina  puerta principal y entanas.Jhon Zapata 28-11-2024 14:39:56--NCORRRMOD-405. Permiso por escrito con nombre completo firma y nmero de cdula de los ecinos para instalar medior y cometidas .as sea familiares se requiere el permisos. 419. la iienda an est en construccin falta baño  cocina  puerta principal y entanas.Jhon Zapata-01-Sep-2025 -- Actualizacion masia por pendientes de atencion WO0000003084835</t>
  </si>
  <si>
    <t>PED-3082580-R3M3</t>
  </si>
  <si>
    <t>VERONICA SOLIS SUAREZ</t>
  </si>
  <si>
    <t>rubioracero9@outlook.com</t>
  </si>
  <si>
    <t>'CL 56 BD CR 21 -60 (INTERIOR 401 )</t>
  </si>
  <si>
    <t>'055216241000600401</t>
  </si>
  <si>
    <t xml:space="preserve"> 29-08-2025 08:16:04-MRINCOMUMOD-Se reprograma peido 23318487 Usuaria  Veronica Solis SuarezNmero de celular 3107403773 13-01-2025 17:00:36--NCORRRMOD-460 instalar gabinete para los medidores que falta por el sericio bloque estructural con 7 destinaciones cuenta con un medidor de energa el bloque estructural CL 56 BD CR 21 60 int 401 Angel Rodrguez-01-Sep-2025 -- Actualizacion masia por pendientes de atencion WO0000003084835</t>
  </si>
  <si>
    <t>PED-3144418-L1Q3</t>
  </si>
  <si>
    <t>GLEIDIS DIAZ ARTIAGA</t>
  </si>
  <si>
    <t>gleidisdiaz18@gmail.com</t>
  </si>
  <si>
    <t>'CL 39 DA CR 119 C -162 (INTERIOR 1165 )</t>
  </si>
  <si>
    <t>'083119419301621165</t>
  </si>
  <si>
    <t xml:space="preserve"> 01-09-2025 16:59:09--FNXWEAPICRMPROD-La señora Gleidys solicita reprogramar pedido de energa  Celular 3244095131  37c0584f-510a-472a-9760-e5b564470e7c  lsalazho413.Tener la certificacin del tcnico electricista con su resolucin 2024.  2-4-2024 y la copia de la tarjeta del conte del mismo tcnico electricista.422.Instalar mnimo 3  circuitos respetando cdigo de colores.en el momento de la isita solo se eidenciaron 2 circuitos con 2 breques de 20 amperios. Jhon Zapata 22-01-2025 15:32:46--NCORRRMOD-413.Tener la certificacin del tcnico electricista con su resolucin 2024.  2-4-2024 y la copia de la tarjeta del conte del mismo tcnico electricista.422.Instalar mnimo 3  circuitos respetando cdigo de colores.en el momento de la isita solo se eidenciaron 2 circuitos con 2 breques de 20 amperios. Jhon Zapata-01-Sep-2025 -- Actualizacion masia por pendientes de atencion WO0000003084835</t>
  </si>
  <si>
    <t>PED-3164660-S9X0</t>
  </si>
  <si>
    <t>JERLEY HUMBERTO OSSA MAZO</t>
  </si>
  <si>
    <t>CL 34 CR 34 C -41 (INTERIOR 1282 )</t>
  </si>
  <si>
    <t>'CL 34 CR 34 C -41 (INTERIOR 1282 )</t>
  </si>
  <si>
    <t>'053314004300411282</t>
  </si>
  <si>
    <t xml:space="preserve"> 27-08-2025 10:07:00-TORREGOBMOD-REPROGRAMAR 13-08-2025 15:22:25--WCARDENAMOD-Pendiente asignacin de direccin y paginacin por parte del Area Gestin Instalaciones de EPM.-01-Sep-2025 -- Actualizacion masia por pendientes de atencion WO0000003084835</t>
  </si>
  <si>
    <t>PED-3165820-S1D4</t>
  </si>
  <si>
    <t>HUGO ALEXANDER PEREZ FLOREZ</t>
  </si>
  <si>
    <t>asadoshugo88@gmail.com</t>
  </si>
  <si>
    <t>'RURAL_103043286500000101</t>
  </si>
  <si>
    <t>'103043286500000101</t>
  </si>
  <si>
    <t xml:space="preserve"> 28-08-2025 16:20:52-NCORRRMOD-23358843 27-08-2025 11:27:53--NCORRRMOD-405413422 usuario debe presentar declaracin de cumplimiento permiso de seridumbre para acometida en fachada y adecuar caja de breaker faltan tierras y protecciones inadecuadas se deja registro ereda la cabaña de San Antonio de Prado atiende Hugo Alexander Prez. Oberto Santos 27022025 10:27:15-01-Sep-2025 -- Actualizacion masia por pendientes de atencion WO0000003084835</t>
  </si>
  <si>
    <t>SEBASTIAN VILLADA RUIZ</t>
  </si>
  <si>
    <t>sebastianvilladaruiz11@gmail.com</t>
  </si>
  <si>
    <t>'RURAL_163001326000000302</t>
  </si>
  <si>
    <t>ITAGUÍ</t>
  </si>
  <si>
    <t xml:space="preserve"> 05-09-2025 10:54:29--FNXWEAPICRMPROD-Usuario SEBASTIAN VILLADA solicita reprogramar pedido PED-3209023-C4F0 pendientes ok llamar antes de ir numero de contacto 3128064711 ID 2999595d-62e0-486e-ae12-36fdfa0f63c7 y aestrmon460 falta gabinete o el instalado no cumple normas tcnicas  propiedad horizontal con 6 medidores legalizados en fachada iienda ubicada en el porenir de itag 163001325500..301. Oberto Santos 25022025 21-08-2025 09:50:09-TORREGOBMOD-reprogramar 26-02-2025 07:30:02--NCORRRMOD-460 falta gabinete o el instalado no cumple normas tcnicas  propiedad horizontal con 6 medidores legalizados en fachada iienda ubicada en el porenir de itag 163001325500..301. Oberto Santos 25022025-01-Sep-2025 -- Actualizacion masia por pendientes de atencion WO0000003084835</t>
  </si>
  <si>
    <t>DIANA MARCELA RESTREPO ALVAREZ</t>
  </si>
  <si>
    <t>diana.mra@gmail.com</t>
  </si>
  <si>
    <t>medellín</t>
  </si>
  <si>
    <t>'CL 34 B CR 119 A -129 (INTERIOR 130 )</t>
  </si>
  <si>
    <t>'083114209101290130</t>
  </si>
  <si>
    <t xml:space="preserve"> 22-08-2025 11:41:33--FNXWEAPICRMPROD-22-08-20025 En calidad de usuario solicita reprogramar pedido PED-3217391-B2L5 manifiesta que ya resoli los pendientes y noedades informados en la isita tcnica.Datos de contacto Diana Marcela RestrepoCelular 3128133206Telfono 6043281894413.Debe de diligenciar bien la declaracin de cumplimiento est sin llenar y tener la tarjeta del conte del tcnico electricista.419.Independizar de entradas del primero al segundo piso ya que estn compartiendo el mismo acceso por la entrada del primer piso. 422.Instalar como mnimo 3 circuitos respetando cdigo de colores en el momento de la isita se eidencian rojos como neutros no se puede rotular con cinta blanca. instalar toma GFCI en zona hmeda como en la cocina.Jhon Zapata 25-02-2025 15:30:13--NCORRRMOD-413.Debe de diligenciar bien la declaracin de cumplimiento est sin llenar y tener la tarjeta del conte del tcnico electricista.419.Independizar de entradas del primero al segundo piso ya que estn compartiendo el mismo acceso por la entrada del primer piso. 422.Instalar como mnimo 3 circuitos respetando cdigo de colores en el momento de la isita se eidencian rojos como neutros no se puede rotular con cinta blanca. instalar toma GFCI en zona hmeda como en la cocina.Jhon Zapata-01-Sep-2025 -- Actualizacion masia por pendientes de atencion WO0000003084835</t>
  </si>
  <si>
    <t>LUIS OMAR BONILLA RUIZ</t>
  </si>
  <si>
    <t>fdoservicios2020@gmail.com</t>
  </si>
  <si>
    <t>'CR 115 CL 39 A -36 (INTERIOR 114 )</t>
  </si>
  <si>
    <t>'083125009100361112</t>
  </si>
  <si>
    <t xml:space="preserve"> 27-08-2025 10:31:09--FNXWEAPICRMPROD-Sr Luis Bonilla solicita nuea isita ya cuenta con los permisos  id e2a3e37c-37b0-4605-9ec1-9db99febc735 ltangan no cuenta con los permisos necesarios para hincar los postes y construir las redes  19-06-2025 11:55:52--FNXWEAPICRMPROD-19.06.2025Se comunica el sr Luis Omar Bonilla e indica que ya tiene el permiso del ecino. Llamar antes de ir 3136794273 id: bba22298-57ed-4bd5-bcb9-09fbea16d813  dsepublase requieren permisos de paso  13-MAR-2025 10:56:08 -- EPMCRMSVPRD Usuario en calidad de Mandatario solicita la instalacin del sericio de energa para la direccin CR 115 CL 39 A -36 INTERIOR 112  ubicada en el barrio San Jaier sector el salado Municipio de Medelln. Comunicarse con el propietario  Luis Omar Bonlilla-313 679 42 73.Pedido automatico desde solicitud de sericio de energa01-Sep-2025 -- Actualizacion masia por pendientes de atencion WO0000003084835</t>
  </si>
  <si>
    <t>ROBINSON ORREGO HENAO</t>
  </si>
  <si>
    <t>roison2020@outlook.es</t>
  </si>
  <si>
    <t>CR 5 CL 55 GG -4</t>
  </si>
  <si>
    <t>'CR 5 CL 55 GG -4 (INTERIOR 301 )</t>
  </si>
  <si>
    <t>'055025005770040301</t>
  </si>
  <si>
    <t xml:space="preserve"> 26-08-2025 12:26:23--FNXWEAPICRMPROD-26082025 Se comunica el sr Robinson Orrego indicando que el sector donde esta no hay ningn problema de orden publico solicita que se llame al 3216473550 id: 52334280-a9db-45cf-991c-d83a57b6af54 logue: yalzase. 406.PROBLEMAS DE ORDEN PBLICO. SE VUELVE Y SE LLAMA AL MISMO USUARIO Y SE LE INFORMA CLARAMENTE QUE AN NO SE HA PODIDO INGRESAR AL SECTOR LA SIERRA.POR MOTIVOS DE PERSONAS QUE SE ADUEÑAN DE LO AJENO. Jhon Zapata 29072025 16:57:55 31-07-2025 07:40:22--NCORRRMOD-406.PROBLEMAS DE ORDEN PBLICO. SE VUELVE Y SE LLAMA AL MISMO USUARIO Y SE LE INFORMA CLARAMENTE QUE AN NO SE HA PODIDO INGRESAR AL SECTOR LA SIERRA.POR MOTIVOS DE PERSONAS QUE SE ADUEÑAN DE LO AJENO. Jhon Zapata 29072025 16:57:55-01-Sep-2025 -- Actualizacion masia por pendientes de atencion WO0000003084835</t>
  </si>
  <si>
    <t>JORGE HUMBERTO VALENCIA ARRUBLA</t>
  </si>
  <si>
    <t>desicuervo@gmail.com</t>
  </si>
  <si>
    <t>'RURAL_161110134700000202</t>
  </si>
  <si>
    <t>CALDAS</t>
  </si>
  <si>
    <t>'161110134700000202</t>
  </si>
  <si>
    <t>Caldas</t>
  </si>
  <si>
    <t xml:space="preserve"> 22-08-2025 14:02:11--FNXWEAPICRMPROD-Se comunica Desiderio Cuero Giraldo  requiere reprogramar  ya tiene adecuaciones y documentacin requerida faor Llamar una o dos ahora antes del traslado  3128295134   id 1adcc37f-6ffe-43ab-a210-ead954de16a8  lsierrag  Se debe adecuar instalacin elctrica de la ducha para dar cumplimiento normatio al reglamento Retie 28-07-2025 12:21:03--WCARDENAMOD-Se debe adecuar instalacin elctrica de la ducha para dar cumplimiento normatio al reglamento Retie-01-Sep-2025 -- Actualizacion masia por pendientes de atencion WO0000003084835</t>
  </si>
  <si>
    <t>PED-3262504-Y5R3</t>
  </si>
  <si>
    <t>MARYORI CASTILLO JIMENEZ</t>
  </si>
  <si>
    <t>elbycastillo@hotmail.com</t>
  </si>
  <si>
    <t>'CL 48 F CR 99 CC -65</t>
  </si>
  <si>
    <t>'054918609330650000</t>
  </si>
  <si>
    <t xml:space="preserve"> 25-08-2025 15:22:35-KSEPULFMOD-Sra. Maryori Castillo Jimenez solicita nuea isita.  llamar al cel: 3127093334 o llamar al fijo: 6044960329  id: 7dc0b602-542e-4996-9002-ddfe4ca78452 aortiza 14-04-2025 16:56:09--NCORRRMOD-414. En la isita a la iienda nadie atiende al llamado se eidencia casa sola  Va telefnica usuario manifiesta no podernos. Atender  no est en casa Cristian Guillen 14042025 16:49:37-01-Sep-2025 -- Actualizacion masia por pendientes de atencion WO0000003084835</t>
  </si>
  <si>
    <t>BIBIANA MARCELA TORRES LEZCANO</t>
  </si>
  <si>
    <t>'CL 65 CR 140 -93 (INTERIOR 131 )</t>
  </si>
  <si>
    <t>'086415000000930131</t>
  </si>
  <si>
    <t xml:space="preserve"> 30-08-2025 09:02:14-NCORRRMOD-23406988 13-04-2025 23:51:10--NCORRRMOD- 419 predio en construccin no habitable terminar construccin instalar baño CL 65 CR 140 93 int 131 Angel Rodriguez 11042025 16:55:11-01-Sep-2025 -- Actualizacion masia por pendientes de atencion WO0000003084835</t>
  </si>
  <si>
    <t>JUAN ESTEBAN PATIÑO CIRO</t>
  </si>
  <si>
    <t>jp.500@hotmail.com</t>
  </si>
  <si>
    <t>'RURAL_122016820800000000</t>
  </si>
  <si>
    <t>'122016820800000000</t>
  </si>
  <si>
    <t xml:space="preserve"> 04-08-2025 12:27:26--FNXWEAPICRMPROD- Sr. juan esteban indica que ya tiene todo listo numero de contacto : 3183101477 id: d21c6c74-909f-4cc8-865a-ef14295dc83fusuario: mmontoyl419 Predio en construccin sin prueba de habitabilidad no tiene entanas cocina y baño. Se anexa registro fotogrfico de la edificacin y acta de isita Emil Cadrazco 15-04-2025 15:22:46--NCORRRMOD- 419 Predio en construccin sin prueba de habitabilidad no tiene entanas cocina y baño. Se anexa registro fotogrfico de la edificacin y acta de isita Emil Cadrazco-01-Sep-2025 -- Actualizacion masia por pendientes de atencion WO0000003084835</t>
  </si>
  <si>
    <t>S</t>
  </si>
  <si>
    <t>LUZ ESTELLA VELEZ RODRIGUEZ</t>
  </si>
  <si>
    <t>'RURAL_159105840000000109_PROV.ALTO DE LOS SIERRAS</t>
  </si>
  <si>
    <t>'159105840000000109</t>
  </si>
  <si>
    <t xml:space="preserve"> 14-08-2025 15:45:12--FNXWEAPICRMPROD-Cliente debe instalar ducto para instalar el cable alimentador hasta la fachada del 2 piso donde se pueda ubicar una escalera Sr Jose Sierra solicita reprogramarYa hizo los trabajos  Por faor comunicarse antes de ir al 3117203563  598d8db0-c197-4cfc-9a30-4019ac0565dc rsalazal 05-08-2025 11:05:51--WCARDENAMOD-Cliente debe instalar ducto para instalar el cable alimentador hasta la fachada del 2 piso donde se pueda ubicar una escalera-01-Sep-2025 -- Actualizacion masia por pendientes de atencion WO0000003084835</t>
  </si>
  <si>
    <t>PED-3297067-D4K9</t>
  </si>
  <si>
    <t>LUISA FRANCO CORRAL</t>
  </si>
  <si>
    <t>juancacle27@hotmail.com</t>
  </si>
  <si>
    <t>CL 21 E CR 42 -101</t>
  </si>
  <si>
    <t>'CR 56 B CL 26 B -12 (INTERIOR 301 )</t>
  </si>
  <si>
    <t>'072526206200120301</t>
  </si>
  <si>
    <t xml:space="preserve"> 27-08-2025 16:41:17-NCORRRMOD-23427806 22-08-2025 16:37:57--NCORRRMOD-413  instalacin pendiente usuario debe presentar declaracin de cumplimiento del tcnico electricista iienda ubicada en carrera 56 b  26 b - 12 301 Itag se deja registro fotogrfico y notificacin por escrito donde se informa al usuario que debe reprogramar pedido cuando tenga certificacin del tcnico electricista. Oberto Santos 22082025 15:31:25-01-Sep-2025 -- Actualizacion masia por pendientes de atencion WO0000003084835</t>
  </si>
  <si>
    <t>DIANA CAROLINA MESA GIL</t>
  </si>
  <si>
    <t>anaid_carol@hotmail.com</t>
  </si>
  <si>
    <t>'CL 112 SUR CR 54 -191 (INTERIOR 324 )</t>
  </si>
  <si>
    <t>'001512004001910324</t>
  </si>
  <si>
    <t>Se requiere instalacin de medidor acometida y SPTGabinete de 6 medidasLongitud Acometida 2x44  15mtsLongitud Alimentador  Existentetrafo  136322 de 50 kVA01-Sep-2025 -- Actualizacion masia por pendientes de atencion WO0000003084835</t>
  </si>
  <si>
    <t xml:space="preserve"> 25-08-2025 07:41:44-WCARDENAMOD-. 04-08-2025 06:49:03--WCARDENAMOD-Falta instalar marcaciones breakers y adecuar ducto de la acometida-01-Sep-2025 -- Actualizacion masia por pendientes de atencion WO0000003084835</t>
  </si>
  <si>
    <t>GABRIELA DEL SOCORRO FRANCO LONDOÑO</t>
  </si>
  <si>
    <t>gabriela.sofranco@gmail.com</t>
  </si>
  <si>
    <t>'CL 52 CR 124 -98 (INTERIOR 106 )</t>
  </si>
  <si>
    <t>'085212004000980106</t>
  </si>
  <si>
    <t xml:space="preserve"> 01-09-2025 10:28:11--FNXWEAPICRMPROD-Sra Gabriela Franco solicita reprogramar el pedido confirma pendiente solucionado- Mpio Medelln Barrio San Jaier La Loma CEL 3006399614 id b7e6e6dd-4d39-4658-96f9-c9a989750b9b wlopezol - 423.No hay espacio fsico para instalar la acometida. La usuaria debe instalar columna de concreto o pegar algunos adobe para que la acometida quede alta.  Se instala acometida queda demasiado baja y manipulable.  Jhon Zapata 14-05-2025 05:28:57--JATEHOTMOD-423.No hay espacio fsico para instalar la acometida. La usuaria debe instalar columna de concreto o pegar algunos adobe para que la acometida quede alta. Se instala acometida queda demasiado baja y manipulable. Jhon Zapata-01-Sep-2025 -- Actualizacion masia por pendientes de atencion WO0000003084835</t>
  </si>
  <si>
    <t>PED-3327203-V7Q2</t>
  </si>
  <si>
    <t>PABLO JOAQUIN SANCHEZ CAÑIZALES</t>
  </si>
  <si>
    <t>'CL 39 A CR 114 -61 (INTERIOR 101 )</t>
  </si>
  <si>
    <t>'083119104000610101</t>
  </si>
  <si>
    <t xml:space="preserve"> 28-08-2025 16:33:22--FNXWEAPICRMPROD-28082025 Se comunica el sr Pablo Sanchez solicitando la reprogramacin de la solicitud solicita que se le llame al 3224152390 id: 7c8a6744-5cf7-4d42-b810-4f52713e8bdf logue: yalzasep.  413.Tener el certificado del tcnico electricista.   Declaracin de cumplimiento con su resolucin 40117  2-4-2024.  La copia la tarjeta del conte el mismo tcnico electricista. 419. Jhon ZapataLa iienda le falta el baño y cosina para estar habitable.422.Terminar la instalacin interna.terminal de aparatiar toma suhiches y plafones.  instalar mnimo 3 circuitos respetando cdigo de colores. 15-05-2025 16:11:27--SSALCEDAMOD-413.Tener el certificado del tcnico electricista.  Declaracin de cumplimiento con su resolucin 40117  2-4-2024. La copia la tarjeta del conte el mismo tcnico electricista. 419. Jhon ZapataLa iienda le falta el baño y cosina para estar habitable.422.Terminar la instalacin interna.terminal de aparatiar toma suhiches y plafones. instalar mnimo 3 circuitos respetando cdigo de colores.-01-Sep-2025 -- Actualizacion masia por pendientes de atencion WO0000003084835</t>
  </si>
  <si>
    <t>PED-3333405-M3Z2</t>
  </si>
  <si>
    <t>JULIO CESAR HURTADO SUAREZ</t>
  </si>
  <si>
    <t>'RURAL_161142601800000001_PROV.RURAL_16114260180000</t>
  </si>
  <si>
    <t>'161142601800000001</t>
  </si>
  <si>
    <t xml:space="preserve"> 15-08-2025 09:12:18--FNXWEAPICRMPROD-Se presenta elctrico señor Nelson Velsquez manifiesta que fue corregido todos los pendientes faor llamar a 3137677943.Red interna expuesta sin tuberia falta toma corriente de seguridad en cocina ducto del cable alimentador en PVC Expuesto se le informa al cliente que debe corregir y una ez este subsanado reprograme la isita. 24-06-2025 04:59:51--WCARDENAMOD-Red interna expuesta sin tuberia falta toma corriente de seguridad en cocina ducto del cable alimentador en PVC Expuesto se le informa al cliente que debe corregir y una ez este subsanado reprograme la isita.-01-Sep-2025 -- Actualizacion masia por pendientes de atencion WO0000003084835</t>
  </si>
  <si>
    <t>PED-3363709-L9D5</t>
  </si>
  <si>
    <t>MARIA GLADYS CARDONA CARDENAS</t>
  </si>
  <si>
    <t>gladis-1980@outlook.es</t>
  </si>
  <si>
    <t>'CR 2 CL 54 -190</t>
  </si>
  <si>
    <t>'055022004001900000</t>
  </si>
  <si>
    <t xml:space="preserve"> 29-08-2025 09:37:39--FNXWEAPICRMPROD-406.PROBLEMAS DE ORDEN PBLICO. SE LLAMA DIRECTAMENTE A LA MISMA USUARIA Y ME AFIRMA QUE LA VIVIENDA EST UBICADA EN EL BARRIO CAICEDO PARTE ALTA SECTOR LA CANCHA DEL MOSQUITO HACIA ARRIBA.  Jhon Zapata 5072025 16:15:04 Sra Gladis Cardona   solicita reprogramar Dice que no hay problemas de orden publico y adems encontr un funcionario que a a instalar un contador y dice que no hay problemas en el sector y deba llamar Por far comunicarse antes de ir al 3215487612 a8f7810-3315-44ae-92fe-22106dee3f06 rsalazal 07-07-2025 08:40:22--NCORRRMOD-406.PROBLEMAS DE ORDEN PBLICO. SE LLAMA DIRECTAMENTE A LA MISMA USUARIA Y ME AFIRMA QUE LA VIVIENDA EST UBICADA EN EL BARRIO CAICEDO PARTE ALTA SECTOR LA CANCHA DEL MOSQUITO HACIA ARRIBA.  Jhon Zapata 5072025 16:15:04-01-Sep-2025 -- Actualizacion masia por pendientes de atencion WO0000003084835</t>
  </si>
  <si>
    <t>PED-3363727-D8P0</t>
  </si>
  <si>
    <t>JUAN DAVID VILLEGAS VELEZ</t>
  </si>
  <si>
    <t>'161071605000000201</t>
  </si>
  <si>
    <t xml:space="preserve"> 08-08-2025 09:13:03-WCARDENAMOD-. 21-06-2025 05:04:32--WCARDENAMOD-Se debe adecuar red elctrica interna instalar GCFI en cocina realizar marcaciones de los breakers y llear cable alimentador hasta el portn donde se ubicar el equipo de medida-01-Sep-2025 -- Actualizacion masia por pendientes de atencion WO0000003084835</t>
  </si>
  <si>
    <t>PED-3376924-T6P0</t>
  </si>
  <si>
    <t>REINALDO  ANTONIO PALACIO CANO</t>
  </si>
  <si>
    <t>'CL 52 CR 107 -506 (INTERIOR 147 )</t>
  </si>
  <si>
    <t>'085012007005060147</t>
  </si>
  <si>
    <t xml:space="preserve"> 29-08-2025 14:02:26--FNXWEAPICRMPROD-Usuario Gloria Ins Henao  tel: 3128907148  solicita reprogramar pedido PENDIENTES OK solicitud 23462231 FAVOR LLAMAR ANTES DE IR  ID 7ac851e3-53d5-4acd-a126-d0f3ce091cec Loguin turango 419 predio en construccin no habitable terminar construccin instalar baño y cocina CL 52 CR 107 506 int 248 Angel Rodriguez 18-06-2025 15:34:31--NCORRRMOD- 419 predio en construccin no habitable terminar construccin instalar baño y cocina CL 52 CR 107 506 int 248 Angel Rodriguez-01-Sep-2025 -- Actualizacion masia por pendientes de atencion WO0000003084835</t>
  </si>
  <si>
    <t>PED-3378044-R7J6</t>
  </si>
  <si>
    <t>JUAN GONZALO ECHAVARRIA LOPEZ</t>
  </si>
  <si>
    <t>juangonzaloechavarrialopez@gmail.com</t>
  </si>
  <si>
    <t>'161022101000000301</t>
  </si>
  <si>
    <t>'161022101000000300</t>
  </si>
  <si>
    <t>E_CV100</t>
  </si>
  <si>
    <t>METROSUR-Vinculaciones-HV-Prepago</t>
  </si>
  <si>
    <t>Obseracin Cuadrilla: Casa sola se marcan a los  de contacto y no responden se deja registro fotogrfico en el aplicatio Enter con el registro de la isita01-Sep-2025 -- Actualizacion masia por pendientes de atencion WO0000003084835</t>
  </si>
  <si>
    <t xml:space="preserve"> 01-09-2025 07:21:32--FNXWEAPICRMPROD-Solicita reprogramar isita ya cuenta con las condiciones necesarias Gonzalo Echaarria3104586295-312774269119eeaecc-54e1-4a5f-a5be-3b613772e2c1CHENAGICasa sola se marcan a los  de contacto y no responden se deja registro fotogrfico en el aplicatio Enter con el registro de la isita 13-08-2025 19:42:57--WCARDENAMOD-Casa sola se marcan a los  de contacto y no responden se deja registro fotogrfico en el aplicatio Enter con el registro de la isita-01-Sep-2025 -- Actualizacion masia por pendientes de atencion WO0000003084835</t>
  </si>
  <si>
    <t>PED-3385687-G8W6</t>
  </si>
  <si>
    <t>LORENA YICEL ACEVEDO CORRALES</t>
  </si>
  <si>
    <t>lorena2010ac@gmail.com</t>
  </si>
  <si>
    <t>'RURAL_161142028000000302</t>
  </si>
  <si>
    <t>'161142028000000302</t>
  </si>
  <si>
    <t>Obseracin Cuadrilla: Se debe corregir instalacin de ducha elctrica instalar breakers con proteccin diferencial e instalar toma corriente para trabada con polo a tierra01-Sep-2025 -- Actualizacion masia por pendientes de atencion WO0000003084835</t>
  </si>
  <si>
    <t xml:space="preserve"> 05-09-2025 10:28:02--EOLARTEMOD Sr Andrs Mesa solicita agilidad ya que llea muchos das sin sericio id d2f52bc4-0be5-4971-9422-e65edf88db29esolartec 15-08-2025 11:55:31--FNXWEAPICRMPROD-Reenio de procesos de Integracion - JOBEl Sr Andres Mesa solicita reprogramar pedido informa que el personal no isito solo pidio foto de las correcciones y no dijo nada mas en lo posible que isite otra personae4633ead-7a2f-46b9-adbb-3f47f4dcbb0blaceagud 13-08-2025 19:00:41--WCARDENAMOD-Reporte de la primera isita se dej en FENIX en la pestaña Ordenes de trabajo obseraciones:Se debe corregir instalacin de ducha elctrica instalar breakers con proteccin diferencial e instalar toma corriente para trabada con polo a tierraReporte 2 isita Cliente debe instalar y conectar proteccin diferencial para poder programar la isita e instalacin del sericio.-01-Sep-2025 -- Actualizacion masia por pendientes de atencion WO0000003084835</t>
  </si>
  <si>
    <t>PED-3390135-T2M6</t>
  </si>
  <si>
    <t>GLORIA ELENA TORO RAMIREZ</t>
  </si>
  <si>
    <t>gloriatoro31@gmail.com</t>
  </si>
  <si>
    <t>'CL 64 CR 37 -7 (INTERIOR 301 )</t>
  </si>
  <si>
    <t>'056314007000070301</t>
  </si>
  <si>
    <t xml:space="preserve"> 01-09-2025 15:57:52--FNXWEAPICRMPROD-Usuario Heidi Andrea Cañas . Solicita la reprogramacin confirma que ya cumple con lo solicitado por el personal 32377701241efed6f1-1b9f-4fa6-a6b9-302b470960dfYMUNAG413.Tener el certificado del tcnico electricista. Declaracin de cumplimiento con su resolucin 40117-2-4-2024.La copia la tarjeta profesional del tcnico electricista. 422.Instalar mnimo tres circuitos respetando cdigo de colores. Trasladar la caja de circuitos a un espacio fsico a niel de piso a 1.70 cm que no est en zonas hmedas como se encontr en la isita. NORMA RA8 -020. Jhon Zapata 24-06-2025 17:31:54--NCORRRMOD-413.Tener el certificado del tcnico electricista. Declaracin de cumplimiento con su resolucin 40117-2-4-2024.La copia la tarjeta profesional del tcnico electricista. 422.Instalar mnimo tres circuitos respetando cdigo de colores. Trasladar la caja de circuitos a un espacio fsico a niel de piso a 1.70 cm que no est en zonas hmedas como se encontr en la isita. NORMA RA8 -020. Jhon Zapata-01-Sep-2025 -- Actualizacion masia por pendientes de atencion WO0000003084835</t>
  </si>
  <si>
    <t>PED-3391264-Z8S8</t>
  </si>
  <si>
    <t>ANA DOLLY BETANCUR HERNANDEZ</t>
  </si>
  <si>
    <t>'RURAL_159057050000000302_PROV.LA INMACULADA N 2</t>
  </si>
  <si>
    <t>'159057050000000302</t>
  </si>
  <si>
    <t xml:space="preserve"> 21-08-2025 11:27:43--FNXWEAPICRMPROD-En calidad de usuario el señor Hernn Hincapi para solicitar reprogramacin de pedido indica que ya cuenta con lo solicitado para dar continuidad al tramite reprogramado desde orientacin.Tel: 3148428139 por faor llamar antes de ir.Falta declaracin Retie 24-07-2025 09:20:38--WCARDENAMOD-Falta declaracin Retie-01-Sep-2025 -- Actualizacion masia por pendientes de atencion WO0000003084835</t>
  </si>
  <si>
    <t>PED-3396050-C9Z5</t>
  </si>
  <si>
    <t>YULIANA TORRES SUAREZ</t>
  </si>
  <si>
    <t>yuliana.torres.suares@gmail.com</t>
  </si>
  <si>
    <t>'RURAL_163008415000000318_PROV.163008415000000317</t>
  </si>
  <si>
    <t>'163008415000000318</t>
  </si>
  <si>
    <t>23477729 h  pase acometida 188 9 mts cable monopolar pase 288 3 mts cable concentrico Trafo 21567  medidor conencional 120 qued con direccin rural 1630084150..3317 barrio el ajizal de itag 3045563913. Oberto Santos01-Sep-2025 -- Actualizacion masia por pendientes de atencion WO0000003084835</t>
  </si>
  <si>
    <t xml:space="preserve"> 28-08-2025 16:09:05--FNXWEAPICRMPROD-se comunica la sra Yuliana Torres solicitando reprogramar presenta molestia por demora en proceso id:059047d1-f67a-4f87-b7ac-23019dd3cd19 mgomezPendiente asignacin de direccin y paginacin por parte del Area Gestin Instalaciones de EPM. 13-08-2025 12:26:56--WCARDENAMOD-Pendiente asignacin de direccin y paginacin por parte del Area Gestin Instalaciones de EPM.-01-Sep-2025 -- Actualizacion masia por pendientes de atencion WO0000003084835</t>
  </si>
  <si>
    <t>PED-3405965-X4S5</t>
  </si>
  <si>
    <t>BLANCA ELVIA GALLEGO RENDON</t>
  </si>
  <si>
    <t>cesar.1427@hotmail.com</t>
  </si>
  <si>
    <t>'RURAL_125004715950000101</t>
  </si>
  <si>
    <t>ENVIGADO</t>
  </si>
  <si>
    <t>'125004715950000101</t>
  </si>
  <si>
    <t>Envigado</t>
  </si>
  <si>
    <t xml:space="preserve"> 23-07-2025 16:58:06-NCORRRMOD-23478154 08-07-2025 07:58:07--NCORRRMOD-430 instalacin pendiente a solicitud del usuario a pide formalmente a telefnica y WhatsApp sea modificada la fecha para la isita ya que tiene pendientes en la parte de la construccin de la iienda y red elctrica queda reprogramada para el da 21 de julio del 2025 se deja registro fotogrfico de mensajes llamada y acta de isita. Oberto Santos  7072025 15:20:35-01-Sep-2025 -- Actualizacion masia por pendientes de atencion WO0000003084835</t>
  </si>
  <si>
    <t>ERIKA DANIELA GOMEZ ARBELAEZ</t>
  </si>
  <si>
    <t>gomezerika76@hotmail.com</t>
  </si>
  <si>
    <t>'RURAL_159087709500000001_PROV.TABLACITA</t>
  </si>
  <si>
    <t>'159087709500000001</t>
  </si>
  <si>
    <t xml:space="preserve"> 19-08-2025 13:03:18--FNXWEAPICRMPROD-Tapar ducto PVC expuesto y cambiar proteccin de la ducha por breaker diferencial.Se presenta  la señora Erika Daniela Gomez  con cedula  1.017.221.909 en calidad de propietaria solicitando reprogramar el pedido PED-3414078-R9J3   para la direccin RURAL159087709500000001Pro.TABLACITA  de  La Estrella  manifiesta que ya todas las adecuaciones solicitadas en la isita del 24 de julio fueron ejecutadas por faor  llamar antes de  isitar  a los telfonos       3108957134 - 3237991502. 24-07-2025 10:49:13--WCARDENAMOD-Tapar ducto PVC expuesto y cambiar proteccin de la ducha por breaker diferencial-01-Sep-2025 -- Actualizacion masia por pendientes de atencion WO0000003084835</t>
  </si>
  <si>
    <t>PED-3414078-R9J3</t>
  </si>
  <si>
    <t>RAMIRO DE JESUS TAMAYO HENAO</t>
  </si>
  <si>
    <t>tamayohenaoramirodejesus@gmail.com</t>
  </si>
  <si>
    <t>'RURAL_163008153000000301</t>
  </si>
  <si>
    <t>'163008153000000301</t>
  </si>
  <si>
    <t xml:space="preserve"> 20-08-2025 11:41:07--FNXWEAPICRMPROD-414 se llamo al usuario a telefnica nos comunico q no se encontraba en la iienda  se le informo  q debe  llamar nueamente para reprogramar la ista  se le tom registro fotogrfico de la isita Andres Cardenas 23072025 16:17:59Cliente Ramiro De Jesus Tamayo Henao. Solicita la reprogramacin  del pedido PED-3420870-L0W2  confirma que ya cumple con lo solicitado por el personal telfono 3183788845 ID e5e46c05-0135-4306-8f83-1d2a78b09ec0  Mgutielu  24-07-2025 08:05:50--NCORRRMOD-414 se llamo al usuario a telefnica nos comunico q no se encontraba en la iienda  se le informo  q debe  llamar nueamente para reprogramar la ista  se le tom registro fotogrfico de la isita Andres Cardenas 23072025 16:17:59-01-Sep-2025 -- Actualizacion masia por pendientes de atencion WO0000003084835</t>
  </si>
  <si>
    <t>MARCO AURELIO RUIZ ARTEAGA</t>
  </si>
  <si>
    <t>rmarco618@gmail.com</t>
  </si>
  <si>
    <t>CL 49 AC CR 93 -93 (INTERIOR 213 )</t>
  </si>
  <si>
    <t>'RURAL_147017200000000002</t>
  </si>
  <si>
    <t>'147017200000000002</t>
  </si>
  <si>
    <t xml:space="preserve"> 21-08-2025 14:24:57--FNXWEAPICRMPROD- 414 no contesta lneas telefnicas se toma registro fotogrfico de las direcciones cercanas y del transformador no hay ms nmeros en sistema actualizar lneas telefnicas ereda el patio sector El yarumo  1470172000000 Angel Rodriguez 14072025 16:19:51 Sr Marcos Ruizsolcita reprogramar Por faor comunicarse antes de ir al 3148816890 3b3f4085-d9f4-4efa-adf0-a5aeb62d1e66 rsaalzal 14-07-2025 16:54:20--NCORRRMOD- 414 no contesta lneas telefnicas se toma registro fotogrfico de las direcciones cercanas y del transformador no hay ms nmeros en sistema actualizar lneas telefnicas ereda el patio sector El yarumo  1470172000000 Angel Rodriguez 14072025 16:19:51-01-Sep-2025 -- Actualizacion masia por pendientes de atencion WO0000003084835</t>
  </si>
  <si>
    <t>PED-3421721-K6T0</t>
  </si>
  <si>
    <t>JAIRO MANUEL PINTO HERRERA</t>
  </si>
  <si>
    <t>jamaphe1@gmail.com</t>
  </si>
  <si>
    <t>'RURAL_146014241600000000</t>
  </si>
  <si>
    <t>'146014241600000000</t>
  </si>
  <si>
    <t xml:space="preserve"> 08-09-2025 08:27:20--CARBOLVAMOD 8:23a.m. 8092025 Jairo tel 3015963331 3146372298 maria doria 3113737613 solicita llamar en lo posible un dia antes o tres horas antes para poderlos recibir8c12e5d5-ca00-4db0-ad81-57416ee2a398carbola 20-08-2025 08:01:32--SHERREHMOD Sr. Jairo Pinto solicita que se comuniquen un da antes debido a que se encuentra en medelln y tiene que desplazarse hasta el lugar comunicarse al tel: 3015963331 55df9eff-294a-48c6-91d6-90b35e556124 jsalalop 25-07-2025 08:06:41--FNXWEAPICRMPROD- Se comunica TT  requiere reprogramar Faor llamar antes de ir 3015963331 3238011470 3146372298  id 8f5f33c0-2d48-4945-9e99-68268038c10d  lsierrag  414 no contesta lneas telefnicas se marca a los nmeros que hay en sistema se toma registro fotogrfico de las direcciones rurales cercanas ereda la frisola por faor actualizar lneas telefnicas que s contesten 1460153305000000 Angel Rodriguez 21072025 16:47:36 21-07-2025 17:12:42--NCORRRMOD- 414 no contesta lneas telefnicas se marca a los nmeros que hay en sistema se toma registro fotogrfico de las direcciones rurales cercanas ereda la frisola por faor actualizar lneas telefnicas que s contesten 1460153305000000 Angel Rodriguez 21072025 16:47:36-01-Sep-2025 -- Actualizacion masia por pendientes de atencion WO0000003084835</t>
  </si>
  <si>
    <t>BRYAN ESTEBAN PEREZ DUQUE</t>
  </si>
  <si>
    <t>bryan002731@gmail.com</t>
  </si>
  <si>
    <t>'CL 49 A CR 102 C -49 (INTERIOR 101 )</t>
  </si>
  <si>
    <t>'084019102300490101</t>
  </si>
  <si>
    <t xml:space="preserve"> 28-08-2025 08:52:08--FNXWEAPICRMPROD- 414 contesto la lnea telefnica dicen que estamos equiocados se le insiste en llamar ya que se escuchaba a la mujer que contesta que estaba an muy dormida pero ya no contesta se toma registro fotogrfico de la propiedad de la direccin cercana CL 49a CR 102c 49 int 101 Angel Rodriguez 22072025 14:57:22Sr Adrian Chica  solicita reprogramar Por faor comunicarse a este numero 3016297500 ya que el otro numero est errado  e50e852c-5c55-404f-a723-49081f5a241a rsalazal 23-07-2025 09:50:31--NCORRRMOD- 414 contesto la lnea telefnica dicen que estamos equiocados se le insiste en llamar ya que se escuchaba a la mujer que contesta que estaba an muy dormida pero ya no contesta se toma registro fotogrfico de la propiedad de la direccin cercana CL 49a CR 102c 49 int 101 Angel Rodriguez 22072025 14:57:22-01-Sep-2025 -- Actualizacion masia por pendientes de atencion WO0000003084835</t>
  </si>
  <si>
    <t>PED-3429204-W9S0</t>
  </si>
  <si>
    <t>WALTER EDWIN MOLINA GARRO</t>
  </si>
  <si>
    <t>wm256181@gmail.com</t>
  </si>
  <si>
    <t>'CL 36 D SUR CR 55 C -66 (INTERIOR 109 )</t>
  </si>
  <si>
    <t>'043516405300660109</t>
  </si>
  <si>
    <t xml:space="preserve"> 28-08-2025 08:31:10--FNXWEAPICRMPROD-Sr Walter Edwin Molina Garro solicita reprogramar el pedido Mpio Medelln corregimiento san Antonio de prado Vda La erde  CEL 3124443361 ID e5ddb554-6dec-4e77-8eb2-2bb3dbffd1ae wlopezol -414 no fue posible ubicar al señor Walter Molina no contesta telfono y mensajes de WhatsApp propiedad sola en el momento de la isita deja rer tu fotogrfico y notificacin por escrito donde se informa que debe reprogramar pedido ubicada en el barrio la Verde San Antonio de Prado. Oberto Santos 25082025 14:37:32 25-08-2025 16:58:18--NCORRRMOD-414 no fue posible ubicar al señor Walter Molina no contesta telfono y mensajes de WhatsApp propiedad sola en el momento de la isita deja rer tu fotogrfico y notificacin por escrito donde se informa que debe reprogramar pedido ubicada en el barrio la Verde San Antonio de Prado. Oberto Santos 25082025 14:37:32-01-Sep-2025 -- Actualizacion masia por pendientes de atencion WO0000003084835</t>
  </si>
  <si>
    <t>PED-3430393-X3Q9</t>
  </si>
  <si>
    <t>ESTER MARIN PALACIO</t>
  </si>
  <si>
    <t>onenieve@hotmail.com</t>
  </si>
  <si>
    <t>'CL 64 CR 58 C -53 (INTERIOR 201 )</t>
  </si>
  <si>
    <t>'076514008300530201</t>
  </si>
  <si>
    <t xml:space="preserve"> 29-08-2025 10:42:39--FNXWEAPICRMPROD-29082025se comunica tt Esther Marin e informa que ya tiene todo listo. Llamar antes de ir  321887751340d2dc6e-1564-4f8c-a490-17c3e77a63a2 dsepubla419 propiedad en construccin no habitable falta instalar puerta entana cocina y baño ubicada en CL 64  58 c - 53 201 barrio Ftima itag se deja registro fotogrfico y notificacin por escrito no firma encargado. Oberto Santos 21072025 16:02:05 22-07-2025 08:48:07--NCORRRMOD-419 propiedad en construccin no habitable falta instalar puerta entana cocina y baño ubicada en CL 64  58 c - 53 201 barrio Ftima itag se deja registro fotogrfico y notificacin por escrito no firma encargado. Oberto Santos 21072025 16:02:05-01-Sep-2025 -- Actualizacion masia por pendientes de atencion WO0000003084835</t>
  </si>
  <si>
    <t>PED-3431046-B1R8</t>
  </si>
  <si>
    <t>NELSON DE JESUS MORENO DAVID</t>
  </si>
  <si>
    <t>'CR 87 CL 58 CC -35 (INTERIOR 200 )</t>
  </si>
  <si>
    <t>'055827008330350200</t>
  </si>
  <si>
    <t xml:space="preserve"> 01-09-2025 15:19:13--FNXWEAPICRMPROD-SE REPROMA PEDIDO YA CUENTA CON EL PERMISO TELEFONO CONTACTO 3017055582 LLAMAR ANTES DE IR 28-07-2025 12:57:43--NCORRRMOD-405 solicitar permiso para instalar la acometida por fachada de ecinos CR 87 cl 58cc 35 int 253 Angel Rodriguez 28072025 12:55:37-01-Sep-2025 -- Actualizacion masia por pendientes de atencion WO0000003084835</t>
  </si>
  <si>
    <t>PED-3435525-Y6K0</t>
  </si>
  <si>
    <t>LUZ  ADRIANA  TREJOS  CATAÑO</t>
  </si>
  <si>
    <t>trejoscatano67@gmail.com</t>
  </si>
  <si>
    <t>'RURAL_146014914500000000</t>
  </si>
  <si>
    <t>'146014914500000000</t>
  </si>
  <si>
    <t xml:space="preserve"> 21-JUL-2025 12:01:31 -- EPMCRMSVPRD Sra. Luz Adriana Trejos Cataño con cdula 24742271 afirma es propietario del inmueble solcita nueo sericio de energa para mpio Medelln corregimiento San Sebastin De Palmitas ereda La Suiza requiere sericio bsico residencial a 110 V piso 1 solicita que EPM instale HV contador y acometida ya tiene red interna instalada y certificadaCarga mxima requerida en KVA: 90Niel de tensin: 1Tipo de sericio solicitado: Nuea cargaHay red elctrica cercana al predio: SiDistancia en metros: 10Se toma como referencia la direccin RURAL146014913700000000146014913700000000 LA SUIZA MEDELLN ANTIOQUIA tel. 3003272937 3113593216 id 20f859db-61e5-4f06-b265-09fcc34d4428 login turangoPedido automatico desde solicitud de sericio de energa01-Sep-2025 -- Actualizacion masia por pendientes de atencion WO0000003084835</t>
  </si>
  <si>
    <t>ESTEBAN DAVID CARVAJAL RIOS</t>
  </si>
  <si>
    <t>'CR 15 A CL 56 B -16 (INTERIOR 110 )</t>
  </si>
  <si>
    <t>'055125106200160110</t>
  </si>
  <si>
    <t xml:space="preserve"> 23-JUL-2025 12:16:44 -- EPMCRMSVPRD Sr. Esteban Daid Carajal Ros con cdula 1037502814 afirma es propietario del inmueble solicita nueo sericio de energa para mpio Medelln barrio Villa Tina requiere sericio bsico residencial a 110 V piso 1 solicita que EPM instale la red elctrica interna y certifique. Carga mxima requerida en KVA: 9 Niel de tensin: 1 Tipo de sericio solicitado: Nuea carga Hay red elctrica cercana al predio: Si Distancia en metros: 10. Se toma como referencia la direccin CR 15 A CL 56 B -16 INTERIOR 107  3155553543 estebandaidcarajal2019gmail.com 8919d2b9-5313-498e-b037-9486f4425993 cdelgaca.Pedido automatico desde solicitud de sericio de energa01-Sep-2025 -- Actualizacion masia por pendientes de atencion WO0000003084835</t>
  </si>
  <si>
    <t>'CR 15 A CL 56 B -16 (INTERIOR 210 )</t>
  </si>
  <si>
    <t>'055125106200160210</t>
  </si>
  <si>
    <t xml:space="preserve"> 23-JUL-2025 12:17:55 -- EPMCRMSVPRD Sr. Esteban Daid Carajal Ros con cdula 1037502814 afirma es propietario del inmueble solicita nueo sericio de energa para mpio Medelln barrio Villa Tina requiere sericio bsico residencial a 110 V piso 2 solicita que EPM instale la red elctrica interna y certifique. Carga mxima requerida en KVA: 9 Niel de tensin: 1 Tipo de sericio solicitado: Nuea carga Hay red elctrica cercana al predio: Si Distancia en metros: 10. Se toma como referencia la direccin CR 15 A CL 56 B -16 INTERIOR 107  3155553543 estebandaidcarajal2019gmail.com 8919d2b9-5313-498e-b037-9486f4425993 cdelgaca.Pedido automatico desde solicitud de sericio de energa01-Sep-2025 -- Actualizacion masia por pendientes de atencion WO0000003084835</t>
  </si>
  <si>
    <t>EULALIA MERCEDES AGUIRRE LOZANO</t>
  </si>
  <si>
    <t>mercedesaguirre@hotmail.com</t>
  </si>
  <si>
    <t>'RURAL_122032936000000001</t>
  </si>
  <si>
    <t>'122032936000000001</t>
  </si>
  <si>
    <t xml:space="preserve"> 29-08-2025 08:04:31--FNXWEAPICRMPROD-Solicita reprogramar isita  Eulalñia Aguirre317753522488a04f9c-ac62-418e-934b-c541440506b2CHENAGI414.Ya se le  haba informado a la misma usuaria en las horas de la mañana a WhatsApp para que estuiera pendiente para la isita de la erificacin de la instalacin interna de energa y cuando se llega a la iienda no hay nadie se deuele a llamar y no contesta ni el celular ni el WhatsApp  debe oler a reprogramar. Jhon Zapata 25082025 14:52:30 25-08-2025 16:55:36--NCORRRMOD-414.Ya se le  haba informado a la misma usuaria en las horas de la mañana a WhatsApp para que estuiera pendiente para la isita de la erificacin de la instalacin interna de energa y cuando se llega a la iienda no hay nadie se deuele a llamar y no contesta ni el celular ni el WhatsApp  debe oler a reprogramar. Jhon Zapata 25082025 14:52:30-01-Sep-2025 -- Actualizacion masia por pendientes de atencion WO0000003084835</t>
  </si>
  <si>
    <t>PED-3443154-J3M4</t>
  </si>
  <si>
    <t>JOHN JAIRO RAMIREZ GALLEGO</t>
  </si>
  <si>
    <t>CL 54 CR 7 -96 (INTERIOR 101 )</t>
  </si>
  <si>
    <t>'CL 54 CR 7 -111 (INTERIOR 117 )</t>
  </si>
  <si>
    <t>'055014007001110117</t>
  </si>
  <si>
    <t xml:space="preserve"> 27-08-2025 14:11:26--FNXWEAPICRMPROD-Usuario Jhon Jairo Ramirez solicita reprogramar pedido PED-3443527-V7T pendientes ok llamar antes de ir numero de contacto 3148831723-3225641132 ID 026d00d3-2c2b-4f1c-b80c-e2160c644c3c y aestrmon406. PROBLEMAS DE ORDEN PBLICO. SE LLAMA DIRECTAMENTE AL MISMO USUARIO Y ME INFORMA QUE LA VENDA EST UBICADA EN EL BARRIO CAICEDO SET LAS MIRLAS LLEGANDO A LA CANCHA AL MOSQUITO UN SECTOR DONDE NO SE HA PODIDO INGRESAR. Jhon Zapata se comunica el sr jhon jairo ramirez para re programar isita llamar antes de ir al tel:3148831723d85a9830-c075-41d2-9669-6db69a0f6bf2 dobrmosq27082025 25-07-2025 10:35:06--NCORRRMOD-406. PROBLEMAS DE ORDEN PBLICO. SE LLAMA DIRECTAMENTE AL MISMO USUARIO Y ME INFORMA QUE LA VENDA EST UBICADA EN EL BARRIO CAICEDO SET LAS MIRLAS LLEGANDO A LA CANCHA AL MOSQUITO UN SECTOR DONDE NO SE HA PODIDO INGRESAR. Jhon Zapata-01-Sep-2025 -- Actualizacion masia por pendientes de atencion WO0000003084835</t>
  </si>
  <si>
    <t>PED-3443527-V7T7</t>
  </si>
  <si>
    <t>ALEJANDRO MARTINEZ CARDONA</t>
  </si>
  <si>
    <t>'CL 55 CR 7 -93 (INTERIOR 301 )</t>
  </si>
  <si>
    <t>'055015007000930301</t>
  </si>
  <si>
    <t xml:space="preserve"> 29-08-2025 15:49:15--FNXWEAPICRMPROD-Sr Yimar Dario Cardona solicita programar Medelln Barrio Caicedo parte baja informa que no hay problemas de orden publico. cel 3001902591-3197130105  id fa53eeb4-faa1-4815-b455-a852056b9ebf wlopezol -406.PROBLEMAS DE ORDEN PBLICO. SE LLAM A LA USUARIA Y SE LE AFIRMA QUE AN NO SE HA PODIDO INGRESAR AL SECTOR DE LA SIERRA POR MOTIVOS DE PERSONAS SE REQUIEREN ADUEÑAR DE LO AJENO. LA VIVIENDA EST UBICADA EN EL BARRIO CAICEDO SECTOR LAS MIRLAS LINDANDO CON EL BARRIO LA SIERRA. Jhon Zapata 29-07-2025 11:30:40--NCORRRMOD-406.PROBLEMAS DE ORDEN PBLICO. SE LLAM A LA USUARIA Y SE LE AFIRMA QUE AN NO SE HA PODIDO INGRESAR AL SECTOR DE LA SIERRA POR MOTIVOS DE PERSONAS SE REQUIEREN ADUEÑAR DE LO AJENO. LA VIVIENDA EST UBICADA EN EL BARRIO CAICEDO SECTOR LAS MIRLAS LINDANDO CON EL BARRIO LA SIERRA. Jhon Zapata-01-Sep-2025 -- Actualizacion masia por pendientes de atencion WO0000003084835</t>
  </si>
  <si>
    <t>PED-3444870-H3V1</t>
  </si>
  <si>
    <t>DANNA YULIETH OSSA GONZALEZ</t>
  </si>
  <si>
    <t>construelectrojd@gmail.com</t>
  </si>
  <si>
    <t>'CL 56 CR 82 A -125</t>
  </si>
  <si>
    <t>'055816002101250000</t>
  </si>
  <si>
    <t xml:space="preserve"> 24-JUL-2025 15:18:37 -- EPMCRMSVPRD el señor Jose Doria con CC 98687033 indica tener autorizacin por escrito de la Sr. Danna Yulieth Ossa Gonzalez con cdula 39177130 propietaria del inmueble para solicitar sericio nueo de energa HV para el municipio de Medelln Robledo el pesebre requiere sericio bsico residencial a 220 V sujeto a alidacin  piso 1 solicita que EPM instale la red elctrica y certifique tiene retie se toma como referencia la direccin CR 82 B CL 54 A -108 INTERIOR 120  tel 3017510607 id 6e8cd2e7-1b33-4072-9ced-cf4d9194ae83 CHENAGIPedido automatico desde solicitud de sericio de energa01-Sep-2025 -- Actualizacion masia por pendientes de atencion WO0000003084835</t>
  </si>
  <si>
    <t>JUAN CARLOS ARCAY RODRIGUEZ</t>
  </si>
  <si>
    <t>juan.arcay.rodriguez@gmail.com</t>
  </si>
  <si>
    <t>'RURAL_122018338000000000</t>
  </si>
  <si>
    <t>'122018338000000000</t>
  </si>
  <si>
    <t xml:space="preserve"> 11-08-2025 18:27:13--FNXWEAPICRMPROD-El señor Juan Carlos Arcay Solicita reprogramar pedido de energa Faor llamar con tiempo de anticipacin ya que ien en Medelln y se deben desplazar hasta le sitio Celular:  3002944276ID 26e08988-108c-46b2-b05d-356c4f87daf5  lsalazho Reenio de procesos de Integracion - JOB 08-08-2025 07:36:52--NCORRRMOD-414.SE MARCA REPETIDAS OCASIONES AL NICO NMERO QUE HAY EN SISTEMA SUENA Y SUENA PERO NO CONTESTAN SE HACE LA VISITA A LA VIVIENDA SE GRITA REPETIDAS OCASIONES TAMPOCO SALE NADIE. REPROGRAMAR. SE DEJA REPORTE EN EL  CONTADOR VECINO. Jhon Zapata 6082025 17:45:39-01-Sep-2025 -- Actualizacion masia por pendientes de atencion WO0000003084835</t>
  </si>
  <si>
    <t>EDUARD ALEXANDER PANIAGUA ALVAREZ</t>
  </si>
  <si>
    <t>paniaguaalvarezedwaralexander@gmail.com</t>
  </si>
  <si>
    <t>CL 20 CR 84 C -100 (INTERIOR 115 )</t>
  </si>
  <si>
    <t>'CL 64 CR 115 -48 (INTERIOR 109 )</t>
  </si>
  <si>
    <t>'086114005000480109</t>
  </si>
  <si>
    <t xml:space="preserve"> 27-08-2025 09:58:11--FNXWEAPICRMPROD-Sr eduar indica que ya tiene todo listo numero de contacto : 3128674553id: 61191add-d9be-490d-ab46-3dc0be030703usuario: mmontoyl 423 no hay espacio fsico para instalar medidor de energa crear muro para instalar medidor de energa CL 63ad CR 117f 03 Angel Rodriguez 31072025 16:12:20 31-07-2025 17:00:19--NCORRRMOD- 423 no hay espacio fsico para instalar medidor de energa crear muro para instalar medidor de energa CL 63ad CR 117f 03 Angel Rodriguez 31072025 16:12:20-01-Sep-2025 -- Actualizacion masia por pendientes de atencion WO0000003084835</t>
  </si>
  <si>
    <t>PED-3453975-K0M5</t>
  </si>
  <si>
    <t>ERICA MARCELA SALAZAR VELASQUEZ</t>
  </si>
  <si>
    <t>erikamarcellis@gmail.com</t>
  </si>
  <si>
    <t>'RURAL_122009113000000003</t>
  </si>
  <si>
    <t>'122009113000000003</t>
  </si>
  <si>
    <t xml:space="preserve"> 27-08-2025 10:08:23--FNXWEAPICRMPROD-Usuario Erika Salazar tel: 3015681296 solicita reprogramar pedido PENDIENTES OK  solicitud 23501639 FAVOR LLAMAR ANTES DE IR  ID d857b595-506e-4a37-b8bc-6e9d1a9f98ec Loguin turango419.LA VIVIENDA LE FALTA EL BAÑO PARA SER HABITABLE. Jhon Zapata 6082025 18:01:13 08-08-2025 07:34:17--NCORRRMOD-419.LA VIVIENDA LE FALTA EL BAÑO PARA SER HABITABLE. Jhon Zapata 6082025 18:01:13-01-Sep-2025 -- Actualizacion masia por pendientes de atencion WO0000003084835</t>
  </si>
  <si>
    <t>PED-3455506-Z1K3</t>
  </si>
  <si>
    <t>FRANCISCO LUIS VARGAS</t>
  </si>
  <si>
    <t>'RURAL_146037099000000001</t>
  </si>
  <si>
    <t>'146037099000000001</t>
  </si>
  <si>
    <t xml:space="preserve"> 01-09-2025 11:03:58--FNXWEAPICRMPROD-Francisco Vargas Gallego3022716725MedellnVda la suciacorregimiento palmitasSolicita reprogramar8778d8a4-016e-4deb-bf84-b5476f8b0aceesucerqua414 no contesta lneas telefnicas se toma registro fotogrfico de las llamadas y de las propiedades cercanas ereda  Angel Rodriguez 13082025 21:54:27 14-08-2025 09:50:53--NCORRRMOD-414 no contesta lneas telefnicas se toma registro fotogrfico de las llamadas y de las propiedades cercanas ereda  Angel Rodriguez 13082025 21:54:27-01-Sep-2025 -- Actualizacion masia por pendientes de atencion WO0000003084835</t>
  </si>
  <si>
    <t>PED-3455688-B7L2</t>
  </si>
  <si>
    <t>WILMER PARDO</t>
  </si>
  <si>
    <t>wilmarpardo75@gmail.com</t>
  </si>
  <si>
    <t>'RURAL_117004502000000101</t>
  </si>
  <si>
    <t>'117004502000000101</t>
  </si>
  <si>
    <t xml:space="preserve"> 31-JUL-2025 11:21:24 -- EPMCRMSVPRD Se presenta el señor Jorge Eliecer Zapata Ospina identificado con cdula 70077937 solicitando el sericio de energa HV para la direccin RURAL117004502000000101 Medelln a nombre de Wilmer Pardo. Presenta: cdula formato de la solicitud retie factura de sericios ecina. Contacto: Jorge Eliecer Zapata 3206793909. Sujeto a erificacin en terreno.Pedido automatico desde solicitud de sericio de energa01-Sep-2025 -- Actualizacion masia por pendientes de atencion WO0000003084835</t>
  </si>
  <si>
    <t>ESPERANZA COTES CABALLERO</t>
  </si>
  <si>
    <t>especotes0504@hotmail.com</t>
  </si>
  <si>
    <t>'RURAL_161038400000000002_PROV.161038400000000000</t>
  </si>
  <si>
    <t>'161038400000000002</t>
  </si>
  <si>
    <t xml:space="preserve"> 25-08-2025 13:02:26--FNXWEAPICRMPROD-Debe instalar puertas y entanas realizar la conexin interna de electricidad y mostrar certificado del electricista responsable. Se requieren 25 metros de acometida 1x66 cable concntrico aluminio y 4 metros de 2x88 pase.Reprogramacin Cliente Esperanza Cotes Caballero. Solicita la reprogramacin  del pedido PED-3456636-Q7R1  confirma que ya cumple con lo solicitado por el personal telfono 3013652750  ID50b61214-c02e-466e-b8e3-b2befc75cc6b  Mgutielu  08-08-2025 07:48:04--WCARDENAMOD-Debe instalar puertas y entanas realizar la conexin interna de electricidad y mostrar certificado del electricista responsable. Se requieren 25 metros de acometida 1x66 cable concntrico aluminio y 4 metros de 2x88 pase.-01-Sep-2025 -- Actualizacion masia por pendientes de atencion WO0000003084835</t>
  </si>
  <si>
    <t>PED-3456636-Q7R1</t>
  </si>
  <si>
    <t>NATALIA RIOS MEJIA</t>
  </si>
  <si>
    <t>natyrioss12345@gmail.com</t>
  </si>
  <si>
    <t>'RURAL_146025460000000000</t>
  </si>
  <si>
    <t>'146025460000000000</t>
  </si>
  <si>
    <t xml:space="preserve"> 28-08-2025 11:40:55--FNXWEAPICRMPROD-Solicita reprogramar isita por la escuela la potrera bajando a mano derecha despus de los rieles ala derecha por el camino casa de techo rojoNatalia Rios Mejia3235339696-31132497577ddd148b-8028-46ea-b4fc-b11e5e4c37bbCHENAGI 414 se busca propiedad en ereda la potrera a antigua al mar no contesta lneas telefnicas por faor actualizar lneas telefnicas 1460254600000000 Angel Rodriguez 13082025 22:35:38 14-08-2025 09:51:24--NCORRRMOD- 414 se busca propiedad en ereda la potrera a antigua al mar no contesta lneas telefnicas por faor actualizar lneas telefnicas 1460254600000000 Angel Rodriguez 13082025 22:35:38-01-Sep-2025 -- Actualizacion masia por pendientes de atencion WO0000003084835</t>
  </si>
  <si>
    <t>PED-3458710-H8V1</t>
  </si>
  <si>
    <t>EDISON ROLDAN PELAEZ</t>
  </si>
  <si>
    <t>moto-gear@hotmail.com</t>
  </si>
  <si>
    <t>'RURAL_147027710000000000</t>
  </si>
  <si>
    <t>'147027710000000000</t>
  </si>
  <si>
    <t xml:space="preserve"> 21-08-2025 16:11:50-NCORRRMOD-23504713 14-08-2025 15:41:25--NCORRRMOD- 413 419 422  predio en construccin no habitable terminar construccin instalar parte interna y presentar certificado del electricista 14702771000000 Trafo 100134 Angel Rodriguez-01-Sep-2025 -- Actualizacion masia por pendientes de atencion WO0000003084835</t>
  </si>
  <si>
    <t>MARIA MANUELA FLORES RESTREPO</t>
  </si>
  <si>
    <t>manueladc3004@gmail.com</t>
  </si>
  <si>
    <t>'CL 48 D CR 110 -356 (INTERIOR 270 )</t>
  </si>
  <si>
    <t>'084118400003560270</t>
  </si>
  <si>
    <t xml:space="preserve"> 25-08-2025 18:58:15--FNXWEAPICRMPROD-250825 - 6:57pm Usuario pide nuea isita ya realizaron correcciones llamar al 3243422729 1b79bdf9-fa6c-4eb5-af4b-992525c0959d cdelgacaPendiente asignacin de direccin y paginacin por parte del Area Gestin Instalaciones de EPM. 13-08-2025 12:38:58--WCARDENAMOD-Pendiente asignacin de direccin y paginacin por parte del Area Gestin Instalaciones de EPM.-01-Sep-2025 -- Actualizacion masia por pendientes de atencion WO0000003084835</t>
  </si>
  <si>
    <t>LIBIA DEL SOCORRO MONTOYA DE CORREA</t>
  </si>
  <si>
    <t>libiamontoya321@gmail.com</t>
  </si>
  <si>
    <t>'CL 115 SUR CR 50 B -134 (INTERIOR 101 )</t>
  </si>
  <si>
    <t>'001515000201340101</t>
  </si>
  <si>
    <t>Obseracin Cuadrilla: Casa sola reja con candado se marca a los  de contacto y no responden01-Sep-2025 -- Actualizacion masia por pendientes de atencion WO0000003084835</t>
  </si>
  <si>
    <t xml:space="preserve"> 25-08-2025 15:18:49--FNXWEAPICRMPROD-Se presentan solicitante manifestando que en ningn momento fue contactada faor llamar 3108857286 - 3122069371.Casa sola reja con candado se marca a los  de contacto y no responden se deja registro fotogrfico en ENTER de la atencin 13-08-2025 19:41:17--WCARDENAMOD-Casa sola reja con candado se marca a los  de contacto y no responden se deja registro fotografico en ENTER de la atencin-01-Sep-2025 -- Actualizacion masia por pendientes de atencion WO0000003084835</t>
  </si>
  <si>
    <t>PED-3461834-W6N6</t>
  </si>
  <si>
    <t>DANIEL OCAMPO VALLEJO</t>
  </si>
  <si>
    <t>'RURAL_103043253500000123</t>
  </si>
  <si>
    <t>'103043253500000123</t>
  </si>
  <si>
    <t xml:space="preserve"> 26-08-2025 15:29:56--FNXWEAPICRMPROD-Sr Fernando Jaramillo solicita nuea isita  id e1912d72-8634-4e93-8d49-0f735a94315d ltangan 414 no fue posible ubicar al señor Daniel ocampo no contesta celular y no responde mensajes de WhatsApp en base no registra ms nmeros de contacto se deja registro fotogrfico de direcciones aledañas direccin ubicada en zona rural de san Antonio de prado ereda montañita. Oberto Santos 20082025 10:30:33 20-08-2025 12:08:11--NCORRRMOD-414 no fue posible ubicar al señor Daniel ocampo no contesta celular y no responde mensajes de WhatsApp en base no registra ms nmeros de contacto se deja registro fotogrfico de direcciones aledañas direccin ubicada en zona rural de san Antonio de prado ereda montañita. Oberto Santos 20082025 10:30:33-01-Sep-2025 -- Actualizacion masia por pendientes de atencion WO0000003084835</t>
  </si>
  <si>
    <t>PED-3465433-V2J8</t>
  </si>
  <si>
    <t>DENSY DE JESUS MORALES MONTOYA</t>
  </si>
  <si>
    <t>densy2012@hotmail.com</t>
  </si>
  <si>
    <t>'RURAL_163007663000000000</t>
  </si>
  <si>
    <t>'163007663000000000</t>
  </si>
  <si>
    <t xml:space="preserve"> 06-AUG-2025 15:57:05 -- EPMCRMSVPRD Sr. Densy De Jesus Morales Montoya con cdula 71493800 afirma es propietario del inmueble solicita nueo sericio de energa para mpio Itag Vda El Ajizal sector el beneficio requiere sericio bsico residencial a 110 V piso 1 solicita que EPM instale el contador y la acometida ya tiene la red elctrica interna instalada y certificadaCarga mxima: 96 KVANiel de tensin: 1Tipo de sericio solicitado: Nuea cargaHay red elctrica cercana al predio: SiDistancia en metros: 10Se toma como referencia la direccin RURAL163007664000000101163007664000000101 tel 3172623804 densy2025hotmail.com id 6f974154-d551-4155-9494-e68c4e9ed332 wlopezolPedido automatico desde solicitud de sericio de energa01-Sep-2025 -- Actualizacion masia por pendientes de atencion WO0000003084835</t>
  </si>
  <si>
    <t>BELKIN CARO MONTOYA</t>
  </si>
  <si>
    <t>'CR 17 B CL 56 E -45 (INTERIOR 303 )</t>
  </si>
  <si>
    <t>'055127206500450303</t>
  </si>
  <si>
    <t xml:space="preserve"> 27-08-2025 08:49:13--FNXWEAPICRMPROD-Usuario se presenta para que la empresa realice las instalaciones internas y externas contacto 3004141732 Belkin Caro Montoya.  por faor llamar antes de ir. 422.El usuario a a realizar la instalacin interna por particular  electricista certifica y est en proceso de realizar el trabajo interno de la energa de la iienda.Se le informa que mnimo debe de instalar 3 circuitos respetando cdigo de colores. Jhon Zapata 13-08-2025 16:50:16--NCORRRMOD-422.El usuario a a realizar la instalacin interna por particular  electricista certifica y est en proceso de realizar el trabajo interno de la energa de la iienda.Se le informa que mnimo debe de instalar 3 circuitos respetando cdigo de colores. Jhon Zapata-01-Sep-2025 -- Actualizacion masia por pendientes de atencion WO0000003084835</t>
  </si>
  <si>
    <t>PED-3467720-H6T2</t>
  </si>
  <si>
    <t>NORBERTO DE JESUS VARGAS VELEZ</t>
  </si>
  <si>
    <t>nvconstrucciones099@gmail.com</t>
  </si>
  <si>
    <t>RURAL_163004715000000001_EL PORVENIR</t>
  </si>
  <si>
    <t>'RURAL_163004804500000201</t>
  </si>
  <si>
    <t>'163004804500000201</t>
  </si>
  <si>
    <t xml:space="preserve"> 26-08-2025 15:47:04-NCORRRMOD-23509693 13-08-2025 16:43:09--NCORRRMOD-460 requiere instalacin de gabinete propiedad horizontal con 5 destinaciones y cuatro medidores legalizados fachada ubicada en el barrio El porenir itag 163004804500..201 se deja registro fotogrfico notificacin por escrito atiende Norberto de Jess Ochoa. Oberto Santos-01-Sep-2025 -- Actualizacion masia por pendientes de atencion WO0000003084835</t>
  </si>
  <si>
    <t>LUZ OMAIRA ZAPATA GONZALEZ</t>
  </si>
  <si>
    <t>jjjaaavvvhhh@gmail.com</t>
  </si>
  <si>
    <t>'CL 9 SUR CR 57 -3 (INTERIOR 201 )</t>
  </si>
  <si>
    <t>'040519007000030201</t>
  </si>
  <si>
    <t xml:space="preserve"> 22-08-2025 15:41:41--FNXWEAPICRMPROD-Usuario Orlando Jimnez . Solicita la reprogramacin confirma que ya cumple con lo solicitado por el personal  Luz Omaira Zapata telfono 3117069762 ID:4458c939-d43a-4df4-b1f8-033b6818fa2aymunag413422 Instalar tablero de distribucin de mnimo 4 circuitos debe habilitar mnimo  3 circuitos e instalar cableado cumpliendo cdigo de colores para instalaciones monofsicas los cuales son para las fases. Negro o rojo el cableado de neutro color blanco y puesta a tierra interna color erde los anteriores deben ser independiente por cada circuito existente las protecciones deben ser de acuerdo al calibre del cable e independientes para cada fase canalizar cableado expuesto en ducto que cumpla retie. presentar documentacin tcnica del electricista bien diligenciada teniendo en cuenta el formato de la resolucin 40117 del 02042024 se le informa al solicitante lo importante del sericio de energa  Se dej acta de isita y se anexa registro fotogrfico y notificacin por escrito donde se le informa al usuario que debe reprogramar pedido cuando termine el trabajos atiende luz omaira Zapata iienda ubicada en calle 9 Sur  57-3 101 barrio betania Guayabal Medelln. Oberto Santos 14-08-2025 14:42:34--NCORRRMOD-413422 Instalar tablero de distribucin de mnimo 4 circuitos debe habilitar mnimo  3 circuitos e instalar cableado cumpliendo cdigo de colores para instalaciones monofsicas los cuales son para las fases. Negro o rojo el cableado de neutro color blanco y puesta a tierra interna color erde los anteriores deben ser independiente por cada circuito existente las protecciones deben ser de acuerdo al calibre del cable e independientes para cada fase canalizar cableado expuesto en ducto que cumpla retie. presentar documentacin tcnica del electricista bien diligenciada teniendo en cuenta el formato de la resolucin 40117 del 02042024 se le informa al solicitante lo importante del sericio de energa  Se dej acta de isita y se anexa registro fotogrfico y notificacin por escrito donde se le informa al usuario que debe reprogramar pedido cuando termine el trabajos atiende luz omaira Zapata iienda ubicada en calle 9 Sur  57-3 101 barrio betania Guayabal Medelln. Oberto Santos-01-Sep-2025 -- Actualizacion masia por pendientes de atencion WO0000003084835</t>
  </si>
  <si>
    <t>BELLANIRA REMIGIO GARCIA</t>
  </si>
  <si>
    <t>bellanira8112@gmail.com</t>
  </si>
  <si>
    <t>'CR 68 A CL 55 SUR -14 (INTERIOR 201 )</t>
  </si>
  <si>
    <t>'045628105000140201</t>
  </si>
  <si>
    <t xml:space="preserve"> 19-08-2025 11:16:22--FNXWEAPICRMPROD-Usuario  Yesica Garcia. Solicita la reprogramacin confirma que ya cumple con lo solicitado por el personal telfono 3117370994 4b8d98bd-30d9-443e-b106-8f21e38aca87ymunagReenio de procesos de Integracion - JOB 12-08-2025 16:52:58--NCORRRMOD-405 usuario debe presentar permiso de seridumbre para cometida canalizada por zonas erdes casas ecinas iienda ubicada en San Antonio de Prado barrio prados de Mara CR 68 a  55 sur - 14 201 Rayito fotogrfico y notificacin por escrito donde se le informa al usuario que debe reprogramar pedido cuando termine el trabajos. Oberto Santos-01-Sep-2025 -- Actualizacion masia por pendientes de atencion WO0000003084835</t>
  </si>
  <si>
    <t>RUBIELA ALVAREZ MARIN</t>
  </si>
  <si>
    <t>rubialmarin@gmail.com</t>
  </si>
  <si>
    <t>'RURAL_167061704000000201</t>
  </si>
  <si>
    <t>SABANETA</t>
  </si>
  <si>
    <t>'167061704000000201</t>
  </si>
  <si>
    <t xml:space="preserve"> 11-AUG-2025 16:45:49 -- EPMCRMSVPRD Señor Hugo Hernn Berrio Osorio  con cedula 98632137 solicita Habilitacin iienda de sericio de energa en la instalacin RURAL167061704000000201 en Sabaneta a nombre de la propietaria Rubiela Alarez Marin con CC 21729488 presenta: Presenta autorizacin canales de contactos formulario diligenciado copia de cedula factura ecina RURAL167061704000000000 declaracin de cumplimiento y copia de matrcula profesional Contacto: Rubiela Alarez Marin celular: 3194880290 sujeta de erificacin en terreno y se ingresa con instalacin proisional aledaña RURAL167061704000000000.Pedido automatico desde solicitud de sericio de energa01-Sep-2025 -- Actualizacion masia por pendientes de atencion WO0000003084835</t>
  </si>
  <si>
    <t>YESSICA ALEJANDRA ALVIRA PERDOMO</t>
  </si>
  <si>
    <t>yessicaalejandraalviraperdomo@gmail.com</t>
  </si>
  <si>
    <t>'RURAL_117004857000000101</t>
  </si>
  <si>
    <t>'117004857000000101</t>
  </si>
  <si>
    <t xml:space="preserve"> 22-08-2025 12:40:00--FNXWEAPICRMPROD-414 se llega a la direccin y se llama al usuario a telefnica y nos informa que no se encuentra en la ciudad 3233638820 Jhon Arboleda 19082025 16:35:26La Sra Yessica Alejandra Alira Perdomo solicita reprogramar pedidod38d0aca-31ff-45d9-b10a-a28311d41bd9laceagud 20-08-2025 08:06:28--NCORRRMOD-414 se llega a la direccin y se llama al usuario a telefnica y nos informa que no se encuentra en la ciudad 3233638820 Jhon Arboleda 19082025 16:35:26-01-Sep-2025 -- Actualizacion masia por pendientes de atencion WO0000003084835</t>
  </si>
  <si>
    <t>ANA MARIA VILLA VARGAS</t>
  </si>
  <si>
    <t>'CR 15 CL 52 -53 (INTERIOR 100 )</t>
  </si>
  <si>
    <t>'055125002000530100</t>
  </si>
  <si>
    <t xml:space="preserve"> 01-09-2025 11:01:28--FNXWEAPICRMPROD-Usuario  Ana Maria Villa . Solicita la reprogramacin confirma que ya cumple con lo solicitado por el personal 3234494926 c856e29b-418a-463a-9322-4b838c1afc46ymunag413.Tener el certificado bien diligenciado con la copia la tarjeta del conte el tcnico electricista. 422.La usuaria est realizando la instalacin interna por particular ya tiene instalada la caja de circuitos cajas y tubera PVC empotrada.  Se le informa que mnimo debe de instalar tres circuitos respetando cdigo de colores.NORMA RA8 -020. Jhon Zapata 13-08-2025 17:05:24--NCORRRMOD-413.Tener el certificado bien diligenciado con la copia la tarjeta del conte el tcnico electricista. 422.La usuaria est realizando la instalacin interna por particular ya tiene instalada la caja de circuitos cajas y tubera PVC empotrada.  Se le informa que mnimo debe de instalar tres circuitos respetando cdigo de colores.NORMA RA8 -020. Jhon Zapata-01-Sep-2025 -- Actualizacion masia por pendientes de atencion WO0000003084835</t>
  </si>
  <si>
    <t>PED-3472322-G6H8</t>
  </si>
  <si>
    <t>BLANCA EDILSE ZULETA QUIRAMA</t>
  </si>
  <si>
    <t>bq2.1@hotmail.com</t>
  </si>
  <si>
    <t>CR 50 G CL 1 SUR -38</t>
  </si>
  <si>
    <t>'RURAL_163001030000000000_RURAL ITAGUI EL PORVENIR</t>
  </si>
  <si>
    <t>'163001030000000000</t>
  </si>
  <si>
    <t xml:space="preserve"> 26-08-2025 13:53:05--FNXWEAPICRMPROD-419 predio en construccin no habitable iienda ubicada en el barrio porenir itag 163001030000.. se deja registro fotogrfico y notificacin  donde se le informa al usuario que debe reprogramar pedido cuando termines trabajos. Oberto Santos Sra Blanca Zuleta solicita reprogramar isita solicita que se llame con buen tiempo antes de ir  ya que la iienda esta desocupada y ella ie en medellin guayabal y se debe desplazar  tel: 3012779158 -604 3528467 id: 8fa63db1-fe8c-45a4-b10e-bf5c96d5a82eesolartec 13-08-2025 16:45:24--NCORRRMOD-419 predio en construccin no habitable iienda ubicada en el barrio porenir itag 163001030000.. se deja registro fotogrfico y notificacin  donde se le informa al usuario que debe reprogramar pedido cuando termines trabajos. Oberto Santos-01-Sep-2025 -- Actualizacion masia por pendientes de atencion WO0000003084835</t>
  </si>
  <si>
    <t>PED-3472344-J0J1</t>
  </si>
  <si>
    <t>LUZ YANED QUIROZ BRAN</t>
  </si>
  <si>
    <t>yaned.quiroz79@gmail.com</t>
  </si>
  <si>
    <t>CR 120 FF CL 54 -247 (INTERIOR 227 )</t>
  </si>
  <si>
    <t>'CR 120 FF CL 54 -247 (INTERIOR 227 )</t>
  </si>
  <si>
    <t>'085220664002470227</t>
  </si>
  <si>
    <t xml:space="preserve"> 26-08-2025 18:01:45--FNXWEAPICRMPROD-Sr. Janeth Quiroz se comunica indicando que en total son 4 contadores e informa no necesita gabinete y solicita reprogramar SOLICITA QUE SE COMUNIQUEN ANTES DE IR YA QUE TRABAJA EN OTRO MUNICIPIO desea estar presente para explicar y entender en caso tal porque necesita gabinete ya que no le queda claro los procesos e informacin que funcionario esta brindando como solicitar a nombre de otra persona y as no necesitar Gabiente TEL: 3506519915 ID: 2fd457e4-da50-457d-bdf0-b5378f39a694    jcorre 460 instalar gabinete para los apartamentos que faltan por el sericio bloqueo estructural con 3 medias de energa necesita 1 medida ms pero a futuro necesita 2 ms en total seran 6 destinaciones en el bloque CR 120ff CL 54 247 int 227 Angel Rodriguez 26-08-2025 16:10:27--NCORRRMOD- 460 instalar gabinete para los apartamentos que faltan por el sericio bloqueo estructural con 3 medias de energa necesita 1 medida ms pero a futuro necesita 2 ms en total seran 6 destinaciones en el bloque CR 120ff CL 54 247 int 227 Angel Rodriguez-01-Sep-2025 -- Actualizacion masia por pendientes de atencion WO0000003084835</t>
  </si>
  <si>
    <t>PED-3474637-G3F0</t>
  </si>
  <si>
    <t>JESUS CLEMENTE GOMEZ ANGEL</t>
  </si>
  <si>
    <t>jgomez399@hotmail.com</t>
  </si>
  <si>
    <t>'CL 62 CR 127 -145 (INTERIOR 422 )</t>
  </si>
  <si>
    <t>'086212007001450422</t>
  </si>
  <si>
    <t xml:space="preserve"> 21-08-2025 08:27:18--FNXWEAPICRMPROD-Sr. clemente indica que ya tiene todo listo numero de contacto : 3007462834  3116297869id: 10f731f2-b180-4256-a44f-1a2f66cc5c27usuario: mmontoylReenio de procesos de Integracion - JOB 19-08-2025 08:48:11--NCORRRMOD- 460 405 422 instalar Gabinete para los apartamentos que faltan por el sericio bloque estructural con 7 medidas de energa solicitan 2 ms diferentes dueños  terminar parte interna instalar tubera emt en la iluminacin del techo no pude ir cables expuestos CL 62 CR 127 145 int 101 Angel Rodriguez 16082025 16:28:49-01-Sep-2025 -- Actualizacion masia por pendientes de atencion WO0000003084835</t>
  </si>
  <si>
    <t>'CL 62 CR 127 -145 (INTERIOR 521 )</t>
  </si>
  <si>
    <t>'086212007001450521</t>
  </si>
  <si>
    <t xml:space="preserve"> 21-08-2025 08:28:35--FNXWEAPICRMPROD- Sr. clemente indica que ya tiene todo listo numero de contacto : 3007462834  3116297869id: 10f731f2-b180-4256-a44f-1a2f66cc5c27usuario: mmontoylReenio de procesos de Integracion - JOB 19-08-2025 08:48:37--NCORRRMOD- 460 405 422 instalar Gabinete para los apartamentos que faltan por el sericio bloque estructural con 7 medidas de energa solicitan 2 ms diferentes dueños  terminar parte interna instalar tubera emt en la iluminacin del techo no pude ir cables expuestos CL 62 CR 127 145 int 201 Angel Rodriguez 16082025 16:40:54-01-Sep-2025 -- Actualizacion masia por pendientes de atencion WO0000003084835</t>
  </si>
  <si>
    <t>FABIAN GIOVANY MUÑOZ SOTO</t>
  </si>
  <si>
    <t>'RURAL_159161388000000002_PROV.BR LA UMBRIA LA RAYA</t>
  </si>
  <si>
    <t>'159161388000000002</t>
  </si>
  <si>
    <t xml:space="preserve"> 13-AUG-2025 14:18:17 -- EPMCRMSVPRD EN CALIDAD DE PROPIETARIO SOLICITA SERVCIO DE HABILITACION VIVIENDA DIRECCION CERCANA RURAL159161388000000000Pro.BR LA UMBRIA LA RAYA CONTACTO FABIAN MUÑOZ CELULAR 3113578326.Pedido automatico desde solicitud de sericio de energa01-Sep-2025 -- Actualizacion masia por pendientes de atencion WO0000003084835</t>
  </si>
  <si>
    <t>PED-3475513-Y9T3</t>
  </si>
  <si>
    <t>HUMBERTO CALLE ORREGO</t>
  </si>
  <si>
    <t>'CL 18 D CR 89 -96</t>
  </si>
  <si>
    <t>'051818409000960000</t>
  </si>
  <si>
    <t xml:space="preserve"> 22-08-2025 13:45:42--FNXWEAPICRMPROD-405 instalacin pendiente usuario debe presentar permiso de seridumbre para acometida por fachada casa ecina iienda ubicada en calle 18 d  89-96 barrio Beln al chaista usuario solicita sericio de H  interna se deja registro fotogrfico y notificacin por escrito donde se le informa al usuario que debe reprogramar pedido cuando tenga permiso. Oberto Santos  14082025 16:58:0114082025 16:58:01El Sr Humberto Calle solicita reprogramar pedido informa que el personal le indico fue de que instalara un poste lo realizo pero el mpio hoy se lo tumbo por que no tiene permisos necesita que aliden nueamented7877fef-7991-43ef-aee9-28e418b1097flaceagud 15-08-2025 07:31:55--NCORRRMOD-405 instalacin pendiente usuario debe presentar permiso de seridumbre para acometida por fachada casa ecina iienda ubicada en calle 18 d  89-96 barrio Beln al chaista usuario solicita sericio de H  interna se deja registro fotogrfico y notificacin por escrito donde se le informa al usuario que debe reprogramar pedido cuando tenga permiso. Oberto Santos  14082025 16:58:0114082025 16:58:01-01-Sep-2025 -- Actualizacion masia por pendientes de atencion WO0000003084835</t>
  </si>
  <si>
    <t>SANDRA MARIA NARCISO ATEHORTUA</t>
  </si>
  <si>
    <t>sandrisath2010@gmail.com</t>
  </si>
  <si>
    <t>'CL 57 D CR 24 B -64</t>
  </si>
  <si>
    <t>'055217404200640000</t>
  </si>
  <si>
    <t xml:space="preserve"> 26-08-2025 08:42:17--FNXWEAPICRMPROD-Sra Sandra Narciso solicita nuea isita ya cuenta con la documentacin  id c36dc332-3b43-4e6d-8347-c096d137c16d ltangan 413.TENER LA TARJETA PROFESIONAL DEL TCNICO ELECTRICISTA LA USUARIA NO ME PRESENTA LOS DOCUMENTOS DEL ELECTRICISTA Y  SE AVERIGUA EN SISTEMA Y EST TODA LA INFORMACIN ALL MENOS LA TARJETA DEL TCNICO ELECTRICISTA. Jhon Zapata 15082025 12:12:04 19-08-2025 07:53:35--NCORRRMOD-413.TENER LA TARJETA PROFESIONAL DEL TCNICO ELECTRICISTA LA USUARIA NO ME PRESENTA LOS DOCUMENTOS DEL ELECTRICISTA Y  SE AVERIGUA EN SISTEMA Y EST TODA LA INFORMACIN ALL MENOS LA TARJETA DEL TCNICO ELECTRICISTA. Jhon Zapata 15082025 12:12:04-01-Sep-2025 -- Actualizacion masia por pendientes de atencion WO0000003084835</t>
  </si>
  <si>
    <t>DIVON STEFANY VANEGAS SERNA</t>
  </si>
  <si>
    <t>sebas-0322@hotmail.com</t>
  </si>
  <si>
    <t>'RURAL_161034810000000001_PROV.CALDAS VIA AMAGA</t>
  </si>
  <si>
    <t>'161034810000000001</t>
  </si>
  <si>
    <t xml:space="preserve"> 14-AUG-2025 09:48:40 -- EPMCRMSVPRD Solicita HV construccin de acometida externa presenta copia de la cdula impuesto predial declaracin de cumplimiento y factura de instalacin ecina. Cerca de la instalacin RURAL161034810000000000CALDAS VIA AMAGA CALDAS. Solicita sea llamado antes de realizar la isita al celular 3233676521 el señor Diego Humberto Salazar.Pedido automatico desde solicitud de sericio de energa01-Sep-2025 -- Actualizacion masia por pendientes de atencion WO0000003084835</t>
  </si>
  <si>
    <t>AMANDA DE JESUS JIMENEZ DE GIRALDO</t>
  </si>
  <si>
    <t>CL 66 CR 103 B -56 (INTERIOR 416 )</t>
  </si>
  <si>
    <t>'CL 14 B CR 90 -26 (INTERIOR 301 )</t>
  </si>
  <si>
    <t>'051914200000260301</t>
  </si>
  <si>
    <t xml:space="preserve"> 27-08-2025 09:33:00--FNXWEAPICRMPROD-490 SE LE INFORMA AL USUARIO QUE LA INSTALACIN INTERNA DEBE DE ESTAR TERMINADA CON  LOS CIRCUITOS Y SUS RESPECTIVOS BREAKER  Jhon Arboleda 15082025 13:41:35la usuaria Amanda de Jess Jimnez de Giraldo   indica que el pendiente esta ok telefono:3126120587 hija esneida llamar para confirmar por faor id 8ab6147a-390f-4623-802a-df950921278a scanmon 19-08-2025 07:54:39--NCORRRMOD-490 SE LE INFORMA AL USUARIO QUE LA INSTALACIN INTERNA DEBE DE ESTAR TERMINADA CON  LOS CIRCUITOS Y SUS RESPECTIVOS BREAKER  Jhon Arboleda 15082025 13:41:35-01-Sep-2025 -- Actualizacion masia por pendientes de atencion WO0000003084835</t>
  </si>
  <si>
    <t>PED-3478228-B2G5</t>
  </si>
  <si>
    <t>GABRIELA BENAVIDES ESPINOSA</t>
  </si>
  <si>
    <t>tiendazion01@gmail.com</t>
  </si>
  <si>
    <t>'RURAL_161018899900000202_PROV.161018899900000201</t>
  </si>
  <si>
    <t>'161018899900000202</t>
  </si>
  <si>
    <t xml:space="preserve"> 14-AUG-2025 12:14:22 -- EPMCRMSVPRD Gabriela Benaides Espinosa C.C. 1000454893 en calidad de propietaria solicita sericio de energa por habilitacin iienda acometida y medidor para la direccin RURAL161018899900000202Pro.161018899900000201 de Caldas ereda La Chscala bajando la tienda naranjada. Presenta solicitud firmada y diligenciada copia de la cdula declaracin de cumplimiento RETIE copia de la tarjeta profesional y cdula del electricista y factura del ecino ms cercano contrato 13043347. Celular 3018937018. Usuaria solicita ser contactada antes de la isita o tocar en el primer piso. SUJETO A VALIDACIN EN TERRENO.Pedido automatico desde solicitud de sericio de energa01-Sep-2025 -- Actualizacion masia por pendientes de atencion WO0000003084835</t>
  </si>
  <si>
    <t>MARILUZ TOBON RAMIREZ</t>
  </si>
  <si>
    <t>marytobon@gmail.com</t>
  </si>
  <si>
    <t>SAN CRISTOBAL</t>
  </si>
  <si>
    <t>'RURAL_147057384600000000</t>
  </si>
  <si>
    <t>'147057384600000000</t>
  </si>
  <si>
    <t xml:space="preserve"> 14-AUG-2025 15:47:56 -- EPMCRMSVPRD Usuario en calidad de esposo de la propietaria solicita conexin del sericio de energa por HV para la direccin RURAL14705738500000101 Vereda Traesas la Cumbre municipio de Medelln San Cristbal. Informa que ya tienen instalada red interna. Falta la red externa y el medidor. Presenta formulario diligenciado declaracin de cumplimiento matricula profesional del electricista Contrato ecino 11402788 formato solicitud del sericio energa E1 formato P-689. por faor llamar al contacto: Rafael Franco. Numero de contacto: 3205547166.Pedido automatico desde solicitud de sericio de energa01-Sep-2025 -- Actualizacion masia por pendientes de atencion WO0000003084835</t>
  </si>
  <si>
    <t>YONATAN ESTIH GRISALES HOYOS</t>
  </si>
  <si>
    <t>yonatangrisales@gmail.com</t>
  </si>
  <si>
    <t>'RURAL_159036810000000101</t>
  </si>
  <si>
    <t>'159036810000000101</t>
  </si>
  <si>
    <t xml:space="preserve"> 14-AUG-2025 16:40:03 -- EPMCRMSVPRD Se presenta el señor Ramon Emilio Cano Alarez con cdula 8061873 en calidad de autorizado del señor Yonatan Estih Grisales Hoyos con cedula 1040731625 solicitando el sericio de energa HV para la RURAL159036810000000101de Medelln presenta solicitud diligenciada declaracin de cumplimiento y cdula telfono: 3005041057-3133062838 llamar ante de ir. Pedido automatico desde solicitud de sericio de energa01-Sep-2025 -- Actualizacion masia por pendientes de atencion WO0000003084835</t>
  </si>
  <si>
    <t>PED-3479319-V2Z2</t>
  </si>
  <si>
    <t>DIANA MARECLA MIRA CASTAÑEDA</t>
  </si>
  <si>
    <t>'RURAL_159135920000000005</t>
  </si>
  <si>
    <t>'159135920000000005</t>
  </si>
  <si>
    <t xml:space="preserve"> 14-AUG-2025 17:51:11 -- EPMCRMSVPRD La Sra Diana Marcela Mira Castañeda con C.C 1026160496 TEL 3126477687-6045298707 Solicita sericio de HV en la direccion de referencia  RURAL159135920000000000RURAL LA ESTRELLA EL PLAN Mpio de La Estrella da la Esperanza informa que ya tiene la red interna instalada y certificada solicita que EPM instale contador y acometida 37d85553-2e86-4af3-896d-e4a3be4c452claceagudPedido automatico desde solicitud de sericio de energa01-Sep-2025 -- Actualizacion masia por pendientes de atencion WO0000003084835</t>
  </si>
  <si>
    <t>PED-3479416-P1Y4</t>
  </si>
  <si>
    <t>GERARDO ANTONIO GALEANO ARANGO</t>
  </si>
  <si>
    <t>'CL 55 CR 6 F -59</t>
  </si>
  <si>
    <t>'055015006600590000</t>
  </si>
  <si>
    <t xml:space="preserve"> 27-08-2025 13:21:39--FNXWEAPICRMPROD-informa que ya realizo la adecuaciones telfono contacto 3150078952 dolicita reprogramar  25-08-2025 09:39:43--NCORRRMOD-419.AN FALTA BAÑO Y  COCINA .ES UNA VIVIENDA MUY REDUCIDA DONDE  EST COMO BODEGA DE CAJAS DE CERVEZA.NO ESTA HABITABLE .Jhon Zapata 22082025 17:19:12-01-Sep-2025 -- Actualizacion masia por pendientes de atencion WO0000003084835</t>
  </si>
  <si>
    <t>PED-3479634-V6N0</t>
  </si>
  <si>
    <t>ERICA YULIANA GIL TABERA</t>
  </si>
  <si>
    <t>gilerica79@gmail.com</t>
  </si>
  <si>
    <t>'RURAL_147003575300000000</t>
  </si>
  <si>
    <t>'147003575300000000</t>
  </si>
  <si>
    <t xml:space="preserve"> 15-AUG-2025 11:13:33 -- EPMCRMSVPRD Caso 82688 - 11:06 a.m. 15082025Sra. Erica Yuliana Gil Tabera con cdula 32140424 afirma es propietaria del inmueble solicita nueo sericio de energa HV para mpio Medelln cto San Cristbal ereda La Palma requiere sericio bsico residencial a 110 V piso 1 solicita que EPM instale la red elctrica externa contador y acometidaCarga mxima requerida en KVA: 90Niel de tensin: 1Tipo de sericio solicitado: Nuea cargaHay red elctrica cercana al predio: SiDistancia en metros: 10Se toma como referencia la direccin RURAL147003575000000000LA PALMA tel. 3052270505 correo: gilerica79gmail.com id 88c2957d-eb1b-40a2-9b10-621da2ca7736 login jsalalopPedido automatico desde solicitud de sericio de energa01-Sep-2025 -- Actualizacion masia por pendientes de atencion WO0000003084835</t>
  </si>
  <si>
    <t>CAROLINA ECHAVARRIA SEVERINO</t>
  </si>
  <si>
    <t>carolinaseverino05@gmail.com</t>
  </si>
  <si>
    <t>CL 61 F CR 88 C -46 (INTERIOR 101 )</t>
  </si>
  <si>
    <t>'CL 61 F CR 88 C -46 (INTERIOR 301 )</t>
  </si>
  <si>
    <t>'056811608300460301</t>
  </si>
  <si>
    <t xml:space="preserve"> 01-09-2025 11:16:45--FNXWEAPICRMPROD- 414 no hay llaes para ingresar al predio a tiende dueño del predio pero no hay llaes CL 61f CR 88c  46 int 301 Angel Rodriguez 19082025 15:48:29 Sra Carolina Echaarria Seerino solicita reprogramar isita faor llamar antes de ir tel: 3043299125 id:a2cd001a-f393-41e4-b359-fc01556c534fesolartec 20-08-2025 07:59:28--NCORRRMOD- 414 no hay llaes para ingresar al predio a tiende dueño del predio pero no hay llaes CL 61f CR 88c  46 int 301 Angel Rodriguez 19082025 15:48:29-01-Sep-2025 -- Actualizacion masia por pendientes de atencion WO0000003084835</t>
  </si>
  <si>
    <t>PED-3480598-T1S9</t>
  </si>
  <si>
    <t>GLORIA DEL SOCORRO CHAVARRIA MUÑOZ</t>
  </si>
  <si>
    <t>'RURAL_163007280800000202_PROV.RURAL_16300728080000</t>
  </si>
  <si>
    <t xml:space="preserve"> 01-09-2025 10:40:43--FNXWEAPICRMPROD-Se reprograma la solicitud del sericio de energa faor llamar al numero de celular 3044546647 - 3105930202 nelson chaarra414 no fue posible ubicar al señora Gloria Echaarra no contesta celular y no responde mensajes de WhatsApp en base no registra ms nmeros de contacto se deja registro fotogrfico de la  direccion ubicada en ereda el ajizal Itag. Oberto Santos 20082025 14:26:17 20-08-2025 14:50:19--NCORRRMOD-414 no fue posible ubicar al señora Gloria Echaarra no contesta celular y no responde mensajes de WhatsApp en base no registra ms nmeros de contacto se deja registro fotogrfico de la  direccion ubicada en ereda el ajizal Itag. Oberto Santos 20082025 14:26:17-01-Sep-2025 -- Actualizacion masia por pendientes de atencion WO0000003084835</t>
  </si>
  <si>
    <t>MARIA EUGENIA CANO BETANCUR</t>
  </si>
  <si>
    <t>nemosacano@gmail.com</t>
  </si>
  <si>
    <t>'CL 137 SUR CR 48 -6 (INTERIOR 101 )</t>
  </si>
  <si>
    <t>'003417008000060101</t>
  </si>
  <si>
    <t xml:space="preserve"> 15-AUG-2025 14:28:44 -- EPMCRMSVPRD Se presenta MaraEugeniaCanoBetancur con CC 42.869.921 en calidad de PROPIETARIA solicita Habilitacin iienda HV para la DIRECCIN CL 137 SUR CR 48 -6 INTERIOR 101 MUNICIPIO DE CALDAS BARRIOS UNIDOS indica claramente que el uso del sericio es residencial ya tiene la red interna instalada solicita la acometida y medidor.Presenta: Solicitud diligenciada Factura de la iienda ecina N. 121698 direccin de referencia CL 137 SUR CR 48 -6 MUNICIPIO DE CALDAS BARRIOS UNIDOS indica usuario que es la casa del PRIMER piso de la instalacin. Declaracin de cumplimiento Copia de matrcula profesionalContacto: MaraEugeniaCanoBetancurCel.3225446280-6046019721SUJETO A VERIFICACINNOTA: Faor de llamar antes de isitar casa sola.Pedido automatico desde solicitud de sericio de energa01-Sep-2025 -- Actualizacion masia por pendientes de atencion WO0000003084835</t>
  </si>
  <si>
    <t>PED-3480956-M6C9</t>
  </si>
  <si>
    <t>JUAN ANDRES HERNANDEZ GIRALDO</t>
  </si>
  <si>
    <t>juanandresgiraldo76@gmail.com</t>
  </si>
  <si>
    <t>'RURAL_147006705200000201</t>
  </si>
  <si>
    <t>'147006705200000201</t>
  </si>
  <si>
    <t xml:space="preserve"> 15-AUG-2025 14:51:56 -- EPMCRMSVPRD Usuario en calidad de propietario solicita conexin del sericio de energa por HV para la direccin RURAL147006704800000000 Vereda la palma municipio de Medelln San Cristbal. Informa que ya tienen red interna. Falta la red externa y el medidor. Presenta formulario diligenciado declaracin de cumplimiento matricula profesional del electricista Contrato ecino 8230272 formato solicitud del sericio energa E1 formato P-689. por faor llamar al contacto: Juan Andres Hernandez Giraldo. Numero de contacto 3242337224.Pedido automatico desde solicitud de sericio de energa01-Sep-2025 -- Actualizacion masia por pendientes de atencion WO0000003084835</t>
  </si>
  <si>
    <t>JUAN CAMILO SANCHEZ HOYOS</t>
  </si>
  <si>
    <t>camilosh035@hotmail.com</t>
  </si>
  <si>
    <t>'RURAL_147049990000000112</t>
  </si>
  <si>
    <t>'147049990000000112</t>
  </si>
  <si>
    <t xml:space="preserve"> 15-AUG-2025 16:32:10 -- EPMCRMSVPRD Usuario en calidad de propietario solicita conexin del sericio de energa por HV para la direccin RURAL147049880000000110 Vereda Traesias municipio de Medelln San Cristbal. El inmueble queda al frente de RURAL147049990000000110 contrato 12979301. Informa que ya tienen red interna. Falta la red externa y el medidor. Presenta formulario diligenciado declaracin de cumplimiento matricula profesional del electricista Contrato ecino 12979301 formato solicitud del sericio energa E1 formato P-689. por faor llamar al contacto: Ruben Dario Sanchez Hoyos. Numero de contacto 3012470336. Pedido sujeto a erificacin en terreno.Pedido automatico desde solicitud de sericio de energa01-Sep-2025 -- Actualizacion masia por pendientes de atencion WO0000003084835</t>
  </si>
  <si>
    <t>MARIANA RAMOS PIMIENTA</t>
  </si>
  <si>
    <t>'RURAL_103043265700000101</t>
  </si>
  <si>
    <t>'103043265700000101</t>
  </si>
  <si>
    <t xml:space="preserve"> 15-AUG-2025 16:51:18 -- EPMCRMSVPRD Señora Mariana Ramos Pimienta con numero de cedula 1234989615 en calidad de propietaria solicita instalacin de sericio de energa por Habilitacin iienda en la instalacin RURAL103043265700000001 en Medelln  Presenta autorizacin canales de contacto formulario diligenciado copia de cedula factura ecina Contacto: Sr. Mariana Ramos Pimienta tel. 3012584103.Pedido automatico desde solicitud de sericio de energa01-Sep-2025 -- Actualizacion masia por pendientes de atencion WO0000003084835</t>
  </si>
  <si>
    <t>BLANCA DORIS GRACIANO DAVID</t>
  </si>
  <si>
    <t>CL 20 F CR 39 C -120 (INTERIOR 124 )</t>
  </si>
  <si>
    <t>'RURAL_146021359000000001_PROV.RURAL_14602135900000</t>
  </si>
  <si>
    <t>'146021359000000001</t>
  </si>
  <si>
    <t xml:space="preserve"> 01-09-2025 10:53:43--FNXWEAPICRMPROD-Doris Graciano3024106058Solicita reprogramar ya tiene el permiso del ecino7e6f318e-d34a-449c-bdfc-8cdb19482bbeesucerqua 405 solictar permiso pase o acometida por fachada de ecinos familiares 1460213588000000 ereda la aldea Angel Rodriguez 28082025 16:56:31 29-08-2025 07:33:31--NCORRRMOD- 405 solictar permiso pase o acometida por fachada de ecinos familiares 1460213588000000 ereda la aldea Angel Rodriguez 28082025 16:56:31-01-Sep-2025 -- Actualizacion masia por pendientes de atencion WO0000003084835</t>
  </si>
  <si>
    <t>PED-3481721-Y7C3</t>
  </si>
  <si>
    <t>VANESSA ESTRADA CASTAÑEDA</t>
  </si>
  <si>
    <t>'RURAL_161099845000000001_PROV.161099845000000000</t>
  </si>
  <si>
    <t>'161099845000000001</t>
  </si>
  <si>
    <t xml:space="preserve"> 19-AUG-2025 09:36:05 -- EPMCRMSVPRD Sr. Vanessa Estrada Castañeda con cdula 1026159596 afirma es propietario del inmueble solicita nueo sericio de energa para mpio CALDAS ereda PRIMAVERA requiere sericio bsico residencial a 110 V piso 2 solicita que EPM instale la red elctrica interna y certifique. Se le informa cobro del IVA del 19 sobre los trabajos realizados para la construccin de la red interna.Carga mxima requerida en KVA: 96Niel de tensin: 1Tipo de sericio solicitado: Nuea cargaHay red elctrica cercana al predio: SiDistancia en metros: 10 Se toma como referencia la direccin RURAL161099845000000000161099845000000000 PRIMAVERA CALDAS ANTIOQUIA tel 3147083835 id 4f412050-bf01-4306-b6c3-85ef8ef25376 login jcorrePedido automatico desde solicitud de sericio de energa01-Sep-2025 -- Actualizacion masia por pendientes de atencion WO0000003084835</t>
  </si>
  <si>
    <t>PED-3482270-R5Z9</t>
  </si>
  <si>
    <t>CARLOS ESTEBAN ALVAREZ AGUDELO</t>
  </si>
  <si>
    <t>miller0426.ceaa@gmail.com</t>
  </si>
  <si>
    <t>'CR 24 F CL 40 SUR -189 (INTERIOR 201 )</t>
  </si>
  <si>
    <t>'024224600001890201</t>
  </si>
  <si>
    <t xml:space="preserve"> 19-AUG-2025 10:12:52 -- EPMCRMSVPRD En calidad de usuario señor Carlos Esteban larez Agudelo con cdula 1037579437 solicita instalacin de sericio de energa por Habilitacin iienda en la direccin CR 24 F CL 40 SUR -189 INTERIOR 301 en Enigado barrio el Salado. Presenta formulario diligenciado copia de cedula factura ecina contrato 1484306 declaracin de cumplimiento y copia de matrcula profesional  Contacto: Sr. Carlos Esteban Alarez Agudelo celular: 3248357498. Sujeto a erificacin en terreno.Pedido automatico desde solicitud de sericio de energa01-Sep-2025 -- Actualizacion masia por pendientes de atencion WO0000003084835</t>
  </si>
  <si>
    <t>GLADYS ELENA SANCHEZ CANO</t>
  </si>
  <si>
    <t>julietanieta2014@gmail.com</t>
  </si>
  <si>
    <t>'RURAL_147046803400000000</t>
  </si>
  <si>
    <t>'147046803400000000</t>
  </si>
  <si>
    <t xml:space="preserve"> 19-AUG-2025 11:56:06 -- EPMCRMSVPRD En calidad de propietaria la señora  Gladys Elena Sanchez solicita el sericio de energa para el inmueble ubicado en la ereda el llano corregimiento de San Cristobal municipio de Medelln Contrato 282100.Pedido automatico desde solicitud de sericio de energa01-Sep-2025 -- Actualizacion masia por pendientes de atencion WO0000003084835</t>
  </si>
  <si>
    <t>LAURA VANESSA HIGUITA TABARES</t>
  </si>
  <si>
    <t>laurahiguita00@gmail.com</t>
  </si>
  <si>
    <t>'CR 108 C CL 34 CC -121 (INTERIOR 121 )</t>
  </si>
  <si>
    <t>'083028304331210121</t>
  </si>
  <si>
    <t xml:space="preserve"> 28-08-2025 12:51:47--FNXWEAPICRMPROD-28082025 Se comunica la sra Laura Higuita solicitando la reprogramacin de la solicitud llamar al 3233907268 id: d54bd872-194f-4a5f-844b-611ba5fc50ab logue: yalzasep  414-se llama al usuario al nmero registrado en sistema 3233907268 la cual informa que en la propiedad no hay personal a cargo para atender la isita y que llamar a reprogramar esto lo confirma a WhatsApp Camilo Perez 26082025 14:32 26-08-2025 16:03:31--NCORRRMOD-414-se llama al usuario al nmero registrado en sistema 3233907268 la cual informa que en la propiedad no hay personal a cargo para atender la isita y que llamar a reprogramar esto lo confirma a WhatsApp Camilo Perez 26082025 14:32-01-Sep-2025 -- Actualizacion masia por pendientes de atencion WO0000003084835</t>
  </si>
  <si>
    <t>PED-3483890-B2P8</t>
  </si>
  <si>
    <t>ROBINSON ADOLFO  LORA JIMENES</t>
  </si>
  <si>
    <t>edilena20@hotmail.com</t>
  </si>
  <si>
    <t>'RURAL_159097007000000001_PROV.159097007000000000</t>
  </si>
  <si>
    <t>'159097007000000001</t>
  </si>
  <si>
    <t xml:space="preserve"> 19-AUG-2025 14:12:51 -- EPMCRMSVPRD Sr. robinson adolfo lora jimenes con cdula 1039286928 afirma es propietario del inmueble solcita nueo sericio de energa para mpio la estrella  barriosan isidro  requiere sericio bsico residencial a 110 V piso 1 solicita que EPM instale la red elctrica externa y el contador Carga mxima requerida en KVA: 90Niel de tensin: 1Tipo de sericio solicitado: Nuea cargaHay red elctrica cercana al predio: SiDistancia en metros: 10Se toma como referencia la direccin  RURAL159097007000000000159097007000000000 tel. 3123113068 3217037859  id d6836225-972b-46ff-8d8e-977315109946 ahenlondPedido automatico desde solicitud de sericio de energa01-Sep-2025 -- Actualizacion masia por pendientes de atencion WO0000003084835</t>
  </si>
  <si>
    <t>PED-3483930-Y9R9</t>
  </si>
  <si>
    <t>JESUS ALBERTO OCAMPO ACEVEDO</t>
  </si>
  <si>
    <t>albertoocampo01@gmail.com</t>
  </si>
  <si>
    <t>'RURAL_159149432000000103_PROV.159149432000000101</t>
  </si>
  <si>
    <t>'159149432000000103</t>
  </si>
  <si>
    <t xml:space="preserve"> 19-AUG-2025 14:49:50 -- EPMCRMSVPRD Sr. Alberto Ocampo Aceedo con cdula 15254482 afirma es propietario del inmueble solicita nueo sericio de energa para mpio La estrella sector la tablaza  requiere sericio bsico residencial a 110 V piso 3 solicita que EPM instale la red elctrica externaCarga mxima requerida en KVA: 96Niel de tensin: 1Tipo de sericio solicitado: Nuea cargaHay red elctrica cercana al predio: SiDistancia en metros: 10Se toma como referencia la direccin RURAL159149432000000101LA TABLAZA tel 3146306770 id b75cf472-d07a-4867-9450-61eb2d46d51d login lsalazho Pedido automatico desde solicitud de sericio de energa01-Sep-2025 -- Actualizacion masia por pendientes de atencion WO0000003084835</t>
  </si>
  <si>
    <t>PED-3484089-M2M8</t>
  </si>
  <si>
    <t>GLORIA YANETH LONDOÑO FRANCO</t>
  </si>
  <si>
    <t>CR 107 # 92-06 B. KENNEDY</t>
  </si>
  <si>
    <t>'CL 55 CR 106 -48 (INTERIOR 201 )</t>
  </si>
  <si>
    <t>'085015006000480201</t>
  </si>
  <si>
    <t xml:space="preserve"> 26-08-2025 14:37:29--FNXWEAPICRMPROD-440.La acometida que est instalada desde la caja de circuitos hasta donde est la caja hermtica no cumple normas. Ya que se encontr con tubera conduflex  flexible gris  cambiarla por tubera IMC galanizada o cable antifraude 2 x 8  8 para medidor  a 110 oltios.NORMA: RA8 -020. Jhon Zapata 21082025 14:32:11 Sra Gloria Yaneth Londoño  solicita reprogramar isita asegura que ya tiene corregido el pendiente tel: 3137249298 id: f6ab16b3-aa0c-44f6-be05-2da1cdbd4c72esolartec 21-08-2025 16:32:05--NCORRRMOD-440.La acometida que est instalada desde la caja de circuitos hasta donde est la caja hermtica no cumple normas. Ya que se encontr con tubera conduflex  flexible gris  cambiarla por tubera IMC galanizada o cable antifraude 2 x 8  8 para medidor  a 110 oltios.NORMA: RA8 -020. Jhon Zapata 21082025 14:32:11-01-Sep-2025 -- Actualizacion masia por pendientes de atencion WO0000003084835</t>
  </si>
  <si>
    <t>PED-3484111-R8Q9</t>
  </si>
  <si>
    <t>LUZ MARINA ARDILA ARDILA</t>
  </si>
  <si>
    <t>marinardila@hotmail.com</t>
  </si>
  <si>
    <t>'RURAL_122003660000000123</t>
  </si>
  <si>
    <t>'122003660000000123</t>
  </si>
  <si>
    <t xml:space="preserve"> 19-AUG-2025 16:48:18 -- EPMCRMSVPRD Sr. Luz Marina Ardila con cdula 43023285 afirma es propietario del inmueble solicita nueo sericio de energa para mpio MEDELLN ANTIOQUIA barrioereda MEDIA LUNA requiere sericio bsico residencial a 110 V solicita que EPM instale la red elctrica interna y certifique Y red externa. se brinda informacin de cobro por red interna en la 1ra factura Carga mxima: 9 KVANiel de tensin: 1Tipo de sericio solicitado: Nuea cargaHay red elctrica cercana al predio: SiDistancia en metros:10Se toma como referencia la direccin RURAL122003660000000000122003660000000000 tel 3185291186 id 54124539-6d00-4759-b2a2-8f90b430b80b aestrmon Pedido automatico desde solicitud de sericio de energa01-Sep-2025 -- Actualizacion masia por pendientes de atencion WO0000003084835</t>
  </si>
  <si>
    <t>PED-3484497-R8P3</t>
  </si>
  <si>
    <t>VIVIANA MARIA MANCO OSORIO</t>
  </si>
  <si>
    <t>mancoviviana085@gmail.com</t>
  </si>
  <si>
    <t>'CL 39 BF CR 113 B -79 (INTERIOR 220 )</t>
  </si>
  <si>
    <t>'083119263200790220</t>
  </si>
  <si>
    <t xml:space="preserve"> 19-AUG-2025 18:02:59 -- EPMCRMSVPRD Sra. Viiana Mara Manco Osorio con cdula 43260323 afirma es propietaria del inmueble solicita nueo sericio de energa para mpio Medelln barrio San Jaier - Los Conquistadores requiere sericio bsico residencial a 110 V piso 2 solicita que EPM instale medidor y acometida. Carga mxima requerida en KVA: 9 Niel de tensin: 1 Tipo de sericio solicitado: Nuea carga Hay red elctrica cercana al predio: Si Distancia en metros: 10. Se toma como referencia la direccin CL 39 BF CR 113 B -79 INTERIOR 220  3146013525 mancoiiana085gmail.com c428689a-c883-4f5d-af26-0854ca7e83b4 cdelgaca.Pedido automatico desde solicitud de sericio de energa01-Sep-2025 -- Actualizacion masia por pendientes de atencion WO0000003084835</t>
  </si>
  <si>
    <t>JUAN PAULO MONTOYA GAÑAN</t>
  </si>
  <si>
    <t>'RURAL_163007027000000105</t>
  </si>
  <si>
    <t>'163007027000000105</t>
  </si>
  <si>
    <t xml:space="preserve"> 20-AUG-2025 07:48:53 -- EPMCRMSVPRD Sr.Juan Paulo Montoya Gañan  con cdula 1234992377  afirma es propietario del inmueble solcita nueo sericio de energa para mpi itagui ereda el agisal sector el beneficio requiere sericio bsico residencial a 110 V piso 1 solicita que EPM instale la red elctrica externada y contador Carga mxima requerida en KVA: 90Niel de tensin: 1Tipo de sericio solicitado: Nuea cargaHay red elctrica cercana al predio: SiDistancia en metros: 10Se toma como referencia la direccin 163006913800000000  tel. 3172623804 idd12bf1c5-d0c9-444c-ac92-eb23daa92a6a ahenlondPedido automatico desde solicitud de sericio de energa01-Sep-2025 -- Actualizacion masia por pendientes de atencion WO0000003084835</t>
  </si>
  <si>
    <t>MARIA AMPARO ALVAREZ MARIN</t>
  </si>
  <si>
    <t>'RURAL_1670617040000000101</t>
  </si>
  <si>
    <t>'167061704000000010</t>
  </si>
  <si>
    <t xml:space="preserve"> 20-AUG-2025 08:21:33 -- EPMCRMSVPRD Señor Hugo Hernn Berrio Osorio  con cedula 98632137 solicita Habilitacin iienda de sericio de energa en la instalacin RURAL1670617040000000101 en Sabaneta a nombre de la propietaria Maria Amparo Alarez Marin con CC 21728553 presenta: Presenta autorizacin canales de contactos formulario diligenciado copia de cedula factura ecina RURAL167061700000000000 declaracin de cumplimiento y copia de matrcula profesional Contacto: Maria Amparo Alarez Marin celular: 3194880290 sujeta de erificacin en terreno y se ingresa con instalacin proisional aledaña RURAL1670617040000000101.Pedido automatico desde solicitud de sericio de energa01-Sep-2025 -- Actualizacion masia por pendientes de atencion WO0000003084835</t>
  </si>
  <si>
    <t>MARTHA ELENA SALAZAR DE CASTAÑO</t>
  </si>
  <si>
    <t>marthasalazar002019@gmail.com</t>
  </si>
  <si>
    <t>'CR 100 C CL 47 E -64 (INTERIOR 201 )</t>
  </si>
  <si>
    <t>'084020307500640201</t>
  </si>
  <si>
    <t xml:space="preserve"> 20-AUG-2025 09:09:44 -- EPMCRMSVPRD Sr.Martha elena salazar de castaño con cdula 21658825 afirma es propietario del inmueble solicita nueo sericio de energa para mpio medellin barrio san jaier el socorro  requiere sericio bsico residencial a 110 V piso 2 solicita que EPM instale la red elctrica interna y certifiqueCarga mxima requerida en KVA: 96Niel de tensin: 1Tipo de sericio solicitado: Nuea cargaHay red elctrica cercana al predio: SiDistancia en metros:  10Se toma como referencia la direccin CR 100 CL 47 E 64 tel:3216343339   id 7a3abdcc-bd04-4685-8efa-c39ac20b7a9bdobrmosq Pedido automatico desde solicitud de sericio de energa01-Sep-2025 -- Actualizacion masia por pendientes de atencion WO0000003084835</t>
  </si>
  <si>
    <t>MARIA EUGENIA BUSTAMANTE COLORADO</t>
  </si>
  <si>
    <t>'RURAL_161022103000000205</t>
  </si>
  <si>
    <t>'161022103000000205</t>
  </si>
  <si>
    <t xml:space="preserve"> 20-AUG-2025 09:39:33 -- EPMCRMSVPRD Sr.maria eugenia bustamante  con cdula 43400097  afirma es propietario del inmueble solicita nueo sericio de energa para mpio caldas  da la chuscala  requiere sericio bsico residencial a 110 V piso 1 solicita que EPM instale la red elctrica interna y certifiqueCarga mxima requerida en KVA: 96Niel de tensin: 1Tipo de sericio solicitado: Nuea cargaHay red elctrica cercana al predio: SiDistancia en metros:  10Se toma como referencia la direccin RURAL161022103000000201RURAL CALDAS  tel3177308426Correo id 197b05ef-528e-43fa-b835-1067722c3473 dobrmosq Pedido automatico desde solicitud de sericio de energa01-Sep-2025 -- Actualizacion masia por pendientes de atencion WO0000003084835</t>
  </si>
  <si>
    <t>PED-3485182-R8W2</t>
  </si>
  <si>
    <t>MARIA DOLLY TABORDA CANO</t>
  </si>
  <si>
    <t>josemazotaborda@gmail.com</t>
  </si>
  <si>
    <t>'CR 60 CL 9 SUR -17 (INTERIOR 301 )</t>
  </si>
  <si>
    <t>'040620009000170301</t>
  </si>
  <si>
    <t xml:space="preserve"> 29-08-2025 11:03:59--FNXWEAPICRMPROD-414 SE LLEGA LA DIRECCIN Y SE LLAMA VA TELEFNICA EL USUARIO NO RESPONDE AL 323 727 85 64 Jhon Arboleda 25082025 13:28:49 Luis Jaier Garcia solicita reprogramar Por faor comunicarse antes de ir al 30523525731c23f7a8-d1a0-4495-b772-8165a6f83f70rsalazal 25-08-2025 16:59:56--NCORRRMOD-414 SE LLEGA LA DIRECCIN Y SE LLAMA VA TELEFNICA EL USUARIO NO RESPONDE AL 323 727 85 64 Jhon Arboleda 25082025 13:28:49-01-Sep-2025 -- Actualizacion masia por pendientes de atencion WO0000003084835</t>
  </si>
  <si>
    <t>PED-3485332-L7W3</t>
  </si>
  <si>
    <t>MARIA TERESA CELIS CANO</t>
  </si>
  <si>
    <t>gloriamual50@gmail.com</t>
  </si>
  <si>
    <t>'RURAL_147028520000000000</t>
  </si>
  <si>
    <t>'147028520000000000</t>
  </si>
  <si>
    <t xml:space="preserve"> 20-AUG-2025 12:46:50 -- EPMCRMSVPRD Usuaria en calidad de propietaria solicita conexin del sericio de energa por HV para la direccin RURAL147028520000000000 Vereda la cuchilla municipio de Medelln San Cristbal. Cerca a los tanques del arcoires. Informa que ya tienen red interna. Falta la red externa y el medidor. Presenta formulario diligenciado declaracin de cumplimiento matricula profesional del electricista Contrato ecino 191806 formato solicitud del sericio energa E1 formato P-689. por faor llamar al contacto: Maria Teresa Celis Cano. Numero de contacto 3137683435 - 3116045278. Pedido sujeto a erificacin en terreno.Pedido automatico desde solicitud de sericio de energa01-Sep-2025 -- Actualizacion masia por pendientes de atencion WO0000003084835</t>
  </si>
  <si>
    <t>PED-3485806-Q9V9</t>
  </si>
  <si>
    <t>JOSE MARIA BOTERO TOBON</t>
  </si>
  <si>
    <t>josebotero1965@gmail.com</t>
  </si>
  <si>
    <t>'RURAL_161021802000000001_PROV.161021802000000000</t>
  </si>
  <si>
    <t>'161021802000000001</t>
  </si>
  <si>
    <t xml:space="preserve"> 20-AUG-2025 13:08:27 -- EPMCRMSVPRD Presentan solicitud de HV para ser instalado todo por EPM solicitud diligenciada y firmada formato operador de red faor llamar a 3137643249.Pedido automatico desde solicitud de sericio de energa01-Sep-2025 -- Actualizacion masia por pendientes de atencion WO0000003084835</t>
  </si>
  <si>
    <t>PED-3485855-B7C3</t>
  </si>
  <si>
    <t>PAOLA ANDREA VELEZ ROJAS</t>
  </si>
  <si>
    <t>yoryo12358@gmail.com</t>
  </si>
  <si>
    <t>'RURAL_159097910000000111</t>
  </si>
  <si>
    <t>'159097910000000111</t>
  </si>
  <si>
    <t xml:space="preserve"> 20-AUG-2025 15:47:38 -- EPMCRMSVPRD En calidad de propietaria solicita sericio de energa habilitacin iienda Acometida y medidor para la direccin RURAL159097910000000111 La Estrella presenta documentacin completa se informa ANS. Faor comunicarse al celular 3207600129. Nota: Cliente indica que tiene el materia y requiere que EPM le instale el material se le explica el proceso insiste en el ingreso de la solicitud.Pedido automatico desde solicitud de sericio de energa01-Sep-2025 -- Actualizacion masia por pendientes de atencion WO0000003084835</t>
  </si>
  <si>
    <t>PED-3486441-H9Y1</t>
  </si>
  <si>
    <t>JUDY ESTELLA CORREA TABARES</t>
  </si>
  <si>
    <t>judyscorrea@gmail.com</t>
  </si>
  <si>
    <t>'CL 15 B CR 99 B -5 (INTERIOR 102 )</t>
  </si>
  <si>
    <t>'051915209200050102</t>
  </si>
  <si>
    <t xml:space="preserve"> 29-08-2025 15:01:01--FNXWEAPICRMPROD-460 falta instalar gabinetes eidencia cuatro apartamentos con proyecto futuro Jhon Arboleda 25082025 17:15:34Cliente Judy Estella Correa Tabares . Solicita la reprogramacin  del pedido PED-3486767-H2T6  confirma que solo an a instalar 3contador no an hacer mas instalaciones y requiere que reisen nueamente ya que cuentan con espacio para instalarlo   llamar antes de ir para un acuerdo de isita   telfono 3156450346 ID e236a01d-b98e-4e97-8749-b3fd7e89237b Mgutielu  26-08-2025 08:19:49--NCORRRMOD-460 falta instalar gabinetes eidencia cuatro apartamentos con proyecto futuro Jhon Arboleda 25082025 17:15:34-01-Sep-2025 -- Actualizacion masia por pendientes de atencion WO0000003084835</t>
  </si>
  <si>
    <t>PED-3486767-H2T6</t>
  </si>
  <si>
    <t>DEISY TATIANA VEGA AREDONDO</t>
  </si>
  <si>
    <t>deisytv16@gmail.com</t>
  </si>
  <si>
    <t>'RURAL_161071208500000001</t>
  </si>
  <si>
    <t>'161071208500000001</t>
  </si>
  <si>
    <t xml:space="preserve"> 20-AUG-2025 17:09:31 -- EPMCRMSVPRD Sr. Deisy Tatiana Vega Redondo con cdula 1026160803 En calidad de propietario solicita sericio nueo de energa HV para el municipio de Caldas Vda Urapanes requiere sericio bsico residencial a 110 V piso 1 solicita que EPM instale la red elctrica interna y certifique se toma como referencia la direccin RURAL161071208500000000161071208500000000 tel 3016172206 id 0d0ee49e-4d5c-4068-815c-bae42ebeebdc CHENAGIPedido automatico desde solicitud de sericio de energa01-Sep-2025 -- Actualizacion masia por pendientes de atencion WO0000003084835</t>
  </si>
  <si>
    <t>PED-3486795-Y1D6</t>
  </si>
  <si>
    <t>DIANA ASTUDILLO RAMIREZ</t>
  </si>
  <si>
    <t>dianapastudillo@gmail.com</t>
  </si>
  <si>
    <t>'CR 25 AB CL 55 -50 (INTERIOR 201 )</t>
  </si>
  <si>
    <t>'055225125000500201</t>
  </si>
  <si>
    <t xml:space="preserve"> 21-AUG-2025 09:14:51 -- EPMCRMSVPRD A tras del radicado 20250120153992 DIANA PATRICIA ASTUDILLO RAMIREZ cc 1128432840 solicita HV - Habilitacin de iienda de energa para la direccin CR 25 AB CL 55 -50 INTERIOR 201  aporta  Solicitud de alor agregado E1 RETIE CC Fotocopia factura predio ecino telefono contacto 3012261930 - e mail. DIANAPASTUDILLOGMAIL.COMPedido automatico desde solicitud de sericio de energa01-Sep-2025 -- Actualizacion masia por pendientes de atencion WO0000003084835</t>
  </si>
  <si>
    <t>MARELYN DURANGO MONTOYA</t>
  </si>
  <si>
    <t>'CL 38 D CR 26 H -19 (INTERIOR 401 )</t>
  </si>
  <si>
    <t>'053218406800190401</t>
  </si>
  <si>
    <t xml:space="preserve"> 21-AUG-2025 10:01:43 -- EPMCRMSVPRD Sra Marelyn Durango Montoya  CC 1146439246  solicita instalacin HV energa - construccin de domiciliaria y medidor ya cuenta con instalacin interna para la direccin CL 38 D CR 26 H -19 INTERIOR 401  del municipio de Medelln. Adjunta: . Presenta cdula formato de solicitud de energa retie factura ecina. Contacto: marleny durangi cel 3207316921 telfono: 3147730031Pedido automatico desde solicitud de sericio de energa01-Sep-2025 -- Actualizacion masia por pendientes de atencion WO0000003084835</t>
  </si>
  <si>
    <t>JUAN CARLOS RAVE GONZALEZ</t>
  </si>
  <si>
    <t>raulrave@hotmail.com</t>
  </si>
  <si>
    <t>'CL 34 A SUR CR 27 D -76 (INTERIOR 201 )</t>
  </si>
  <si>
    <t>'023214107400760201</t>
  </si>
  <si>
    <t xml:space="preserve"> 21-AUG-2025 13:50:47 -- EPMCRMSVPRD Sr. Juan Carlos Rae Monsale con cdula 98660219 afirma es propietario del inmueble solcita nueo sericio de energa para mpio Enigado barrio Uribe angel requiere sericio bsico residencial a 110 V piso 2 solicita que EPM instale la red elctrica externa ya que tiene red interna certificadaCarga mxima requerida en KVA: 90Niel de tensin: 1Tipo de sericio solicitado: Nuea cargaHay red elctrica cercana al predio: SiDistancia en metros: 10Se toma como referencia la direccin CL 34 A SUR CR 27 D -76 INTERIOR 201   tel. 3122746731 correo: raulraehotmail.com id 865e5cdd-209a-4a96-ba34-c88eeb622755 login rsalazalPedido automatico desde solicitud de sericio de energa01-Sep-2025 -- Actualizacion masia por pendientes de atencion WO0000003084835</t>
  </si>
  <si>
    <t>SARA MELISA YEPES</t>
  </si>
  <si>
    <t>sarisribon24@gmail.com</t>
  </si>
  <si>
    <t>'CL 49 AA CR 99 A -40 (INTERIOR 401 )</t>
  </si>
  <si>
    <t>'054919119100400401</t>
  </si>
  <si>
    <t xml:space="preserve"> 01-09-2025 13:50:22--FNXWEAPICRMPROD- 413 presentar declaracin de cumplimiento del electricista CL 49aa CR 99a 40 int 401 Angel Rodriguezse comunica la Sr sara melisa yepes para re programar la isita llamar antes de ir al tel:  3204768368311634318861aa157b-6902-47ef-953f-d7074c8c7afe dobrmosq 1092025 27-08-2025 16:37:19--NCORRRMOD- 413 presentar declaracin de cumplimiento del electricista CL 49aa CR 99a 40 int 401 Angel Rodriguez-01-Sep-2025 -- Actualizacion masia por pendientes de atencion WO0000003084835</t>
  </si>
  <si>
    <t>PED-3488349-V6Z7</t>
  </si>
  <si>
    <t>RODOLFO VELASQUEZ TORRES</t>
  </si>
  <si>
    <t>rodolfov1301@gmail.com</t>
  </si>
  <si>
    <t>'RURAL_146006000000000011</t>
  </si>
  <si>
    <t>'146006000000000011</t>
  </si>
  <si>
    <t xml:space="preserve"> 21-AUG-2025 16:04:35 -- EPMCRMSVPRD Sr. Rodolfo Velasquez Torres con cdula 71531914 afirma es propietario del inmueble solcita nueo sericio de energa para mpio MEDELLN barrio SAN JOS DE LA MONTAÑA requiere sericio bsico residencial a 110 V piso 1 solicita que EPM instale la red elctrica interna y certifique.Carga mxima requerida en KVA: 90Niel de tensin: 1Tipo de sericio solicitado: Nuea cargaHay red elctrica cercana al predio: SiDistancia en metros: 10Se toma como referencia la direccin RURAL146006000000000000BOQUERON PALMITAS SAN JOS DE LA MONTAÑA MEDELLN ANTIOQUIA tel. 3162970099 id 22c2b6e9-f1ff-41e2-99ac-6eb934ad39c7 login yalzasep. Pedido automatico desde solicitud de sericio de energa01-Sep-2025 -- Actualizacion masia por pendientes de atencion WO0000003084835</t>
  </si>
  <si>
    <t>PED-3488808-G1B9</t>
  </si>
  <si>
    <t>LUIS FERNANDO RODRIGUEZ ZAPATA</t>
  </si>
  <si>
    <t>wbeimarquiceno@hotmail.com</t>
  </si>
  <si>
    <t>'RURAL_136029930101000301</t>
  </si>
  <si>
    <t>'136029930101000301</t>
  </si>
  <si>
    <t xml:space="preserve"> 22-AUG-2025 08:55:45 -- EPMCRMSVPRD Propietaria solicita instalacin del sericio de energa para un tercer piso ubicado en CR 100A CL 57 43 INT 301 Anexa copia de cedula propietario compraenta autorizacin cananles de contacto declaracin retie copia de cedula y carn tcnico electricista Cel: 3105210697.Pedido automatico desde solicitud de sericio de energa01-Sep-2025 -- Actualizacion masia por pendientes de atencion WO0000003084835</t>
  </si>
  <si>
    <t>RUBEN DARIO BAENA RIVERA</t>
  </si>
  <si>
    <t>rudabari@gmail.com</t>
  </si>
  <si>
    <t>'RURAL_122015999880000101</t>
  </si>
  <si>
    <t>'122015999880000101</t>
  </si>
  <si>
    <t xml:space="preserve"> 22-AUG-2025 09:44:46 -- EPMCRMSVPRD Se presenta el Señor Rubn Daro Baena Riera con cdula 98539280 de Itag solicita instalacin de contador de energa uso residencial para el inmueble ubicado en la direccin RURAL122015999880000101 de Medelln Corregimiento de Santa Elena Vereda El Rosario.  Documentos que presenta: formato solicitud del sericio E1 solicitud de alor agregado cdula contrato ecino 13185496 declaracin de cumplimiento y tarjeta profesional.  Contacto: Rubn Baena - Cel. 33005573128. Faor llamar antes de ir la casa permanece sola.  Queda sujeto a erificacin en terreno.Pedido automatico desde solicitud de sericio de energa01-Sep-2025 -- Actualizacion masia por pendientes de atencion WO0000003084835</t>
  </si>
  <si>
    <t>PED-3489832-T8Z9</t>
  </si>
  <si>
    <t>JAIRO DE JESUS CANO ALVAREZ</t>
  </si>
  <si>
    <t>'CL 34 B CR 133 -57 (INTERIOR 301 )</t>
  </si>
  <si>
    <t>'083314203000570301</t>
  </si>
  <si>
    <t xml:space="preserve"> 22-AUG-2025 09:55:27 -- EPMCRMSVPRD Usuario solicita sericio de energa HV para la direccin CL 34 B CR 133 -157 INTERIOR 301 de Medelln presenta solicitud firmada y diligenciada declaracin de cumplimiento copia matricula electricista copia de cedula factura inmueble ecino telfono de contacto 3017026987 faor llamar antes de ir.Pedido automatico desde solicitud de sericio de energa01-Sep-2025 -- Actualizacion masia por pendientes de atencion WO0000003084835</t>
  </si>
  <si>
    <t>EDUAR FRANCISCO LOPEZ ARANGO</t>
  </si>
  <si>
    <t>Lopezarangoeduarfransico@gmail.com</t>
  </si>
  <si>
    <t>'RURAL_146024610000000001</t>
  </si>
  <si>
    <t>'146024610000000001</t>
  </si>
  <si>
    <t xml:space="preserve"> 22-AUG-2025 10:27:11 -- EPMCRMSVPRD El Sr Eduar Francisco Lopez Arango con C.C 1035875432 Tel 3203342560 solicita sericio de HV en la direccion de referencia RURAL146024610000000000RURALPALMITASMpio de Medellin correg Palmitas partidas de Ebejico solicita que EPM Certifique e instale red interna contador y acometidab58654d5-7063-4969-8890-80056a7e7c9dlaceagud51940755096laceagudPedido automatico desde solicitud de sericio de energa01-Sep-2025 -- Actualizacion masia por pendientes de atencion WO0000003084835</t>
  </si>
  <si>
    <t>PED-3489973-D4K6</t>
  </si>
  <si>
    <t>BEATRIZ QUINTERO MARTINEZ</t>
  </si>
  <si>
    <t>'RURAL_116005312515300101</t>
  </si>
  <si>
    <t>'116005312515300101</t>
  </si>
  <si>
    <t xml:space="preserve"> 22-AUG-2025 11:44:44 -- EPMCRMSVPRD Sra. Beatriz Quintero Martnez con cdula 1017133481 afirma es propietario del inmueble solcita nueo sericio de energa para el municipio de Medelln barrio Beln Aguas fras requiere sericio bsico residencial a 110 V piso  2 solicita que EPM instale la red elctrica externa ya cuenta con red elctrica interna y certificada.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RURAL116005312515300000116005312515300000 tel. 3137165557 id 5d51d5ad-1071-4c93-a179-66bbe8a4a491 aortizacorreo : yohanarestrepo320gmail.comPedido automatico desde solicitud de sericio de energa01-Sep-2025 -- Actualizacion masia por pendientes de atencion WO0000003084835</t>
  </si>
  <si>
    <t>VALERIA VERA OCHOA</t>
  </si>
  <si>
    <t>valeriaochoa241@gmail.com</t>
  </si>
  <si>
    <t>'CL 37 CR 106 A -78</t>
  </si>
  <si>
    <t>'083017006100780000</t>
  </si>
  <si>
    <t xml:space="preserve"> 22-AUG-2025 11:54:59 -- EPMCRMSVPRD Usuaria en calidad de propietaria solicita la instalacin del medidor de energa para la direccin CL 37 CR 106 A -78 de Medelln- Barrio San Jaier La Colina. Pta: Formulario diligenciado formato E1 cdula factura ecina contrato 734776 declaracin de cumplimiento y copia matricula del tcnico. Faor llamar antes de ir al celular 3245917321 Sra. Valeria Vera. Pedido automatico desde solicitud de sericio de energa01-Sep-2025 -- Actualizacion masia por pendientes de atencion WO0000003084835</t>
  </si>
  <si>
    <t>MARIA TERESA MARTINEZ BORJA</t>
  </si>
  <si>
    <t>'RURAL_116005312515300102</t>
  </si>
  <si>
    <t>'116005312515300102</t>
  </si>
  <si>
    <t xml:space="preserve"> 22-AUG-2025 12:01:01 -- EPMCRMSVPRD Sra. Mara Teresa Martnez Borja con cdula 30079806 afirma es propietaria del inmueble solcita nueo sericio de energa para el municipio de Medelln barrio Beln Aguas fras requiere sericio bsico residencial a 110 V piso  1 solicita que EPM instale la red elctrica externa ya cuenta con red elctrica interna y certificada.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RURAL116005312515300000116005312515300000 tel. 3137165557 id 5d51d5ad-1071-4c93-a179-66bbe8a4a491 aortizacorreo : yohanarestrepo320gmail.comPedido automatico desde solicitud de sericio de energa01-Sep-2025 -- Actualizacion masia por pendientes de atencion WO0000003084835</t>
  </si>
  <si>
    <t>LUZ MARINA ARROYAVE OCAMPO</t>
  </si>
  <si>
    <t>marinarroyave123@gmail.com</t>
  </si>
  <si>
    <t>'CL 39 SUR CR 24 G -13 (INTERIOR 301 )</t>
  </si>
  <si>
    <t>'023219004700130301</t>
  </si>
  <si>
    <t xml:space="preserve"> 22-AUG-2025 13:29:37 -- EPMCRMSVPRD Se presenta la señora Luz Marina Arroyae Ocampo con cdula 43750286 para solicitar acometida y medidor de energa en la direccin CL 39 SUR CR 24 G -13 INTERIOR 301  en el municipio de Enigado en el barrio Chingui 2. Presenta formato solicitud del sericio diligenciado formato sericios de alor agregado copia de cdula del propietario factura ecina contrato 12822930 declaracin de cumplimiento copia de matrcula profesional . Celular de contacto: 3128813823 -  3013361755 llamar antes de ir. Pedido automatico desde solicitud de sericio de energa01-Sep-2025 -- Actualizacion masia por pendientes de atencion WO0000003084835</t>
  </si>
  <si>
    <t>HERNAN DARIO GOMEZ MORA</t>
  </si>
  <si>
    <t>hernand012@hotmail.com</t>
  </si>
  <si>
    <t>'CL 39 A CR 118 B -53 (INTERIOR 202 )</t>
  </si>
  <si>
    <t>'083119108200530202</t>
  </si>
  <si>
    <t xml:space="preserve"> 22-AUG-2025 15:05:04 -- EPMCRMSVPRD Se presenta el señor Hernan Dario Gomez Mora con cdula 1.000.898.160 de Medelln solicita instalacin de contador de energa y acometida uso residencial para el inmueble ubicado en la direccin CL 39 A CR 118 B -55 INTERIOR 201  de Medelln San Jaier.  Documentos que presenta: formato solicitud del sericio E1 solicitud de alor agregado cdula contrato ecino 11110681 declaracin de cumplimiento y tarjeta profesional.  Contacto: Hernan Dario Gomez Mora - Cel. 318 237 48 43 - 300 309 97 30  Faor llamar antes de ir la casa permanece sola.  Queda sujeto a erificacin en terreno. Pedido automatico desde solicitud de sericio de energa01-Sep-2025 -- Actualizacion masia por pendientes de atencion WO0000003084835</t>
  </si>
  <si>
    <t>SOL BEATRIZ ALVAREZ</t>
  </si>
  <si>
    <t>marysoll2323@gmail.com</t>
  </si>
  <si>
    <t>'RURAL_122001344800000002_PROV.122001344800000000</t>
  </si>
  <si>
    <t>'122001344800000002</t>
  </si>
  <si>
    <t xml:space="preserve"> 22-AUG-2025 15:28:13 -- EPMCRMSVPRD Cliente requiere solicitud del sericio de energa por h presenta declaracin de cumplimiento. Cliente solicita contactarlo antes de la isita. Se indica que la solicitud queda sujeta a erificacin tcnica.Pedido automatico desde solicitud de sericio de energa01-Sep-2025 -- Actualizacion masia por pendientes de atencion WO0000003084835</t>
  </si>
  <si>
    <t>PED-3491129-D9J7</t>
  </si>
  <si>
    <t>HECTOR VARON MORENO</t>
  </si>
  <si>
    <t>claudia85zabala@gmail.com</t>
  </si>
  <si>
    <t>CR 107 CL 35 -34 (INTERIOR 103 )</t>
  </si>
  <si>
    <t>'RURAL_116005312515600105</t>
  </si>
  <si>
    <t>'116005312515300001</t>
  </si>
  <si>
    <t xml:space="preserve"> 22-AUG-2025 15:47:20 -- EPMCRMSVPRD Sr. Hctor Barn moreno con cdula 93372430 afirma es propietario del inmueble solicita nueo sericio de energa para mpio Medelln Vereda beln aguas fras  requiere sericio bsico residencial a 110 V piso 1 solicita que EPM instale la red elctrica externaCarga mxima requerida en KVA: 96Niel de tensin: 1Tipo de sericio solicitado: Nuea cargaHay red elctrica cercana al predio: SiDistancia en metros: 10Se toma como referencia la direccin RURAL116005312515300000116005312515300000 tel 3057423189 id 45b8cb6b-21e8-43f5-a485-3f175abeb573 login lsalazho Pedido automatico desde solicitud de sericio de energa01-Sep-2025 -- Actualizacion masia por pendientes de atencion WO0000003084835</t>
  </si>
  <si>
    <t>JUAN ESTEBAN RESTREPO GUTIERREZ</t>
  </si>
  <si>
    <t>jerg1979@gmail.com</t>
  </si>
  <si>
    <t>'CL 51 A SUR CR 67 -56 (INTERIOR 201 )</t>
  </si>
  <si>
    <t>'045611107000560201</t>
  </si>
  <si>
    <t xml:space="preserve"> 01-09-2025 14:05:50--FNXWEAPICRMPROD-405413422 instalacin pendiente usuario debe presentar declaracin de cumplimiento del tcnico electricista permiso de seridumbre para acometida canalizada por zona erde y acera de casa ecina y realizar adecuaciones en Red interna cambiar cable nmero 10 por cable nmero 8 en pase instalar tomas de seguridad gfci y tapar o empotrar tubera sch40 en pared iienda ubicada en San Antonio de Prado calle 51 a sur  67-56 201 atiende el señor Juan Carlos Restrepo se deja registro fotogrfico y notificacin por escrito donde se informa que deben reprogramar pedido cuando termine el trabajos. Oberto SantosUsuario se presenta a la oficina para agendar nueamente la isita indica que ya tiene los requisitos solicitados en la isita anterior. 28-08-2025 16:27:47--NCORRRMOD-405413422 instalacin pendiente usuario debe presentar declaracin de cumplimiento del tcnico electricista permiso de seridumbre para acometida canalizada por zona erde y acera de casa ecina y realizar adecuaciones en Red interna cambiar cable nmero 10 por cable nmero 8 en pase instalar tomas de seguridad gfci y tapar o empotrar tubera sch40 en pared iienda ubicada en San Antonio de Prado calle 51 a sur  67-56 201 atiende el señor Juan Carlos Restrepo se deja registro fotogrfico y notificacin por escrito donde se informa que deben reprogramar pedido cuando termine el trabajos. Oberto Santos-01-Sep-2025 -- Actualizacion masia por pendientes de atencion WO0000003084835</t>
  </si>
  <si>
    <t>PED-3491224-H6C2</t>
  </si>
  <si>
    <t>RODOLFO QUINTERO MARTINEZ</t>
  </si>
  <si>
    <t>'RURAL_116005312515300103</t>
  </si>
  <si>
    <t>'116005312515300103</t>
  </si>
  <si>
    <t xml:space="preserve"> 22-AUG-2025 16:01:45 -- EPMCRMSVPRD Sr. Rodolfo Quintero Martinez con cdula 1214747991 afirma es propietario del inmueble solicita nueo sericio de energa para mpio Medelln Vereda belen aguas frias requiere sericio bsico residencial a 110 V piso 1 solicita que EPM instale la red elctrica externaCarga mxima requerida en KVA: 96Niel de tensin: 1Tipo de sericio solicitado: Nuea cargaHay red elctrica cercana al predio: SiDistancia en metros: 10Se toma como referencia la direccin RURAL116005312515300000116005312515300000 tel 3218822019 id 45b8cb6b-21e8-43f5-a485-3f175abeb573 login lsalazho Pedido automatico desde solicitud de sericio de energa01-Sep-2025 -- Actualizacion masia por pendientes de atencion WO0000003084835</t>
  </si>
  <si>
    <t>JENIFER  ADRIANA RIVERA  GONZALEZ</t>
  </si>
  <si>
    <t>JENNILEOGE@GMAIL.COM</t>
  </si>
  <si>
    <t>'RURAL_147048470000000001</t>
  </si>
  <si>
    <t>'147048470000000001</t>
  </si>
  <si>
    <t xml:space="preserve"> 22-AUG-2025 16:36:36 -- EPMCRMSVPRD La Sra Jenifer Adriana Riera Gonzalez con C.C 39178138 TEL 3113519501 Solicita sericio de HV en la direccion de referencia RURAL147048470000000000TRAVESIAS Mpio de Medellin correg San Cristobal da traesias cr 150 cl 67 -21  informa que ya tiene la red interna instalada y certificada solicita que EPM instale contador y acometida 87104d0d-0d70-4385-b6e2-e5649f61d2c6laceagudPedido automatico desde solicitud de sericio de energa01-Sep-2025 -- Actualizacion masia por pendientes de atencion WO0000003084835</t>
  </si>
  <si>
    <t>PED-3491360-M8J3</t>
  </si>
  <si>
    <t>JOHN JAIRO PEREZ MARTINEZ</t>
  </si>
  <si>
    <t>mejiajhon649@gmail.com</t>
  </si>
  <si>
    <t>'CR 112 C CL 14 A -20 (INTERIOR 112 )</t>
  </si>
  <si>
    <t>'081122304100200112</t>
  </si>
  <si>
    <t xml:space="preserve"> 22-AUG-2025 16:51:56 -- EPMCRMSVPRD Propietario: John Jairo Perez Martinez Cedula: 98451463 de Betania Celular: 3004333862  3014672894 Correo: mejiajhon649gmail.com Solicitud: Conexin para matrcula por HV no requiere nieles de corto circuito tipo de carga Monofsica y demanda futura de KVA 9.6 Direccin: CR 111 C 014 A 022 Municipio: Medelln AltaVista. Documentos aportados: Solicitud diligenciada.Electricista: Edwar Alexander Perez Martnez Cedula: 71230913 TP: 117983. Cel: 3205151540.Pedido automatico desde solicitud de sericio de energa01-Sep-2025 -- Actualizacion masia por pendientes de atencion WO0000003084835</t>
  </si>
  <si>
    <t>JOSE LUBIN MOSQUERA</t>
  </si>
  <si>
    <t>CR 2 CL 48 -186 (INTERIOR 201 )</t>
  </si>
  <si>
    <t>'CR 2 AF CL 47 -72 (INTERIOR 319 )</t>
  </si>
  <si>
    <t>'054022167000720319</t>
  </si>
  <si>
    <t xml:space="preserve"> 22-AUG-2025 18:50:19 -- EPMCRMSVPRD Sr. Jose Lubin Mosquera con cdula 4826659 En calidad de propietario solicita sericio nueo de energa HV para el municipio de Medelln B. buenos aires requiere sericio bsico residencial a 110 V piso 3 solicita que EPM instale la red elctrica interna y certifique se toma como referencia la direccin CR 2 AF CL 47 -72 INTERIOR 2219  tel 3147965910 id f804fe70-5662-42fc-9d48-21738efdc209 CHENAGIPedido automatico desde solicitud de sericio de energa01-Sep-2025 -- Actualizacion masia por pendientes de atencion WO0000003084835</t>
  </si>
  <si>
    <t>FRAN ANDERSON GALLEGO LONDOÑO</t>
  </si>
  <si>
    <t>frangallego54321@gmail.com</t>
  </si>
  <si>
    <t>CR 20 A CL 56 -82</t>
  </si>
  <si>
    <t>'CR 20 A CL 56 -74 (INTERIOR 201 )</t>
  </si>
  <si>
    <t>'055220106000740201</t>
  </si>
  <si>
    <t xml:space="preserve"> 23-AUG-2025 11:13:11 -- EPMCRMSVPRD Sr. Fran Anderson Gallego Londoño  con cdula 1017138637  afirma es propietario del inmueble solcita nueo sericio de energa para mpio Medelln barrioel pinal  requiere sericio bsico residencial a 110 V piso 2  solicita que EPM instale la red elctrica externa y el contador Carga mxima requerida en KVA: 90Niel de tensin: 1Tipo de sericio solicitado: Nuea cargaHay red elctrica cercana al predio: SiDistancia en metros:10Se toma como referencia la direccin cr 20 a cl 56 -74 tel.3022498472  id d89b3ffc-b908-446c-99fd-f06b56855f04 ahenlond Pedido automatico desde solicitud de sericio de energa01-Sep-2025 -- Actualizacion masia por pendientes de atencion WO0000003084835</t>
  </si>
  <si>
    <t>LUIS NORBERTO RESTREPO RESTREPO</t>
  </si>
  <si>
    <t>luisrestrepo621@gmail.com</t>
  </si>
  <si>
    <t>'CR 99 E CL 49 -39 (INTERIOR 332 )</t>
  </si>
  <si>
    <t>'054929509000390332</t>
  </si>
  <si>
    <t xml:space="preserve"> 25-AUG-2025 08:12:52 -- EPMCRMSVPRD Se presenta el señor Luis Norberto Restrepo Restrepo con cdula 8309781 de Medellin solicita instalacin de contador de energa uso residencial para el inmueble ubicado en la direccin CR 99 E CL 49 -39 INTERIOR 301  de Medelln Barrio Juan 23 .  Documentos que presenta: formato solicitud del sericio E1 solicitud de alor agregado cdula contrato ecino 11346793 energa declaracin de cumplimiento y tarjeta profesional.  Contacto: Luis Norberto Restrepo Restrepo - Cel. 321 868 98 44.   Faor llamar antes de ir la casa permanece sola.  Queda sujeto a erificacin en terreno. Pedido automatico desde solicitud de sericio de energa01-Sep-2025 -- Actualizacion masia por pendientes de atencion WO0000003084835</t>
  </si>
  <si>
    <t>YURLEY ALVAREZ ORTIZ</t>
  </si>
  <si>
    <t>yurleyalvarezortiz@gmail.com</t>
  </si>
  <si>
    <t>'RURAL_147018040000000201</t>
  </si>
  <si>
    <t>'147018040000000201</t>
  </si>
  <si>
    <t xml:space="preserve"> 25-AUG-2025 08:31:51 -- EPMCRMSVPRD Usuaria en calidad de propietaria solicita conexin del sericio de energa por HV para la direccin RURAL147018040000000201 Vereda el Patio municipio de Medelln San Cristbal. Informa que ya tienen red interna. Falta la red externa y el medidor. Presenta formulario diligenciado declaracin de cumplimiento matricula profesional del electricista Contrato ecino 12351446 formato solicitud del sericio energa E1 formato P-689. por faor llamar al contacto: Yurley Alarez Ortiz. Numero de contacto 324 649 0860. Pedido sujeto a erificacin en terreno.Pedido automatico desde solicitud de sericio de energa01-Sep-2025 -- Actualizacion masia por pendientes de atencion WO0000003084835</t>
  </si>
  <si>
    <t>PED-3492008-N8P2</t>
  </si>
  <si>
    <t>ARNULFO ANTONIO SEPULVEDA ESCOBAR</t>
  </si>
  <si>
    <t>'CL 39 BE CR 113 B -27 (INTERIOR 201 )</t>
  </si>
  <si>
    <t>'083119253200270201</t>
  </si>
  <si>
    <t xml:space="preserve"> 25-AUG-2025 08:59:55 -- EPMCRMSVPRD Arnulfo Antonio Sepleda EscobarCC. 7004745Tels. 3168602180Buen da cliente solicita HV energa presenta documentos completos faor llamar antes de ir gracias. La solicitud es presentada por Yudy AndreaVilla Ramrez CC. 43201525 con Cel. 3146664718CL 39 BE CR 113 B -27 INTERIOR 201 TE:https:solicitudmatricula.conte.org.co:8080VAADINdynamicresource009e52909-1b09-408e-85ca-84d588e6f7f771794169.pdfPedido automatico desde solicitud de sericio de energa01-Sep-2025 -- Actualizacion masia por pendientes de atencion WO0000003084835</t>
  </si>
  <si>
    <t>MARIBEL CASTAÑO CASTAÑO</t>
  </si>
  <si>
    <t>'CL 39 BE CR 113 B -27 (INTERIOR 301 )</t>
  </si>
  <si>
    <t>'083119253200270301</t>
  </si>
  <si>
    <t xml:space="preserve"> 25-AUG-2025 09:12:35 -- EPMCRMSVPRD Maribel Castaño CastañoCC. 1017168808Tels. 3145678171Buen da cliente solicita HV energa presenta documentos completos faor llamar antes de ir gracias. La solicitud es presentada por Yudy AndreaVilla Ramrez CC. 43201525 con Cel. 3146664718CL 39 BE CR 113 B -27 INTERIOR 301 TE:https:solicitudmatricula.conte.org.co:8080VAADINdynamicresource009e52909-1b09-408e-85ca-84d588e6f7f771794169.pdfPedido automatico desde solicitud de sericio de energa01-Sep-2025 -- Actualizacion masia por pendientes de atencion WO0000003084835</t>
  </si>
  <si>
    <t>CLAUDIA MILENA CASTAÑO CASTAÑO</t>
  </si>
  <si>
    <t>alfredobrocha19@gmail.com</t>
  </si>
  <si>
    <t>'CL 39 BE CR 113 B -27 (INTERIOR 401 )</t>
  </si>
  <si>
    <t>'083119253200270401</t>
  </si>
  <si>
    <t xml:space="preserve"> 25-AUG-2025 09:46:20 -- EPMCRMSVPRD Propietaria del inmueble solicita instalacin nuea sericio de energia residencial construccin de domiciliaria acometida y medidor presenta formularios E1 y P-689 diligenciados y firmados cdula cuenta de sericios ecino CL 39 BE CR 113 B -27 Medellin contrato 669689 declaracin de cumplimiento y matricula profesional electricista Pedido automatico desde solicitud de sericio de energa01-Sep-2025 -- Actualizacion masia por pendientes de atencion WO0000003084835</t>
  </si>
  <si>
    <t>GLORIA PATRICIA ECHAVARRIA PINEDA</t>
  </si>
  <si>
    <t>riosalbe20@gmail.com</t>
  </si>
  <si>
    <t>'RURAL_116005603005000201</t>
  </si>
  <si>
    <t>'116005603005000201</t>
  </si>
  <si>
    <t xml:space="preserve"> 25-AUG-2025 10:00:52 -- EPMCRMSVPRD Rad 20250120156344 usuaria Gloria Patricia Echaarria Pineda cc 21448926 tel. 3128182672 solicita legalizacin de energa en modalidad HV para la direccin CR 110 CL 30 -55 INTERIOR 102  de Medelln. Adjunta cc solicitante formato alor agregado E1 EDELLN Declaracin del Cumplimiento RETIE firmada por Tcnico ALBEIRO DE JESUS RIOS GARCIA CC 15339652 MAT 57761 cuenta contrato 12670787 con direccin RURAL 116005602901000000. Correo johanna.gprgmail.comPedido automatico desde solicitud de sericio de energa01-Sep-2025 -- Actualizacion masia por pendientes de atencion WO0000003084835</t>
  </si>
  <si>
    <t>ALEJANDRA MARIA VELEZ ORTIZ</t>
  </si>
  <si>
    <t>aleja-tata1@hotmail.com</t>
  </si>
  <si>
    <t>'CL 65 CR 140 -93 (INTERIOR 331 )</t>
  </si>
  <si>
    <t>'086415000000930331</t>
  </si>
  <si>
    <t xml:space="preserve"> 25-AUG-2025 10:45:11 -- EPMCRMSVPRD Se presenta el Victor Ortiz en calidad de electrico de la señora Alejandra Maria Velez Ortiz solicitando la conexin del sericio de energa por HV para la direccin CL 65 CR 140 -93 INTERIOR 331  Barrio Aguas Frias municipio de Medelln San Cristbal. Informa que ya tienen red interna. Falta la red externa y el medidor. Presenta formulario diligenciado declaracin de cumplimiento matricula profesional del electricista Contrato ecino 13062525 formato solicitud del sericio energa E1 formato P-689. por faor llamar al contacto: Alejandra Maria Velez Ortiz. Numero de contacto 3225622384. Pedido sujeto a alidacin en terreno.Pedido automatico desde solicitud de sericio de energa01-Sep-2025 -- Actualizacion masia por pendientes de atencion WO0000003084835</t>
  </si>
  <si>
    <t>BETHY DEL CARMEN VASQUEZ NUÑEZ</t>
  </si>
  <si>
    <t>bethyvasquez@gmail.com</t>
  </si>
  <si>
    <t>'CL 6 SUR CR 80 AA -78 (INTERIOR 217 )</t>
  </si>
  <si>
    <t>'040816000110780217</t>
  </si>
  <si>
    <t xml:space="preserve"> 25-AUG-2025 11:19:15 -- EPMCRMSVPRD Gustao Alberto Deossa Gomez C.C 15.456.161 en calidad de tramitador del electricista Juan Guillermo Diaz Villada y del propietario Bethy del Carmen Vsquez Nuñez C.C 43.514.323 solicitan legalizar sericio de energa para la direccin CL 6 SUR CR 80 AA -78 INTERIOR 217  Municipio de Medellin presenta solicitud de sericio solicitud C-024 firmadas y diligenciadas copia de la cdula declaracin de cumplimiento RETIE copia de la tarjeta profesional del electricista factura de la instalacin contrato nmero 2713476. Celular  - 3117966968 Usuario solicita ser contactado antes de la isita. SUJETO A VALIDACIN EN TERRENO. Pedido automatico desde solicitud de sericio de energa01-Sep-2025 -- Actualizacion masia por pendientes de atencion WO0000003084835</t>
  </si>
  <si>
    <t>ANTONIO MORGADO QUIROGA</t>
  </si>
  <si>
    <t>antoniomorgadoquiroga@hotmail.com</t>
  </si>
  <si>
    <t>'RURAL_163007344000000001</t>
  </si>
  <si>
    <t>'163007344000000001</t>
  </si>
  <si>
    <t xml:space="preserve"> 01-09-2025 08:29:01--FNXWEAPICRMPROD-414 no fue posible ubicar al señor Morgado Antonio Quiroga no responde telfono y mensajes de WhatsApp la propiedad se encuentra sola en el momento de la isita se deja registro fotogrfico de llamadas mensajes de WhatsApp y direccin iienda ubicada en ereda el ajizal Itag 1630073440..101 sector el beneficio usuario debe reprogramar isita. Oberto Santos 29082025 10:18:26Sr Antonio Morgado Quiroga  solicita reprogramar pedido informa que ya cumple con los requisitos brindados por el personal desea que lo llamen antes de ir al telfono: 3178539906 -- 3117183087  ictor jmoraru  d3cb6056-349a-473e-b604-1fffcf1d4531  01-09-2025 08:23:09--NCORRRMOD-414 no fue posible ubicar al señor Morgado Antonio Quiroga no responde telfono y mensajes de WhatsApp la propiedad se encuentra sola en el momento de la isita se deja registro fotogrfico de llamadas mensajes de WhatsApp y direccin iienda ubicada en ereda el ajizal Itag 1630073440..101 sector el beneficio usuario debe reprogramar isita. Oberto Santos 29082025 10:18:26-01-Sep-2025 -- Actualizacion masia por pendientes de atencion WO0000003084835</t>
  </si>
  <si>
    <t>PED-3492765-L8M3</t>
  </si>
  <si>
    <t>BLANCA GLADYS OROZCO JARAMILLO</t>
  </si>
  <si>
    <t>gladisjaramillo@hotmail.com</t>
  </si>
  <si>
    <t>'RURAL_114009052000000201_114009052000000201</t>
  </si>
  <si>
    <t>'114009052000000301</t>
  </si>
  <si>
    <t xml:space="preserve"> 25-AUG-2025 11:57:59 -- EPMCRMSVPRD En calidad de propietaria la señora Blanca Orozco solicita la instalacin del sericio de energa para el inmueble ubicado en la direccin RURAL114009052000000201114009052000000201. contrato ecino 12970722- Vereda manzanillo las tres por el lado de los taques dos cuadras mirador del cielo.Pedido automatico desde solicitud de sericio de energa01-Sep-2025 -- Actualizacion masia por pendientes de atencion WO0000003084835</t>
  </si>
  <si>
    <t>JORGE GUSTAVO SILVA</t>
  </si>
  <si>
    <t>'CR 98 B CL 58 B -142</t>
  </si>
  <si>
    <t>'055928208201420000</t>
  </si>
  <si>
    <t xml:space="preserve"> 25-AUG-2025 14:06:12 -- EPMCRMSVPRD Usuario Jorge Gustao Sila solicita h  red interna Cel 3136792152.CR 98 B CL 58 B -142 MEDELLN ANTIOQUIA. Pedido automatico desde solicitud de sericio de energa01-Sep-2025 -- Actualizacion masia por pendientes de atencion WO0000003084835</t>
  </si>
  <si>
    <t>PED-3493164-J8R9</t>
  </si>
  <si>
    <t>ANGELO MOSQUERA MORENO</t>
  </si>
  <si>
    <t>'CL 28 CR 79 -138 (INTERIOR 306 )</t>
  </si>
  <si>
    <t>'052718009001380306</t>
  </si>
  <si>
    <t xml:space="preserve"> 25-AUG-2025 14:47:07 -- EPMCRMSVPRD Sr.angel Mosquera  moreno  con cdula 1128480811 afirma es propietario del inmueble solcita nueo sericio de energa para mpio medellin  barrio robledo miramar  requiere sericio bsico residencial a 110 V piso  3  solicita que EPM instale la acometida con e lcontador  red certificada .Se toma como referencia la direccin CL 28 CR 79 -138 INTERIOR 101  tel. 3022913545  id 9dd07e5b-2c90-4c38-8453-bd1616f8e18c login lasquem Pedido automatico desde solicitud de sericio de energa01-Sep-2025 -- Actualizacion masia por pendientes de atencion WO0000003084835</t>
  </si>
  <si>
    <t>PED-3493440-C1R7</t>
  </si>
  <si>
    <t>MARIA MAGDALENA PAREJA ALVAREZ</t>
  </si>
  <si>
    <t>parejamagdalena935@gmail.com</t>
  </si>
  <si>
    <t>'CR 52 CL 143 SUR -203 (INTERIOR 236 )</t>
  </si>
  <si>
    <t>'004522003002030236</t>
  </si>
  <si>
    <t xml:space="preserve"> 25-AUG-2025 15:19:50 -- EPMCRMSVPRD En calidad de propietaria solicita habilitacin iienda energa con red interna bsica direccin CR 52 CL 143 SUR -203 INTERIOR 236 br la Mansin celular 3017161324 Mara Magdalena Pareja.Pedido automatico desde solicitud de sericio de energa01-Sep-2025 -- Actualizacion masia por pendientes de atencion WO0000003084835</t>
  </si>
  <si>
    <t>PED-3493723-C4T4</t>
  </si>
  <si>
    <t>EVERNY RUBIO CORDOBA</t>
  </si>
  <si>
    <t>'CR 80 CL 24 F -40 (INTERIOR 101 )</t>
  </si>
  <si>
    <t>'052820004600400101</t>
  </si>
  <si>
    <t xml:space="preserve"> 25-AUG-2025 17:41:45 -- EPMCRMSVPRD Sra Eerny Rubio Cc 1077600211 en calidad de propietaria solicita h a 110 solicita la instalacion del contador y de la acometida ya cuenta con la red interna instalada y certificadaTel 3045567641-3147836303Mcpio MedellinBarrio Manrique la CruzDir CR 80 CL 24 F -40Se informa ans y cobrosId a9d1f0ac-9d0c-45c2-922a-9ad6e324f25bcareizaPedido automatico desde solicitud de sericio de energa01-Sep-2025 -- Actualizacion masia por pendientes de atencion WO0000003084835</t>
  </si>
  <si>
    <t>PED-3494469-Q9H9</t>
  </si>
  <si>
    <t>ADRIANA MIRLEY CORREA TORRES</t>
  </si>
  <si>
    <t>adri.781@hotmail.com</t>
  </si>
  <si>
    <t>'RURAL_146017020000000001_PROV.RURAL_14601702000000</t>
  </si>
  <si>
    <t>'146017020000000001</t>
  </si>
  <si>
    <t xml:space="preserve"> 26-AUG-2025 08:50:28 -- EPMCRMSVPRD La señora Adriana Mirley Correa Torres con cdula 43273455 en calidad de propietario solicita HV en el municipio de Medelln ereda la aldea parte alta se toma como referencia la direccin RURAL146017020000000000RURALPALMITAS informa que ya tiene la red elctrica interna instalada y certificada.  Telfono 3146824381  Id:4bd205d2-3dcb-4a68-9f5a-32b7b420d9ab  ymunagPedido automatico desde solicitud de sericio de energa01-Sep-2025 -- Actualizacion masia por pendientes de atencion WO0000003084835</t>
  </si>
  <si>
    <t>PED-3495196-Z1L5</t>
  </si>
  <si>
    <t>MARY HIGUITA</t>
  </si>
  <si>
    <t>solhiguitapelaez@gmail.com</t>
  </si>
  <si>
    <t>'CL 59 CR 120 F -3 (INTERIOR 215 )</t>
  </si>
  <si>
    <t>'085219000600030215</t>
  </si>
  <si>
    <t xml:space="preserve"> 26-AUG-2025 09:15:21 -- EPMCRMSVPRD Sra Mary Higuita con cc 1014239596 en calidad de propietaria solicita HV a 110   mun medellinbarrio san Jaier la loma dir CL 59 CR 120 F -3 INTERIOR 215  tel: 3104819977  tiene red interna instalada y certificada  id 9feeb4bf-9ca8-4123-b725-bdd4fb5ff71c  ltanganPedido automatico desde solicitud de sericio de energa01-Sep-2025 -- Actualizacion masia por pendientes de atencion WO0000003084835</t>
  </si>
  <si>
    <t>PED-3495289-H2C3</t>
  </si>
  <si>
    <t>JAVIER ANTONIO SIERRA RODAS</t>
  </si>
  <si>
    <t>javiersierra423@gmail.com</t>
  </si>
  <si>
    <t>'CR 52 CL 139 SUR -54 (INTERIOR 336 )</t>
  </si>
  <si>
    <t>'003522009000540336</t>
  </si>
  <si>
    <t xml:space="preserve"> 26-AUG-2025 09:20:56 -- EPMCRMSVPRD Jaier Antonio Sierra Rodas C.C 1.001.469.504 en calidad de propietario solicita sericio de energa por habilitacin iienda acometida y medidor para la direccin CR 52 CL 139 SUR -54 INTERIOR 336  Municipio de Caldas Barrio minuto de Dios. Presenta solicitud firmada y diligenciada copia de la cdula declaracin de cumplimiento RETIE copia de la tarjeta profesional y cdula del electricista y factura del primer piso contrato 5857547. Celular  - 3007523261. Usuaria solicita ser contactado antes de la isita. Nota: Se entrega cartilla para usuario del sericio de energa. SUJETO A VALIDACIN EN TERRENO.Pedido automatico desde solicitud de sericio de energa01-Sep-2025 -- Actualizacion masia por pendientes de atencion WO0000003084835</t>
  </si>
  <si>
    <t>PED-3495303-X2B8</t>
  </si>
  <si>
    <t>MILDRE YIVIRI PACHECO ALVAREZ</t>
  </si>
  <si>
    <t>pachecomildre4@gmail.com</t>
  </si>
  <si>
    <t>'CL 49 AA CR 99 EE -58 (INTERIOR 1132 )</t>
  </si>
  <si>
    <t>'054919119550581132</t>
  </si>
  <si>
    <t xml:space="preserve"> 26-AUG-2025 10:09:40 -- EPMCRMSVPRD SE PRESENTA USUARIO EN CALIDAD DE QUIEN DICE SER EL PROPIETARIO MILDRE YIVIRI PACHECO ALVAREZ CON PPT 4556088 SOLICITANDO SERVICIO DE H.V. CONSTRUCCIN DE ACOMETIDA Y MEDIDOR PARA LA INSTALACION RESIDENCIAL EN LA DIRECCIN CL 49 AA CR 99 EE -58 INTERIOR 1132  EN EL MUNICIPIO DE MEDELLIN BARRIO SAN JAVIER SECTOR LA DIVIZA   DEPARTAMENTO DE ANTIOQUIA PRESENTA CDULA DE CIUDADANA SOLICITUD DILIGENCIADA CARTA DE REQUISITOS TCNICOS COPIA DE LA TARJETA PROFESIONAL DEL TCNICO ELECTRICISTA QUE CERTIFICA LA INSTALACIN FACTURA DE SERVICIOS DE INSTALACION VECINA  A LA VUELTA DE LA ESQUINA CONTRATO 12224651 TELEFONO DE CONTACTO 3215159273 LLAMAR ANTES DE IR SUJETO A VERIFICACIN.Pedido automatico desde solicitud de sericio de energa01-Sep-2025 -- Actualizacion masia por pendientes de atencion WO0000003084835</t>
  </si>
  <si>
    <t>PED-3495480-X6T3</t>
  </si>
  <si>
    <t>ROSALBA  MARTINEZ CASTRO</t>
  </si>
  <si>
    <t>martica1955@hotmail.com</t>
  </si>
  <si>
    <t>RURAL_122003610000000000_122003610000000000</t>
  </si>
  <si>
    <t>'RURAL_122003602000000001_PROV.VEREDA MEDIA LUNA</t>
  </si>
  <si>
    <t>'122003602000000001</t>
  </si>
  <si>
    <t xml:space="preserve"> 26-AUG-2025 10:13:34 -- EPMCRMSVPRD Se solicita la habilitacin de la iienda sericio ubicado en la VEREDA MEDIA LUNA con ruta cercana RURAL122003602000000000 correspondiente al estrato 2 Dos.La persona de contacto es Rosalba Martnez Castro celular 314 489 93 01. Por faor comunicarse preiamente para agendar la isita. Presentar certificado de RETIE en el terreno.Nota: La habilitacin de la iienda genera un cobro adicional correspondiente al 19  del IVA.Pedido automatico desde solicitud de sericio de energa01-Sep-2025 -- Actualizacion masia por pendientes de atencion WO0000003084835</t>
  </si>
  <si>
    <t>PED-3495489-Y0X9</t>
  </si>
  <si>
    <t>ERICA JOHANA URREGO MANCO</t>
  </si>
  <si>
    <t>ericaurrego.eu@gmail.com</t>
  </si>
  <si>
    <t>'CL 57 B CR 16 B -59 (INTERIOR 149 )</t>
  </si>
  <si>
    <t>'055117206200590149</t>
  </si>
  <si>
    <t xml:space="preserve"> 26-AUG-2025 10:25:51 -- EPMCRMSVPRD Sra Erika Urrego con cdula 1020471092 en calidad de propietarioa solicita HV a 110V al lado de la direccin: Cl 57 b cr 16 b -59 interior 1147  y detras del interior 148 municipio de Medelln telfono 3016759863 Correo: urregoerica09gmail.com Solicita que EPM le instale y certifique red interna ID: cd1308e8-7da4-4179-930f-20eccec68c84 dobrmosqPedido automatico desde solicitud de sericio de energa01-Sep-2025 -- Actualizacion masia por pendientes de atencion WO0000003084835</t>
  </si>
  <si>
    <t>PED-3495556-V4Z6</t>
  </si>
  <si>
    <t>MARIA ESTER PARRA GIRALDO</t>
  </si>
  <si>
    <t>'CL 56 HG CR 18 B -61 (INTERIOR 3 )</t>
  </si>
  <si>
    <t>'055116878200610003</t>
  </si>
  <si>
    <t xml:space="preserve"> 26-AUG-2025 10:50:20 -- EPMCRMSVPRD Sra Mara Ester Parra Giraldo Cc 66722088 en calidad de propietaria solicita h a 110 solicita se le instale el contador y la acometida ya cuenta con la red interna instalada y certificadaTel 3044551126Contrato 2175899Mcpio MedellnBarrio 13 NoiembreDir CL 56 HG CR 18 B -61Se informa ans y cobrosId d123970d-3c17-41ca-afd0-efbc0f917957careizaPedido automatico desde solicitud de sericio de energa01-Sep-2025 -- Actualizacion masia por pendientes de atencion WO0000003084835</t>
  </si>
  <si>
    <t>PED-3495710-T3R3</t>
  </si>
  <si>
    <t>CATHERINE SIERRA RESTREPO</t>
  </si>
  <si>
    <t>'CL 56 A CR 14 -170</t>
  </si>
  <si>
    <t>'055116104001700000</t>
  </si>
  <si>
    <t xml:space="preserve"> 26-AUG-2025 10:51:01 -- EPMCRMSVPRD Caso 83356 - 10:40 a.m. 26082025Sra. Catherine Sierra Restrepo  con cdula 1214720270 afirma es propietaria del inmueble solcita nueo sericio de energa HV para mpio Medelln barrio Caicedo Villatina requiere sericio bsico residencial a 110 V piso 1 solicita que EPM instale la red elctrica externa contador y acometidaTiene red interna instalada y certificada.Carga mxima requerida en KVA: 90Niel de tensin: 1Tipo de sericio solicitado: Nuea cargaHay red elctrica cercana al predio: SiDistancia en metros: 10Se toma como referencia la direccin CL 56 A CR 14 -168 tel. 3042445809 correo: caterinesierrahotmail.com id 851bfe7c-e419-44aa-a697-d84aa656f500 login jsalalopPedido automatico desde solicitud de sericio de energa01-Sep-2025 -- Actualizacion masia por pendientes de atencion WO0000003084835</t>
  </si>
  <si>
    <t>DANIEL JAIME QUINCHIA HERNANDEZ</t>
  </si>
  <si>
    <t>quinchiaster@gmail.com</t>
  </si>
  <si>
    <t>'RURAL_130016340000000001</t>
  </si>
  <si>
    <t>'130016340000000001</t>
  </si>
  <si>
    <t xml:space="preserve"> 26-AUG-2025 11:16:31 -- EPMCRMSVPRD SE PRESENTA USUARIO EN CALIDAD DE QUIEN DICE SER EL PROPIETARIO DANIEL JAIME QUINCHIA HERNANDEZ CON C.C. 71.766.483 SOLICITANDO SERVICIO DE H.V. CONSTRUCCIN DE ACOMETIDA Y MEDIDOR PARA LA INSTALACION RESIDENCIAL EN LA DIRECCIN RURAL130016340000000001 EN EL MUNICIPIO DE MEDELLIN CORREGIMIENTO DE SAN TA ELENA VEREDA BARRO BLANCO  SECTOR MANGA LARGA 800   DEPARTAMENTO DE ANTIOQUIA PRESENTA CDULA DE CIUDADANA SOLICITUD DILIGENCIADA CARTA DE REQUISITOS TCNICOS COPIA DE LA TARJETA PROFESIONAL DEL TCNICO ELECTRICISTA QUE CERTIFICA LA INSTALACIN FACTURA DE SERVICIOS DE INSTALACION VECINA  CONTRATO 12627838 TELEFONO DE CONTACTO 3017715337 -   LLAMAR ANTES DE IR SUJETO A VERIFICACIN.Pedido automatico desde solicitud de sericio de energa01-Sep-2025 -- Actualizacion masia por pendientes de atencion WO0000003084835</t>
  </si>
  <si>
    <t>PED-3495824-K2X0</t>
  </si>
  <si>
    <t>LIBARDO ANCISAR MADRID OQUENDO</t>
  </si>
  <si>
    <t>libardoancisar@gmail.com</t>
  </si>
  <si>
    <t>CR 53 AB CL 46 -35</t>
  </si>
  <si>
    <t>'CR 72 A CL 37 SUR -19 (INTERIOR 101 )</t>
  </si>
  <si>
    <t>'043722107000190101</t>
  </si>
  <si>
    <t xml:space="preserve"> 26-AUG-2025 12:03:16 -- EPMCRMSVPRD Sr. Libardo Ancisar Madrid con cdula 98666823 afirma es propietario del inmueble solicita nueo sericio de energa para mpio Medellin corregimiento de san Antonio de prado requiere sericio bsico residencial a 110 V piso 2 solicita que EPM instale la red elctrica interna y certifiqueCarga mxima requerida en KVA: 96Niel de tensin: 1Tipo de sericio solicitado: Nuea cargaHay red elctrica cercana al predio: SiDistancia en metros:10Se toma como referencia la direccin CR 72 A CL 37 SUR -19 tel 3113083139 id f340145d-7710-41ee-a9a4-a14f92666076 khiguithNOTA:se le indica que ANS empieza a contar  apartir del 8 de septiembre para primera isita y cobro del 19 de ia en primera facturaPedido automatico desde solicitud de sericio de energa01-Sep-2025 -- Actualizacion masia por pendientes de atencion WO0000003084835</t>
  </si>
  <si>
    <t>PED-3495985-M6M2</t>
  </si>
  <si>
    <t>SARA TUBERQUIA AGUDELO</t>
  </si>
  <si>
    <t>'CL 57 CR 17 A -63 (INTERIOR 200 )</t>
  </si>
  <si>
    <t>'055117007100630200</t>
  </si>
  <si>
    <t xml:space="preserve"> 26-AUG-2025 12:22:57 -- EPMCRMSVPRD Sr. Sara Tuberquia Agudelo con cdula 1000292072 afirma es propietario del inmueble solcita nueo sericio de energa para mpio Medellin barrio 13 de noiembre enciso  requiere sericio bsico residencial a 110 V piso 2 solicita que EPM instale la red elctrica interna y certifique. Se le informa cobro del IVA del 19 sobre los trabajos realizados para la construccin de la red interna. Se toma como referencia la direccin CL 57 CR 17 A -63 tel. 3147105243 id 56b0940e-9313-4200-a746-d3a48371a20b  login dsepublaPedido automatico desde solicitud de sericio de energa01-Sep-2025 -- Actualizacion masia por pendientes de atencion WO0000003084835</t>
  </si>
  <si>
    <t>PED-3496026-L5R6</t>
  </si>
  <si>
    <t>CLAUDIA ISABEL DURANGO</t>
  </si>
  <si>
    <t>'CL 59 CR 16 D -153 (INTERIOR 104 )</t>
  </si>
  <si>
    <t>'055119006401530104</t>
  </si>
  <si>
    <t xml:space="preserve"> 26-AUG-2025 13:07:57 -- EPMCRMSVPRD Sr. Claudia Isabel Durango Moreno con cdula 43347644 afirma es propietario del inmueble solcita nueo sericio de energa para mpio MEDELLN barrio LLANADITAS requiere sericio bsico residencial a 110 V piso 1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59 CR 16 D -153 INTERIOR 103  LLANADITAS MEDELLN ANTIOQUIA tel. 3242095500 id bb6cae05-9e42-4041-a705-6673c54bcf0c login yalzasep.Pedido automatico desde solicitud de sericio de energa01-Sep-2025 -- Actualizacion masia por pendientes de atencion WO0000003084835</t>
  </si>
  <si>
    <t>PED-3496125-V9D9</t>
  </si>
  <si>
    <t>ALEXANDRA MARIA VASQUEZ OSPINA</t>
  </si>
  <si>
    <t>alexamavas@hotmail.com</t>
  </si>
  <si>
    <t>'CL 18 CR 98 -51 (INTERIOR 101 )</t>
  </si>
  <si>
    <t>'051918008000510101</t>
  </si>
  <si>
    <t xml:space="preserve"> 26-AUG-2025 13:28:49 -- EPMCRMSVPRD Se presenta MARTIN ENRIQUE CORTEZ identificado con cc 71.683.120 en calidad de ELECTRICISTA solicita SERVICIO DE ENERGA EN HV DE USO RESIDENCIAL para la CL 18 CR 98 -51 INTERIOR 101  del municipio de Medelln a nombre de ALEXANDRA AMRIA VASQUEZ OSPINA identificada con CC 43.155.150  aporta nmero de contrato del ecino 12998402 present: solicitud diligenciada HV solicitud E1 copia de cdula copia de la declaracin de cumplimiento certificado del con 3247494416. Muchas GraciasPedido automatico desde solicitud de sericio de energa01-Sep-2025 -- Actualizacion masia por pendientes de atencion WO0000003084835</t>
  </si>
  <si>
    <t>PED-3496177-T0F2</t>
  </si>
  <si>
    <t>LUCELY MARTINEZ AGUDELO</t>
  </si>
  <si>
    <t>lucly03733@hotmail.com</t>
  </si>
  <si>
    <t>'CL 48 BB CR 110 -110 (INTERIOR 302 )</t>
  </si>
  <si>
    <t>'084118220001100302</t>
  </si>
  <si>
    <t xml:space="preserve"> 26-AUG-2025 14:14:21 -- EPMCRMSVPRD Usuaria en calidad de propietaria solicita instalacin de sericio de energa por habilitacin iienda en la direccin CL 48 BB CR 110 -110 INTERIOR 302  en Medelln Presenta formulario diligenciado cedula original factura ecina contrato 322942 declaracin de cumplimiento y copia de matrcula profesional  Contacto tel. 3217416806 faor llamar antes de la isita.Pedido automatico desde solicitud de sericio de energa01-Sep-2025 -- Actualizacion masia por pendientes de atencion WO0000003084835</t>
  </si>
  <si>
    <t>PED-3496365-V7Y0</t>
  </si>
  <si>
    <t>YULI MARCELA MARIN CASTILLO</t>
  </si>
  <si>
    <t>yulimarincastillo8@gmail.com</t>
  </si>
  <si>
    <t>'CL 39 BA CR 113 A -68 (INTERIOR 201 )</t>
  </si>
  <si>
    <t>'083119213100680201</t>
  </si>
  <si>
    <t xml:space="preserve"> 26-AUG-2025 14:59:03 -- EPMCRMSVPRD Se presenta Yuli Marcela Marin Castillo con cdula 1128416786 para solicitar sericio de energa nuea para la direccin CL 39 BA CR 113 A -68 INTERIOR 201  en el municipio de Medelln Barrio Los Alcaceres para lo cual presenta formulario de habilitacin de iienda y de solicitud de sericio copia de la cdula presenta factura del inmueble ecino con contrato 669815 se informa que la solicitud queda pendiente de erificacin tcnica celular 3002550406 correo yulimarincastillo8gmail.comPedido automatico desde solicitud de sericio de energa01-Sep-2025 -- Actualizacion masia por pendientes de atencion WO0000003084835</t>
  </si>
  <si>
    <t>PED-3496550-B4R3</t>
  </si>
  <si>
    <t>LUIS ALBERTO CARDONA QUINTERO</t>
  </si>
  <si>
    <t>CL 57 C CR 18 CC -33 (INTERIOR 301 )</t>
  </si>
  <si>
    <t>'CL 65 CR 16 DD -19 (INTERIOR 1373 )</t>
  </si>
  <si>
    <t>'056115006440191373</t>
  </si>
  <si>
    <t xml:space="preserve"> 26-AUG-2025 15:05:58 -- EPMCRMSVPRD Sr. Luis Alberto Cardona  con cdula 1058816621 afirma es propietario del inmueble solcita nueo sericio de energa para municipio Medelln barrio El Faro requiere sericio bsico residencial a 110 V piso 2 solicita que EPM instale la red elctrica externa ya cuenta con red interna certificada.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65 CR 16 DD -19 INTERIOR 1372  tel. 3022159101 id ddc91902-593a-4d4e-ad20-95b5b7917427 aortizacorreo : luizcardona612gmail.comNOTA : Usuario desea que por faor se comuniquen antes del desplazamiento debido a que el predio permanece solo labora con el fin de poder atender la isita. pide que al meo sea con un da antes de esta.Pedido automatico desde solicitud de sericio de energa01-Sep-2025 -- Actualizacion masia por pendientes de atencion WO0000003084835</t>
  </si>
  <si>
    <t>PED-3496574-F0T6</t>
  </si>
  <si>
    <t>EVELYN SERNA HERNANDEZ</t>
  </si>
  <si>
    <t>eve.ser19@gmail.com</t>
  </si>
  <si>
    <t>'CR 40 CL 53 -79 (INTERIOR 401 )</t>
  </si>
  <si>
    <t>'075420003000790401</t>
  </si>
  <si>
    <t xml:space="preserve"> 26-AUG-2025 15:16:43 -- EPMCRMSVPRD Señora Eelyn Serna Hernndez con nmero de cedula 1007222077 en calidad de propietaria solicita instalacin de sericio de energa por Habilitacin iienda en la direccin CR 40 CL 53 -79 INTERIOR 401  en Itag  Presenta autorizacin canales de contacto formulario diligenciado copia de cedula factura ecina Sra. Eelyn Serna Hernndez tel. 3158660478.Pedido automatico desde solicitud de sericio de energa01-Sep-2025 -- Actualizacion masia por pendientes de atencion WO0000003084835</t>
  </si>
  <si>
    <t>PED-3496624-C8Z6</t>
  </si>
  <si>
    <t>ERLY HERNEY ROMAN MAZO</t>
  </si>
  <si>
    <t>'CL 13 CR 111 -74 (INTERIOR 422 )</t>
  </si>
  <si>
    <t>'081113001000740422</t>
  </si>
  <si>
    <t xml:space="preserve"> 26-AUG-2025 15:19:59 -- EPMCRMSVPRD Se presenta Erly Herney Roman Mazo con cdula 1055832712 para solicitar sericio de energa nuea para la direccin CL 13 CR 111 -74 INTERIOR 422 en el municipio de Medelln Barrio Beln La Perla para lo cual presenta formulario de habilitacin de iienda y de solicitud de sericio copia de la cdula presenta factura del inmueble ecino con contrato 12923533 se informa que la solicitud queda pendiente de erificacin tcnica celular 3005018627 Pedido automatico desde solicitud de sericio de energa01-Sep-2025 -- Actualizacion masia por pendientes de atencion WO0000003084835</t>
  </si>
  <si>
    <t>PED-3496640-R3X3</t>
  </si>
  <si>
    <t>DELSY MARIA MORALES COLORADO</t>
  </si>
  <si>
    <t>deisymorales786@gmail.com</t>
  </si>
  <si>
    <t>'RURAL_161116342000000202_PROV.CORRALA PARTE BAJA E</t>
  </si>
  <si>
    <t>'161116342000000202</t>
  </si>
  <si>
    <t xml:space="preserve"> 27-AUG-2025 08:18:18 -- EPMCRMSVPRD En calidad de propietaria solicita habilitacin iienda para direccin cercana  RURAL161116342000000202. CORRALA PARTE BAJA EL HOLLO contacto Delsy Morales Celular 3128941295.Pedido automatico desde solicitud de sericio de energa01-Sep-2025 -- Actualizacion masia por pendientes de atencion WO0000003084835</t>
  </si>
  <si>
    <t>PED-3497428-V7P2</t>
  </si>
  <si>
    <t>LUZ MARINA PUERTA RUIZ</t>
  </si>
  <si>
    <t>marianapuerta89@gmail.com</t>
  </si>
  <si>
    <t>'RURAL_114013452000000000</t>
  </si>
  <si>
    <t>'114013452000000000</t>
  </si>
  <si>
    <t xml:space="preserve"> 27-AUG-2025 08:25:58 -- EPMCRMSVPRD Pedido HV ingresado por Control PrdidasUsuario: Luz Marina Puerta RuizCdula: 43417698Celular: 3013332629Direccin: 114013452000000000Pedido automatico desde solicitud de sericio de energa01-Sep-2025 -- Actualizacion masia por pendientes de atencion WO0000003084835</t>
  </si>
  <si>
    <t>PED-3497447-M0W2</t>
  </si>
  <si>
    <t>ENIO DAVID MIRANDA VEGA</t>
  </si>
  <si>
    <t>enio-oo@hotmail.com</t>
  </si>
  <si>
    <t>'RURAL_114013455400000000</t>
  </si>
  <si>
    <t>'114013455400000000</t>
  </si>
  <si>
    <t xml:space="preserve"> 27-AUG-2025 08:31:14 -- EPMCRMSVPRD Pedido HV ingresado por Control PrdidasUsuario: Enio Daid Miranda VegaCdula: 78711129Celular: 3216364345Direccin: 114013455400000000Pedido automatico desde solicitud de sericio de energa01-Sep-2025 -- Actualizacion masia por pendientes de atencion WO0000003084835</t>
  </si>
  <si>
    <t>PED-3497464-J3L0</t>
  </si>
  <si>
    <t>YASAIRA RIVAS HINESTROZA</t>
  </si>
  <si>
    <t>154hpz@gmail.com</t>
  </si>
  <si>
    <t>'CR 116 B CL 36 C -70 (INTERIOR 9803 )</t>
  </si>
  <si>
    <t>'083126206300709803</t>
  </si>
  <si>
    <t xml:space="preserve"> 27-AUG-2025 08:41:27 -- EPMCRMSVPRD Usuario en calidad de tramitador solicita instalacin de sericio de energa por habilitacin iienda en la direccin CR 116 B CL 36 C -70 INTERIOR 9803  en Medelln Presenta formulario diligenciado cedula original factura ecina contrato 12793113 declaracin de cumplimiento y copia de matrcula profesional  Contacto tel. 3117446613 faor llamar antes de la isitaPedido automatico desde solicitud de sericio de energa01-Sep-2025 -- Actualizacion masia por pendientes de atencion WO0000003084835</t>
  </si>
  <si>
    <t>PED-3497494-S7F7</t>
  </si>
  <si>
    <t>MARIA EUGENIA TORO CARDONA</t>
  </si>
  <si>
    <t>mariaeuto192@gmail.com</t>
  </si>
  <si>
    <t>'RURAL_103043428373000201_103043428373000201</t>
  </si>
  <si>
    <t>'103043428373000201</t>
  </si>
  <si>
    <t xml:space="preserve"> 27-AUG-2025 09:23:02 -- EPMCRMSVPRD Usuaria Maria Eugenia Toro Cardona quien dice ser propietaria solicita construccin de domiciliaria del sericio de energa para la instalacin con direccin RURAL103043428373000201103043428373000201 Municipio Medelln presenta todos los documentos diligenciados fotocopia de cedula. Telfono contacto 3003629478 - 3022646958. Faor llamar antes de realizar la isita. El pedido se ingresa sujeto a la erificacin en el terreno.Pedido automatico desde solicitud de sericio de energa01-Sep-2025 -- Actualizacion masia por pendientes de atencion WO0000003084835</t>
  </si>
  <si>
    <t>PED-3497630-Y8D4</t>
  </si>
  <si>
    <t>ALEJANDRA BRAN VILLEGAS</t>
  </si>
  <si>
    <t>alejandrabran243@gmail.com</t>
  </si>
  <si>
    <t>'CL 54 AA CR 7 A ESTE -15 (INTERIOR 100 )</t>
  </si>
  <si>
    <t>'705014117100150100</t>
  </si>
  <si>
    <t xml:space="preserve"> 27-AUG-2025 10:21:16 -- EPMCRMSVPRD Sra. Alejandra Bran Villegas con cdula 1152441288 afirma es propietario del inmueble solcita nueo sericio de energa para mpio Medellin barrio la sierra requiere sericio bsico residencial a 110 V piso 1 solicita que EPM instale la red elctrica interna externa y certifique. Se le informa cobro del IVA del 19 sobre los trabajos realizados para la construccin de la red interna.Carga mxima requerida en KVA: 90Niel de tensin: 1Tipo de sericio solicitado: Nuea cargaHay red elctrica cercana al predio: SiDistancia en metros: XX No se le pregunta al cliente siempre poner 10Se toma como referencia la direccin CL 54 AA CR 7 A ESTE -15 INTERIOR 109  tel. 3042275412 correo: alejandrabran243gmail.com  id 0b5f6e3b-8526-4932-ade2-0922ac8cdbff login rsalazalPedido automatico desde solicitud de sericio de energa01-Sep-2025 -- Actualizacion masia por pendientes de atencion WO0000003084835</t>
  </si>
  <si>
    <t>PED-3497965-M0M6</t>
  </si>
  <si>
    <t>CARMEN IDALI OSSA OSORIO</t>
  </si>
  <si>
    <t>'RURAL_163018046500000001_163018046500000001</t>
  </si>
  <si>
    <t>'163018046500000001</t>
  </si>
  <si>
    <t xml:space="preserve"> 27-AUG-2025 10:29:20 -- EPMCRMSVPRD En calidad de propietario se presenta  y  solicita instalacin de sericio de energa por Habilitacin iienda en direccin RURAL163018046500000001163018046500000001 Itag nombre de CARMEN IDALI OSSA OSORIO  CC  43282212  Presenta formulario diligenciado copia de cedula declaracin de cumplimiento  y copia de matrcula profesional  Contacto:3128589524- y solicitan llamar antes de la isita Factura  ecino contrato 11303812 Se le informa que por asuntos operatios su solicitud se programar para atencin despus del 5 de septiembre 2025Pedido automatico desde solicitud de sericio de energa01-Sep-2025 -- Actualizacion masia por pendientes de atencion WO0000003084835</t>
  </si>
  <si>
    <t>PED-3498006-X2S5</t>
  </si>
  <si>
    <t>YURLEISY VALENCIA JORDAN</t>
  </si>
  <si>
    <t>yurleisy1997@hotmail.com</t>
  </si>
  <si>
    <t>CR 18 B CL 59 C -92 (INTERIOR 1150 )</t>
  </si>
  <si>
    <t>'Medellín</t>
  </si>
  <si>
    <t>'CL 55 CR 103 DA -80 (INTERIOR 312 )</t>
  </si>
  <si>
    <t>'085015003410800312</t>
  </si>
  <si>
    <t xml:space="preserve"> 27-AUG-2025 11:18:54 -- EPMCRMSVPRD Sra Yurleisy Valencia Jordan con cc 1010104623 en calidad de propietaria solicita HV a 110   mun medellinbarrio olaya herrera dir CL 55 CR 103 DA -80 INTERIOR 312  tel: 3213363705  tiene red interna instalada y certificada  id 59f9c2e7-c19e-48df-ad0c-162324aed6eb  ltanganPedido automatico desde solicitud de sericio de energa01-Sep-2025 -- Actualizacion masia por pendientes de atencion WO0000003084835</t>
  </si>
  <si>
    <t>PED-3498189-C9K6</t>
  </si>
  <si>
    <t>JORGE LUIS BOLIVAR SANCHEZ</t>
  </si>
  <si>
    <t>'CR 69 CL 40 A SUR -27 (INTERIOR 302 )</t>
  </si>
  <si>
    <t>'044629000100270302</t>
  </si>
  <si>
    <t xml:space="preserve"> 27-AUG-2025 11:20:04 -- EPMCRMSVPRD Se presenta la Sra. Karen Cspedes Vsquez con CC 1018227432 en nombre de la Sr Jorge Luis Bolar Snchez con CC 1036613614. Solicita sericio de energa HV110 oltios en la direccin CR 69 CL 40 A SUR -27 INTERIOR 302  barrio San AntonioMedelln. Presenta cdula formato diligenciado factura con contrato ecino  9649793. Informa que EPM realice todo el trabajo interno y externo residencial estrato 2. tel. de contacto 3113813465. Llamar antes de ir. sujeto a erificacin en terreno.Pedido automatico desde solicitud de sericio de energa01-Sep-2025 -- Actualizacion masia por pendientes de atencion WO0000003084835</t>
  </si>
  <si>
    <t>PED-3498196-Z5R4</t>
  </si>
  <si>
    <t>MARYORIS ARENAS GUTIERREZ</t>
  </si>
  <si>
    <t>Maryo-1919@hotmail.com</t>
  </si>
  <si>
    <t>'CL 22 AA CR 90 B -30 (INTERIOR 201 )</t>
  </si>
  <si>
    <t>'052912110200300201</t>
  </si>
  <si>
    <t xml:space="preserve"> 27-AUG-2025 11:29:01 -- EPMCRMSVPRD Cliente requiere solicitud del sericio de energa por h presenta declaracin de cumplimiento. Cliente solicita contactarlo antes de la isita. Se indica que la solicitud queda sujeta a erificacin tcnica.Pedido automatico desde solicitud de sericio de energa01-Sep-2025 -- Actualizacion masia por pendientes de atencion WO0000003084835</t>
  </si>
  <si>
    <t>PED-3498235-C0N3</t>
  </si>
  <si>
    <t>GLORIA PATRICIA CARDONA BOTERO</t>
  </si>
  <si>
    <t>'CL 59 C CR 131 -204 (INTERIOR 102 )</t>
  </si>
  <si>
    <t>'085319301002040102</t>
  </si>
  <si>
    <t xml:space="preserve"> 27-AUG-2025 11:31:08 -- EPMCRMSVPRD SE PRESENTA EL SEÑOR BRAYAN STIVEN CELIS RUIZ CON C.C. 1.216.721.912 CON DOCUMENTOS A NOMBRE DE GLORIA PATRICIA CARDONA BOTERO IDENTIFICADO CON CEDULA 32.143.027 SOLICITANDO SERVICIO DE H.V. CONSTRUCCIN DE ACOMETIDA Y MEDIDOR PARA LA INSTALACION RESIDENCIAL EN LA DIRECCIN CL 59 C CR 131 -204 INTERIOR 102  EN EL MUNICIPIO DE MEDELLIN BARRIO PLAYA RICA DEPARTAMENTO DE ANTIOQUIA PRESENTA CDULA DE CIUDADANA SOLICITUD DILIGENCIADA CARTA DE REQUISITOS TCNICOS COPIA DE LA TARJETA PROFESIONAL DEL TCNICO ELECTRICISTA QUE CERTIFICA LA INSTALACIN FACTURA DE SERVICIOS INSTALACION VECINA DIAGONAL CONTRATO 318862 TELEFONO DE CONTACTO 3207668269 -  LLAMAR ANTES DE IR SUJETO A VERIFICACIN.Pedido automatico desde solicitud de sericio de energa01-Sep-2025 -- Actualizacion masia por pendientes de atencion WO0000003084835</t>
  </si>
  <si>
    <t>PED-3498245-Y5N3</t>
  </si>
  <si>
    <t>EDISON FERNEY  ESCOBAR JIMENEZ</t>
  </si>
  <si>
    <t>efejfercho@hotmail.com</t>
  </si>
  <si>
    <t>PARTIDAS  SAN ANTONIO</t>
  </si>
  <si>
    <t>'RURAL_161144100000000123</t>
  </si>
  <si>
    <t>'161144100000000123</t>
  </si>
  <si>
    <t xml:space="preserve"> 27-AUG-2025 11:37:21 -- EPMCRMSVPRD Sr. Edison Ferney Escobar Jimnez con cdula 1012357139 afirma es propietario del inmueble solicita nueo sericio de energa para mpio CALDAS ANTIOQUIA barrioereda LA MIEL- LA MIEL requiere sericio bsico residencial a 110 V solicita que EPM instale la red externa. Carga mxima: 9 KVANiel de tensin: 1Tipo de sericio solicitado: Nuea cargaHay red elctrica cercana al predio: SiDistancia en metros:10Se toma como referencia la direccin RURAL161144100000000000RURAL CALDAS LA MIE tel 3016654553 id f54e7d92-9318-442d-8f16-20e8ae956928 aestrmonPedido automatico desde solicitud de sericio de energa01-Sep-2025 -- Actualizacion masia por pendientes de atencion WO0000003084835</t>
  </si>
  <si>
    <t>PED-3498273-T5X9</t>
  </si>
  <si>
    <t>JUAN ESTEBAN SUCERQUIA RESTREPO</t>
  </si>
  <si>
    <t>'RURAL_163012615000000100</t>
  </si>
  <si>
    <t>'163012615000000100</t>
  </si>
  <si>
    <t xml:space="preserve"> 27-AUG-2025 12:07:29 -- EPMCRMSVPRD En calidad de propietario se presenta  y  solicita instalacin de sericio de energa por Habilitacin iienda en direccion RURAL163012615000000100 Itagui nombre de JUAN ESTEBAN SUCERQUIA RESTREPO  CC  1036669881  Presenta formulario diligenciado copia de cedula declaracin de cumplimiento  y copia de matrcula profesional  Contacto:300564008- y solicitan llamar antes de la isita Factura  ecino contrato 11303812 Se le informa que por asuntos operatios su solicitud se programar para atencin despus del 5 de septiembre 2025 El solicitante manifiesta que los documentos aportados son copia del documento original por lo que responder ante autoridad competente por cualquier irregularidad que sea idenficada en los mismos.Pedido automatico desde solicitud de sericio de energa01-Sep-2025 -- Actualizacion masia por pendientes de atencion WO0000003084835</t>
  </si>
  <si>
    <t>PED-3498371-Q9S3</t>
  </si>
  <si>
    <t>'CL 18 CR 98 -51 (INTERIOR 265 )</t>
  </si>
  <si>
    <t>'051918008000510265</t>
  </si>
  <si>
    <t xml:space="preserve"> 27-AUG-2025 12:10:40 -- EPMCRMSVPRD Usuaria ALEXANDRA MARIA VASQUEZ OSPINA con documento No 43.155.150 celular 314 800 19 34 - 324 649 94 16 solicita sericio de energa por HV para la direccin CL 18 CR 98 -51 INTERIOR 265  Medelln barrio belen manzanillo para que la empresa le instale medidor y la red externa. Presenta formatos diligenciados carta RETIE y carn CONTE del tcnico electricista factura del ecino 12998402 y cdula. Faor llamar antes de isitar. Quien hace la diligencia es el elctrico. Sujeto a erificacin.Pedido automatico desde solicitud de sericio de energa01-Sep-2025 -- Actualizacion masia por pendientes de atencion WO0000003084835</t>
  </si>
  <si>
    <t>PED-3498386-X6B3</t>
  </si>
  <si>
    <t>IDALIA MARIA CASTAÑEDA JARAMILLO</t>
  </si>
  <si>
    <t>idaliadydy2018@gmail.com</t>
  </si>
  <si>
    <t>'RURAL_163011172000000103_163011172000000103</t>
  </si>
  <si>
    <t>'163011172000000103</t>
  </si>
  <si>
    <t xml:space="preserve"> 27-AUG-2025 12:27:50 -- EPMCRMSVPRD En calidad de propietario se presenta  y  solicita instalacin de sericio de energa por Habilitacin iienda en direccion RURAL163011172000000103RURAL ITAGUI LOS GOMEZ nombre de IDALIA MARIA CASTAÑEDA JARAMILLO  CC  43593921  Presenta formulario diligenciado copia de cedula declaracin de cumplimiento  y copia de matrcula profesional  Contacto:3147504715- y solicitan llamar antes de la isita Factura  ecino contrato 202329 Se le informa que por asuntos operatios su solicitud se programar para atencin despus del 5 de septiembre 2025 El solicitante manifiesta que los documentos aportados son copia del documento original por lo que responder ante autoridad competente por cualquier irregularidad que sea idenficada en los mismos.Pedido automatico desde solicitud de sericio de energa01-Sep-2025 -- Actualizacion masia por pendientes de atencion WO0000003084835</t>
  </si>
  <si>
    <t>PED-3498425-F2Y2</t>
  </si>
  <si>
    <t>MONICA CATALINA BURGOS GRANADOS</t>
  </si>
  <si>
    <t>sofimonijhony@gmail.com</t>
  </si>
  <si>
    <t>'CR 46 A CL 88 -46 (INTERIOR 344 )</t>
  </si>
  <si>
    <t>'078426108000460344</t>
  </si>
  <si>
    <t xml:space="preserve"> 27-AUG-2025 12:33:23 -- EPMCRMSVPRD En calidad propietaria solicita habilitacin iienda para el sericio de energa en la direccin CR 46 A CL 88 -46 INTERIOR 344  en el municipio Itag Antioquia en el barrio San Fernando Sector La raya para esta solicitud presenta formato diligenciado y firmado factura de EPM del ecino ms cercano y cedula del solicitante.Pedido automatico desde solicitud de sericio de energa01-Sep-2025 -- Actualizacion masia por pendientes de atencion WO0000003084835</t>
  </si>
  <si>
    <t>PED-3498431-T3Z1</t>
  </si>
  <si>
    <t>EDGAR ANTONIO BERMUDEZ GONZALEZ</t>
  </si>
  <si>
    <t>'CL 22 CR 84 -60</t>
  </si>
  <si>
    <t>'052812004000600000</t>
  </si>
  <si>
    <t xml:space="preserve"> 27-AUG-2025 12:40:59 -- EPMCRMSVPRD Sr. Edgar Antonio Bermudez Gonzalez con cdula 98533076 afirma es propietario del inmueble solicita nueo sericio de energa para mpio MEDELLN barrio ALTAVISTA requiere sericio bsico residencial a 110 V piso 1 solicita que EPM instale la red elctrica interna y certifique. Se le informa cobro del IVA del 19 sobre los trabajos realizados para la construccin de la red interna.Carga mxima requerida en KVA: 96Niel de tensin: 1Tipo de sericio solicitado: Nuea cargaHay red elctrica cercana al predio: SiDistancia en metros: 10 Se toma como referencia la direccin CL 22 CR 84 -59 INTERIOR 101  ALTAVISTA MEDELLN ANTIOQUIA tel 3217515081 id 98ada418-75ee-442f-bc4b-af2fcb8d4616 login jcorrePedido automatico desde solicitud de sericio de energa01-Sep-2025 -- Actualizacion masia por pendientes de atencion WO0000003084835</t>
  </si>
  <si>
    <t>PED-3498456-L7Q7</t>
  </si>
  <si>
    <t>YESID ALEJANDRO MACHADO FLOREZ</t>
  </si>
  <si>
    <t>'RURAL_136029733600000101</t>
  </si>
  <si>
    <t>'136029733600000101</t>
  </si>
  <si>
    <t xml:space="preserve"> 27-AUG-2025 13:12:50 -- EPMCRMSVPRD El usuario solicita habilitacin de iienda del sericio de energa ubicado en la direccin: Vereda Blanquizal interior 101 ruta cercana: RURAL136029733600000000OLAYA HERRERA. Presentar el certificado de RETIE directamente en el terreno.Contacto: Yesid Alejandro Machado celular: 300 117 6714 no presenta certificado de estratificacinPedido automatico desde solicitud de sericio de energa01-Sep-2025 -- Actualizacion masia por pendientes de atencion WO0000003084835</t>
  </si>
  <si>
    <t>PED-3498524-C1Z1</t>
  </si>
  <si>
    <t>'RURAL_136029733600000201</t>
  </si>
  <si>
    <t>'136029733600000201</t>
  </si>
  <si>
    <t xml:space="preserve"> 27-AUG-2025 13:18:52 -- EPMCRMSVPRD El usuario solicita habilitacin de iienda del sericio de energa ubicado en la direccin: Vereda Blanquizal interior 201 ruta cercana: RURAL136029733600000000OLAYA HERRERA. Presentar el certificado de RETIE directamente en el terreno.Contacto: Yesid Alejandro Machado celular: 300 117 6714 no presenta certificado de estratificacinPedido automatico desde solicitud de sericio de energa01-Sep-2025 -- Actualizacion masia por pendientes de atencion WO0000003084835</t>
  </si>
  <si>
    <t>PED-3498538-T2P3</t>
  </si>
  <si>
    <t>DARIO ANTONIO RAMIREZ GOMEZ</t>
  </si>
  <si>
    <t>'CR 57 CL 27 -17 (INTERIOR 401 )</t>
  </si>
  <si>
    <t>'052527007000170401</t>
  </si>
  <si>
    <t xml:space="preserve"> 27-AUG-2025 14:40:16 -- EPMCRMSVPRD Usuario Dario Antonio Ramirez Gomez con documento No 8.247.215 celular 313 791 21 06 solicita sericio de energa por HV para la direccin CR 57 CL 27 -17 INTERIOR 401  Medelln barrio trinidad para que la empresa le instale medidor y la red externa. Presenta formatos diligenciados carta RETIE y carn CONTE del tcnico electricista factura del ecino contrato No. 1415226 y cdula. Faor llamar antes de isitar. Quien hace la diligencia es el señor YERSON RAMIREZ CC 1.152.448.448. Sujeto a erificacin.Pedido automatico desde solicitud de sericio de energa01-Sep-2025 -- Actualizacion masia por pendientes de atencion WO0000003084835</t>
  </si>
  <si>
    <t>PED-3498828-B9G3</t>
  </si>
  <si>
    <t>LUZ YESICA AGUDELO ARANGO</t>
  </si>
  <si>
    <t>yessicaagudeloarango@gmail.com</t>
  </si>
  <si>
    <t>'CL 10 SUR CR 54 -74 (INTERIOR 218 )</t>
  </si>
  <si>
    <t>'041510004000740218</t>
  </si>
  <si>
    <t xml:space="preserve"> 27-AUG-2025 14:42:48 -- EPMCRMSVPRD Sra. Luz Yessica Agudelo Arango con cdula 1027960132 afirma es propietario del inmueble solcita nueo sericio de energa para mpio Medelln barrio La Colinita requiere sericio bsico residencial a 110 V piso 1 solicita que EPM instale la red elctrica interna y certifique. Se le informa cobro del IVA del 19 sobre los trabajos realizados para la construccin de la red interna Se informa que este HV queda sujeto a erificacin del funcionario ya que no es claro cuantos contadores hay actualmente instaladosCarga mxima requerida en KVA: 90Niel de tensin: 1Tipo de sericio solicitado: Nuea cargaHay red elctrica cercana al predio: SiDistancia en metros: 10Se toma como referencia la direccin CL 10 SUR CR 54 -74 INTERIOR 201  LA COLINA MEDELLN ANTIOQUIA tel. 3022477439 id 6fc94fb5-d4dd-4a42-bb4b-6fc7c1799991 login turangoPedido automatico desde solicitud de sericio de energa01-Sep-2025 -- Actualizacion masia por pendientes de atencion WO0000003084835</t>
  </si>
  <si>
    <t>PED-3498845-Y7Z9</t>
  </si>
  <si>
    <t>GLORIA ISABEL LOPEZ SOTO</t>
  </si>
  <si>
    <t>'CL 49 CR 99 -133 (INTERIOR 103 )</t>
  </si>
  <si>
    <t>'054919009001330103</t>
  </si>
  <si>
    <t xml:space="preserve"> 27-AUG-2025 14:43:54 -- EPMCRMSVPRD Sr. Gloria Isabel Lopez Soto con cdula 1022032367  afirma es propietario del inmueble solicita nueo sericio de energa para mpio MEDELLN ANTIOQUIA barrioereda JUAN XXIII LA QUIEBRA requiere sericio bsico residencial a 110 V solicita que EPM instale la red elctrica interna y certifique.Carga mxima: 9 KVANiel de tensin: 1Tipo de sericio solicitado: Nuea cargaHay red elctrica cercana al predio: SiDistancia en metros:10Se toma como referencia la direccin CL 49 CR 99 -133  tel 3105058708 id bf5162ef-7dcd-414a-b6c9-2967b054a9f7 aestrmonPedido automatico desde solicitud de sericio de energa01-Sep-2025 -- Actualizacion masia por pendientes de atencion WO0000003084835</t>
  </si>
  <si>
    <t>PED-3498853-D5H1</t>
  </si>
  <si>
    <t>SANDRA MILENA  SALAZAR HINCAPIE</t>
  </si>
  <si>
    <t>sandramilenasalazar25@gmail.com</t>
  </si>
  <si>
    <t>'RURAL_122023550000000210_122023550000000210</t>
  </si>
  <si>
    <t>'122023550000000210</t>
  </si>
  <si>
    <t xml:space="preserve"> 27-AUG-2025 14:57:13 -- EPMCRMSVPRD Sra. Sandra Salazar con cdula 1017180261 afirma es propietaria del inmueble solcita nueo sericio de energa para municipio de Medelln Corregimiento Santa Elena ereda el plan requiere sericio bsico residencial a 110 V piso 1 solicita que EPM instale la red elctrica interna externa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RURAL122023550000000201122023550000000201 tel. 301280843873e5dccf-c48c-445b-8a9b-4a7a2a31c408 aortizacorreo  : sandramilenasalazar25gmail.comPedido automatico desde solicitud de sericio de energa01-Sep-2025 -- Actualizacion masia por pendientes de atencion WO0000003084835</t>
  </si>
  <si>
    <t>PED-3498904-M5T4</t>
  </si>
  <si>
    <t>NINFA MORENO BEJARANO</t>
  </si>
  <si>
    <t>CR 10 CL 55 -189</t>
  </si>
  <si>
    <t>'CR 10 CL 55 -175 (INTERIOR 200 )</t>
  </si>
  <si>
    <t>'055120005001750200</t>
  </si>
  <si>
    <t xml:space="preserve"> 27-AUG-2025 15:37:06 -- EPMCRMSVPRD Sra. Ninfa Moreno Bejarano con cdula 42988582 afirma es propietario del inmueble solcita nueo sericio de energa para mpio Medelln Barrio Caicedo requiere sericio bsico residencial a 110 V piso 2 solicita que EPM instale la red elctrica externaSe toma como referencia la direccin CR 10 CL 55 -175 tel. 2217060 id 28d773d9-c419-40d3-8528-74677f2d04b1 login lsalazho Pedido automatico desde solicitud de sericio de energa01-Sep-2025 -- Actualizacion masia por pendientes de atencion WO0000003084835</t>
  </si>
  <si>
    <t>PED-3499089-V8M8</t>
  </si>
  <si>
    <t>EDGAR DE JESUS CANO CORREA</t>
  </si>
  <si>
    <t>canocorreae@gmail.com</t>
  </si>
  <si>
    <t>'RURAL_147008597000000001</t>
  </si>
  <si>
    <t>'147008597000000001</t>
  </si>
  <si>
    <t xml:space="preserve"> 27-AUG-2025 15:48:27 -- EPMCRMSVPRD SE PRESENTA USUARIO EN CALIDAD DE QUIEN DICE SER EL PROPIETARIO EDGAR DE JESUS CANO CORREA CON C.C. 98.772.580 SOLICITANDO SERVICIO DE H.V. CONSTRUCCIN DE ACOMETIDA Y MEDIDOR PARA LA INSTALACION RESIDENCIAL EN LA DIRECCIN RURAL147008597000000001 EN EL MUNICIPIO DE MEDELLIN CORREGIMIENTO DE SAN CRISTOBAL VEREDA LA PALMA SECTOR PALMA ALTA  DEPARTAMENTO DE ANTIOQUIA PRESENTA CDULA DE CIUDADANA SOLICITUD DILIGENCIADA CARTA DE REQUISITOS TCNICOS COPIA DE LA TARJETA PROFESIONAL DEL TCNICO ELECTRICISTA QUE CERTIFICA LA INSTALACIN FACTURA DE SERVICIOS DE INSTALACION CONTIGUA CONTRATO 12432744 TELEFONO DE CONTACTO 3016168334 LLAMAR ANTES DE IR SUJETO A VERIFICACIN.Pedido automatico desde solicitud de sericio de energa01-Sep-2025 -- Actualizacion masia por pendientes de atencion WO0000003084835</t>
  </si>
  <si>
    <t>PED-3499135-S1H3</t>
  </si>
  <si>
    <t>RUBEN DARIO DE JESUS GARZON TAPIAS</t>
  </si>
  <si>
    <t>15255rg@gmail.com</t>
  </si>
  <si>
    <t>'CL 112 SUR CR 54 -189 (INTERIOR 120 )</t>
  </si>
  <si>
    <t>'001512004001890120</t>
  </si>
  <si>
    <t xml:space="preserve"> 27-AUG-2025 16:34:27 -- EPMCRMSVPRD Sr. Ruben Dario Tapias Garzon con cdula 15255788  afirma es propietario del inmueble solcita nueo sericio de energa para mpio Caldas Vereda la Raya requiere sericio bsico residencial a 110 V piso 1 solicita que EPM instale la red elctrica interna y externa.Se toma como referencia la direccin CL 112 SUR CR 54 -189 INTERIOR 121  tel. 3205291216 id fb0ce402-947d-456c-a334-9791194a5558 login lsalazhoPedido automatico desde solicitud de sericio de energa01-Sep-2025 -- Actualizacion masia por pendientes de atencion WO0000003084835</t>
  </si>
  <si>
    <t>PED-3499301-W2J7</t>
  </si>
  <si>
    <t>LUZ FANNY CARDONA ROLDAN</t>
  </si>
  <si>
    <t>fanyc1628@gmail.com</t>
  </si>
  <si>
    <t>'RURAL_161088600000000001_PROV.VEREDA EL 60</t>
  </si>
  <si>
    <t>'161088600000000001</t>
  </si>
  <si>
    <t xml:space="preserve"> 27-AUG-2025 16:38:03 -- EPMCRMSVPRD En calidad de propietaria solicita  habilitacin iienda zona rural con red interna bsica ruta cercana  RURAL161088600000000000 .ereda el 60 contacto FANNY CARDONA celular 3206787135.Pedido automatico desde solicitud de sericio de energa01-Sep-2025 -- Actualizacion masia por pendientes de atencion WO0000003084835</t>
  </si>
  <si>
    <t>PED-3499308-H7S9</t>
  </si>
  <si>
    <t>ROCELYS CORDOBA MURILLO</t>
  </si>
  <si>
    <t>roseliscordobamurillo@gmail.com</t>
  </si>
  <si>
    <t>'CL 62 CR 103 C -35 (INTERIOR 105 )</t>
  </si>
  <si>
    <t>'086012003300350105</t>
  </si>
  <si>
    <t xml:space="preserve"> 28-AUG-2025 08:25:06 -- EPMCRMSVPRD Sr.roselis cordoba  con cdula 39317066 afirma es propietario del inmueble solicita nueo sericio de energa para mpio medellin barrio allejuelos  requiere sericio bsico residencial a 110 V piso 1 solicita que EPM instale la contador y acometida Carga mxima requerida en KVA: 96Niel de tensin: 1Tipo de sericio solicitado: Nuea cargaHay red elctrica cercana al predio: SiDistancia en metros:  10Se toma como referencia la direccin CL 62 CR 103 C -35  tel:3019208917 Correo:roseliscordobamurillogmail.com  id d25e4cb7-2a00-4350-b1f5-bcd1a6972546 dobrmosqPedido automatico desde solicitud de sericio de energa01-Sep-2025 -- Actualizacion masia por pendientes de atencion WO0000003084835</t>
  </si>
  <si>
    <t>PED-3499627-P7L3</t>
  </si>
  <si>
    <t>'CL 62 CR 103 C -35 (INTERIOR 301 )</t>
  </si>
  <si>
    <t>'086012003300350301</t>
  </si>
  <si>
    <t xml:space="preserve"> 28-AUG-2025 08:33:40 -- EPMCRMSVPRD Sr.roselis cordoba  con cdula 39317066 afirma es propietario del inmueble solicita nueo sericio de energa para mpio medellin barrio allejuelos  requiere sericio bsico residencial a 110 V piso 3 solicita que EPM instale la red elctrica interna y certifiqueCarga mxima requerida en KVA: 96Niel de tensin: 1Tipo de sericio solicitado: Nuea cargaHay red elctrica cercana al predio: SiDistancia en metros:  10Se toma como referencia la direccin CL 62 CR 103 C -35  tel:3019208917 Correo:roseliscordobamurillogmail.com  id d25e4cb7-2a00-4350-b1f5-bcd1a6972546 dobrmosq Pedido automatico desde solicitud de sericio de energa01-Sep-2025 -- Actualizacion masia por pendientes de atencion WO0000003084835</t>
  </si>
  <si>
    <t>PED-3499650-J0Z4</t>
  </si>
  <si>
    <t>LUZ DARY RENGIFO GAVIRIA</t>
  </si>
  <si>
    <t>'CL 39 F CR 115 A -129 (INTERIOR 114 )</t>
  </si>
  <si>
    <t>'083119605101290114</t>
  </si>
  <si>
    <t>HVNORTE</t>
  </si>
  <si>
    <t>Habilitación Viviendas Metronorte</t>
  </si>
  <si>
    <t xml:space="preserve"> 28-AUG-2025 09:09:54 -- EPMCRMSVPRD DESEA SERVICIO PREPAGOSra. Vanessa Duque Rengifo es la hija de la propietaria quien la autoriza a tomar la solicitud la Sra. Luz Dary Rengifo con cdula 42898131 afirma es propietaria del inmueble solcita nueo sericio de energa para el municipio de Medelln barrio San Jaier requiere sericio bsico residencial a 110 V piso  3 solicita que EPM instale la red elctrica interna externa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39 F CR 115 A -129 INTERIOR 113  tel. 3103693854 id c339d3cc-3798-466d-9dfb-edd421e0b0de aortizacorreo : duquerengifogmail.comPedido automatico desde solicitud de sericio de energa01-Sep-2025 -- Actualizacion masia por pendientes de atencion WO0000003084835</t>
  </si>
  <si>
    <t>PED-3499756-D8D6</t>
  </si>
  <si>
    <t>GLORIA MARIA PARRA AGUDELO</t>
  </si>
  <si>
    <t>isabelcmp18@gmail.com</t>
  </si>
  <si>
    <t>'CR 57 CL 34 -18 (INTERIOR 301 )</t>
  </si>
  <si>
    <t>'073527004000180301</t>
  </si>
  <si>
    <t xml:space="preserve"> 28-AUG-2025 09:13:02 -- EPMCRMSVPRD Cliente GLORIA MARIA PARRA AGUDELO:  cdula 21515108 . En calidad de propietario solicita H.V a 110 para un tercer piso en el municipio de Iragui  Barrio santa ana  direccin CR 57 CL 34 -18  Telfono de contacto 3218309522  5917537 correo electrnico isabelcmp18gmail.com. Estrato:  Confirma que requiere parte interna y externa ID  56046980-08c2-44a4-8001-94e14390bef8Mgutielu se le informa ANS y cobro por medio de la factura  Pedido automatico desde solicitud de sericio de energa01-Sep-2025 -- Actualizacion masia por pendientes de atencion WO0000003084835</t>
  </si>
  <si>
    <t>PED-3499772-X0S7</t>
  </si>
  <si>
    <t>ELIEECER JOSE PEREZ SIERRA</t>
  </si>
  <si>
    <t>elperez@dinissan.com.co</t>
  </si>
  <si>
    <t>'CL 18 D CR 89 -11 (INTERIOR 254 )</t>
  </si>
  <si>
    <t>'051818409000110254</t>
  </si>
  <si>
    <t xml:space="preserve"> 28-AUG-2025 09:13:15 -- EPMCRMSVPRD Propietario Eliecer Jos Prez Sierra con documento nmero 1.152.469.560 celular: 3022837929 solicita sericio de Legalizacin de energa para la direccin CL 18 D CR 89 -11 INTERIOR 254  barrio Beln AltaVista Municipio Medelln para que la empresa legalice el sericio usuario informa que ya tiene todo instalado incluso el medidor. Presenta formatos diligenciados carta RETIE y carn CONTE del tcnico electricista contrato de sericios de ecino 6589010 y copia cedula. Presenta solicitud electricista Alfredo Maturana Bermdez con cdula 82140596 celular: 3235219806.Pedido automatico desde solicitud de sericio de energa01-Sep-2025 -- Actualizacion masia por pendientes de atencion WO0000003084835</t>
  </si>
  <si>
    <t>PED-3499774-F8H8</t>
  </si>
  <si>
    <t>MARIA FABIOLA GAVIRIA HENAO</t>
  </si>
  <si>
    <t>CL 39 F CR 115 A -113 (INTERIOR 140 )</t>
  </si>
  <si>
    <t>'CL 39 F CR 115 A -113 (INTERIOR 146 )</t>
  </si>
  <si>
    <t>'083119605101130146</t>
  </si>
  <si>
    <t xml:space="preserve"> 28-AUG-2025 09:23:18 -- EPMCRMSVPRD DESEA SERVICIO PREPAGOSra. Vanessa Duque Rengifo es la NIETA de la propietaria quien la autoriza a tomar la solicitud: Sra. Mara Fabiola Gairia de Rengifo con cdula 22190255 afirma es propietaria del inmueble solcita nueo sericio de energa para municipio de Medelln barrio San Jaier requiere sericio bsico residencial a 110 V piso 1 solicita que EPM instale la red elctrica interna externa y certifique. Se le informa cobro del IVA del 19 sobre los trabajos realizados para la construccin de la red interna.Carga mxima requerida en KVA: 90Niel de tensin: 1Tipo de sericio solicitado: Nuea cargaHay red elctrica cercana al predio: SiDistancia en metros:10Se toma como referencia la direccin CL 39 F CR 115A -113 INTERIOR 140 tel.3103693854-3006605483 id c339d3cc-3798-466d-9dfb-edd421e0b0de aortizacorreo : duquerengifogmail.comPedido automatico desde solicitud de sericio de energa01-Sep-2025 -- Actualizacion masia por pendientes de atencion WO0000003084835</t>
  </si>
  <si>
    <t>PED-3499818-S2Y9</t>
  </si>
  <si>
    <t>SERGIO DE JESUS GUZMAN RIOS</t>
  </si>
  <si>
    <t>johanaguzman2612@gmail.com</t>
  </si>
  <si>
    <t>'RURAL_136029809982000001_CR 99 CL 57B -86</t>
  </si>
  <si>
    <t>'136029809982000001</t>
  </si>
  <si>
    <t xml:space="preserve"> 28-AUG-2025 09:51:47 -- EPMCRMSVPRD Se presenta Sergio De Jesus Guzman Rios con cdula 71584856 para solicitar sericio de energa para la direccin RURAL136029809982000001 del municipio de Medelln barrio Olaya Herrera para lo cual presenta formulario del operador de red y formulario de habilitacin de iienda RETIE- Declaracin de cumplimiento fotocopia de la tarjeta profesional copia de la cdula presenta certificado de energa prepago del inmueble ecino contrato 6738259 se informa que la solicitud queda pendiente de erificacin tcnica celular 3145528533.Pedido automatico desde solicitud de sericio de energa01-Sep-2025 -- Actualizacion masia por pendientes de atencion WO0000003084835</t>
  </si>
  <si>
    <t>PED-3499951-G2R8</t>
  </si>
  <si>
    <t>ERIKA JULIETH ACEVEDO BUITRAGO</t>
  </si>
  <si>
    <t>ejab1983@hotmail.com</t>
  </si>
  <si>
    <t>'CR 109 CL 57 -30 (INTERIOR 103 )</t>
  </si>
  <si>
    <t>'085029007000300103</t>
  </si>
  <si>
    <t xml:space="preserve"> 28-AUG-2025 10:06:00 -- EPMCRMSVPRD Sra. Erika Julieth Aceedo Buitrago con cdula 39176590 afirma es propietario del inmueble solcita nueo sericio de energa para mpio Medelln barrio Olaya Herrera requiere sericio bsico residencial a 110 V piso 1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CR 109 CL 57 -30 INTERIOR 101  OLAYA HERRERA MEDELLN ANTIOQUIA tel. 3217183747 id 563ff34a-f99f-4cd0-b58e-d51d6dfe69dd login turangoPedido automatico desde solicitud de sericio de energa01-Sep-2025 -- Actualizacion masia por pendientes de atencion WO0000003084835</t>
  </si>
  <si>
    <t>PED-3499977-V7Z2</t>
  </si>
  <si>
    <t>MARIA FAENY SEGURO MONTOYA</t>
  </si>
  <si>
    <t>'RURAL_146023441000000001_PROV.146023441000000000</t>
  </si>
  <si>
    <t>'146023441000000001</t>
  </si>
  <si>
    <t xml:space="preserve"> 28-AUG-2025 10:59:01 -- EPMCRMSVPRD Sra. Maria Faeny Seguro Montoya  con cdula 1048018638 afirma es propietario del inmueble solcita nueo sericio de energa para mpio Medellin Corregimiento palmitas ereda la potrera parte requiere sericio bsico residencial a 110 V piso 1 solicita que EPM instale la red elctrica interna externa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RURAL146023441000000000146023441000000000 tel. 3216114380 correo: duquin16hotmail.com id 55734c60-696e-45a1-94c2-2316c7aa3918 login rsalazalPedido automatico desde solicitud de sericio de energa01-Sep-2025 -- Actualizacion masia por pendientes de atencion WO0000003084835</t>
  </si>
  <si>
    <t>PED-3500129-R9D7</t>
  </si>
  <si>
    <t>CONSUELO DE JESUS TABORDA GOMEZ</t>
  </si>
  <si>
    <t>'CL 54 CR 11 -22 (INTERIOR 309 )</t>
  </si>
  <si>
    <t>'055114001000220309</t>
  </si>
  <si>
    <t xml:space="preserve"> 28-AUG-2025 10:59:31 -- EPMCRMSVPRD Usuaria en calidad de propietaria solicita instalacin de sericio de energa por habilitacin iienda en la direccin CL 54 CR 11 -22 INTERIOR 309  en Medelln Presenta formulario diligenciado cedula original factura ecina contrato 11885731 declaracin de cumplimiento y copia de matrcula profesional  Contacto tel. 3135942872 faor llamar antes de la isitaPedido automatico desde solicitud de sericio de energa01-Sep-2025 -- Actualizacion masia por pendientes de atencion WO0000003084835</t>
  </si>
  <si>
    <t>PED-3500126-L0K0</t>
  </si>
  <si>
    <t>MARIA ALEIDA BALZAN ARBOLEDA</t>
  </si>
  <si>
    <t>ALEIDABAL674@GMAIL.COM</t>
  </si>
  <si>
    <t>'CL 29 CR 50 C -39 (INTERIOR 110 )</t>
  </si>
  <si>
    <t>'072519000300390110</t>
  </si>
  <si>
    <t xml:space="preserve"> 28-AUG-2025 11:09:48 -- EPMCRMSVPRD En calidad de mandadario se presenta Jos Bustamante se presenta  y  solicita instalacin de sericio de energa por Habilitacin iienda en direccion cl 29 cr 50 c -39 interior 110  Yarumito Itagui nombre de MARIA ALEIDA BALZAN ARBOLEDA  CC  21677219  Presenta formulario diligenciado copia de cedula declaracin de cumplimiento  y copia de matrcula profesional  Contacto:3105461815- y solicitan llamar antes de la isita Factura  ecino contrato 589645 Se le informa que por asuntos operatios su solicitud se programar para atencin despus del 5 de septiembre 2025 El solicitante manifiesta que los documentos aportados son copia del documento original por lo que responder ante autoridad competente por cualquier irregularidad que sea identificada en los mismos.Pedido automatico desde solicitud de sericio de energa01-Sep-2025 -- Actualizacion masia por pendientes de atencion WO0000003084835</t>
  </si>
  <si>
    <t>PED-3500176-M5L7</t>
  </si>
  <si>
    <t>XIOMARA VALENTINA JIMENEZ TABORDA</t>
  </si>
  <si>
    <t>valen.321jime@gmail.co</t>
  </si>
  <si>
    <t>'CL 55 CR 65 -37 (INTERIOR 401 )</t>
  </si>
  <si>
    <t>'075615005000370401</t>
  </si>
  <si>
    <t xml:space="preserve"> 28-AUG-2025 11:24:09 -- EPMCRMSVPRD Propietaria Sra. Xiomara Valentina Jimnez Taborda identificada con cdula 1001469671 y Cel: 3007630852 solicita sericio de energa HV para la direccin CL 55 CR 65 -37 INTERIOR 401   barrio Calatraa en el municipio de  Itag. Presenta formatos de solicitud diligenciada copia de la cdula y factura del ecino cercano Instalacin cercana: CL 55 CR 65 -37  con contrato: 13202925. Correo electrnico: alen.321jimegmail.co. Cliente solicita que EPM le certifique y le instale la red interna y la red externa.Pedido automatico desde solicitud de sericio de energa01-Sep-2025 -- Actualizacion masia por pendientes de atencion WO0000003084835</t>
  </si>
  <si>
    <t>PED-3500237-C8Z1</t>
  </si>
  <si>
    <t>'CL 29 CR 50 C -39 (INTERIOR 210 )</t>
  </si>
  <si>
    <t>'072519000300390210</t>
  </si>
  <si>
    <t xml:space="preserve"> 28-AUG-2025 11:30:44 -- EPMCRMSVPRD En calidad de mandadario se presenta Jos Bustamante se presenta  y  solicita instalacin de sericio de energa por Habilitacin iienda en direccion cl 29 cr 50 c -39 interior 210  Yarumito Itagui nombre de MARIA ALEIDA BALZAN ARBOLEDA  CC  21677219  Presenta formulario diligenciado copia de cedula declaracin de cumplimiento  y copia de matrcula profesional  Contacto:3105461815- y solicitan llamar antes de la isita Factura  ecino contrato 589645 Se le informa que por asuntos operatios su solicitud se programar para atencin despus del 5 de septiembre 2025 El solicitante manifiesta que los documentos aportados son copia del documento original por lo que responder ante autoridad competente por cualquier irregularidad que sea identificada en los mismos.Pedido automatico desde solicitud de sericio de energa01-Sep-2025 -- Actualizacion masia por pendientes de atencion WO0000003084835</t>
  </si>
  <si>
    <t>PED-3500257-L0X2</t>
  </si>
  <si>
    <t>'CL 29 CR 50 C -39 (INTERIOR 310 )</t>
  </si>
  <si>
    <t>'072519000300390310</t>
  </si>
  <si>
    <t xml:space="preserve"> 28-AUG-2025 11:48:38 -- EPMCRMSVPRD En calidad de mandadario se presenta Jos Bustamante se presenta  y  solicita instalacin de sericio de energa por Habilitacin iienda en direccion cl 29 cr 50 c -39 interior 310  Yarumito Itagui nombre de MARIA ALEIDA BALZAN ARBOLEDA  CC  21677219  Presenta formulario diligenciado copia de cedula declaracin de cumplimiento  y copia de matrcula profesional  Contacto:3105461815- y solicitan llamar antes de la isita Factura  ecino contrato 589645 Se le informa que por asuntos operatios su solicitud se programar para atencin despus del 5 de septiembre 2025 El solicitante manifiesta que los documentos aportados son copia del documento original por lo que responder ante autoridad competente por cualquier irregularidad que sea identificada en los mismos.Pedido automatico desde solicitud de sericio de energa01-Sep-2025 -- Actualizacion masia por pendientes de atencion WO0000003084835</t>
  </si>
  <si>
    <t>PED-3500307-X8Q0</t>
  </si>
  <si>
    <t>YUDI ANDREA BOLIVAR USUGA</t>
  </si>
  <si>
    <t>bolivaryudi7@gmail.com</t>
  </si>
  <si>
    <t>'CR 17 D CL 62 -49 (INTERIOR 202 )</t>
  </si>
  <si>
    <t>'056127402000490202</t>
  </si>
  <si>
    <t xml:space="preserve"> 28-AUG-2025 11:58:30 -- EPMCRMSVPRD Sra. Yudi Andrea Bolar suga con cdula 1017273282 afirma es propietario del inmueble solcita nueo sericio de energa para mpio Medelln barrio El Faro requiere sericio bsico residencial a 110 V piso 2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CR 17 D CL 62 -49 MEDELLN ANTIOQUIA tel. 3004748739 id a5bd3621-d4e0-42c0-ab7d-45e7da49ca12 login turangoPedido automatico desde solicitud de sericio de energa01-Sep-2025 -- Actualizacion masia por pendientes de atencion WO0000003084835</t>
  </si>
  <si>
    <t>PED-3500338-L0Q6</t>
  </si>
  <si>
    <t>ROSMERY FLOREZ GRACIANO</t>
  </si>
  <si>
    <t>calilleri.85@gmail.es</t>
  </si>
  <si>
    <t>'CL 18 CR 71 -33 (INTERIOR 201 )</t>
  </si>
  <si>
    <t>'051718001000330201</t>
  </si>
  <si>
    <t xml:space="preserve"> 28-AUG-2025 12:45:59 -- EPMCRMSVPRD Sr. Rosmery Florez Graciano con cdula cc 52057768 y tel. 3122787832  afirma es propietario del inmueble solcita nueo sericio de energa para mpio Medelln barrio Beln requiere sericio bsico residencial a 110 V piso 3  solicita que EPM instale la red elctrica interna y certifique. Se le informa cobro del IVA del 19 sobre los trabajos realizados para la construccin de la red interna.  se toma como referencia la direccin CL 18 CR 71 -33 INTERIOR 201 814691f7-a4e2-48a9-8daf-7353efecff99Pedido automatico desde solicitud de sericio de energa01-Sep-2025 -- Actualizacion masia por pendientes de atencion WO0000003084835</t>
  </si>
  <si>
    <t>PED-3500423-T8D6</t>
  </si>
  <si>
    <t>MARIA LUCELLY QUINTERO QUINTERO</t>
  </si>
  <si>
    <t>'CL 56 BD CR 21 -39</t>
  </si>
  <si>
    <t>'055216241000390000</t>
  </si>
  <si>
    <t xml:space="preserve"> 28-AUG-2025 15:19:28 -- EPMCRMSVPRD Pedido HV  INTERNA ingresado por Control PrdidasUsuario: Mara Lucelly Quintero QuinteroCedula: 21778849Celular: 3137022981Direccin: CL 56 BD CR 21 -39Pedido automatico desde solicitud de sericio de energa01-Sep-2025 -- Actualizacion masia por pendientes de atencion WO0000003084835</t>
  </si>
  <si>
    <t>PED-3500920-Y9Z7</t>
  </si>
  <si>
    <t>DANIEL HOLGUIN MONTOYA</t>
  </si>
  <si>
    <t>'RURAL_147023400800000012_147023400800000012</t>
  </si>
  <si>
    <t>'147023400800000012</t>
  </si>
  <si>
    <t xml:space="preserve"> 28-AUG-2025 15:26:10 -- EPMCRMSVPRD Sr. Daniel Holguin Montoya con cdula 1057756854 afirma es propietario del inmueble solcita nueo sericio de energa para mpio Medellin Corregimiento San cristobal  requiere sericio bsico residencial a 110 V piso 1 solicita que EPM instale la red elctrica interna y certifique. Se le informa cobro del IVA del 19 sobre los trabajos realizados para la construccin de la red interna.Se toma como referencia la direccin RURAL147023400800000000147023400800000000 tel. 3133961850  id 22eb6a05-f0ad-4b76-9374-350f02b99db6  login dsepubla Pedido automatico desde solicitud de sericio de energa01-Sep-2025 -- Actualizacion masia por pendientes de atencion WO0000003084835</t>
  </si>
  <si>
    <t>PED-3500949-H1J3</t>
  </si>
  <si>
    <t>FLORAIDA ESTRADA PEÑA</t>
  </si>
  <si>
    <t>'CL 61 B CR 103 D -62</t>
  </si>
  <si>
    <t>'086011203400620000</t>
  </si>
  <si>
    <t xml:space="preserve"> 28-AUG-2025 15:40:29 -- EPMCRMSVPRD Usuaria solicita sericio de energa HV para la direccin CL 61 B CR 103 D -62 de MEDELLIN  barrio: robledo las margaritas anexa solicitud diligenciada P-689 y solicitud prestacin del sericio cedula factura cercana contrato 13102412 declaracin de cumplimiento del elctrico copia carnet elctrico faor llamar antes de ir al mil 3218958174Pedido automatico desde solicitud de sericio de energa01-Sep-2025 -- Actualizacion masia por pendientes de atencion WO0000003084835</t>
  </si>
  <si>
    <t>PED-3501006-P1D5</t>
  </si>
  <si>
    <t>MARLENY DEL SOCORRO MORALES HERNANDEZ</t>
  </si>
  <si>
    <t>'CL 30 CR 31 -21 (INTERIOR 201 )</t>
  </si>
  <si>
    <t>'053310001000210201</t>
  </si>
  <si>
    <t xml:space="preserve"> 28-AUG-2025 15:47:51 -- EPMCRMSVPRD CL 30 CR 31 -21 INTERIOR 201   MEDELLINMario Perez Mejia solicita HV a nombre de Marleny del Socorro Morales Hernandez cel 3015109734Pedido automatico desde solicitud de sericio de energa01-Sep-2025 -- Actualizacion masia por pendientes de atencion WO0000003084835</t>
  </si>
  <si>
    <t>PED-3501038-W4D5</t>
  </si>
  <si>
    <t>KAREN ARREDONDO</t>
  </si>
  <si>
    <t>karenmais17@gmail.com</t>
  </si>
  <si>
    <t>'CR 31 CL 35 A -1 (INTERIOR 301 )</t>
  </si>
  <si>
    <t>'053321005100010301</t>
  </si>
  <si>
    <t xml:space="preserve"> 28-AUG-2025 17:49:02 -- EPMCRMSVPRD Sr. Karen Arredondo con cdula 1152190076 afirma es propietario del inmueble solicita nueo sericio de energa para mpio MEDELLN barrio LORETO requiere sericio bsico residencial a 110 V piso 3 solicita que EPM instale la red elctrica interna y certifique. Se le informa cobro del IVA del 19 sobre los trabajos realizados para la construccin de la red interna.Carga mxima requerida en KVA: 96Niel de tensin: 1Tipo de sericio solicitado: Nuea cargaHay red elctrica cercana al predio: SiDistancia en metros: 10 Se toma como referencia la direccin CR 31 CL 35 A -1 LORETO MEDELLN ANTIOQUIA tel 3013550419 id be76a7c9-3ecf-4376-aed2-7034d57510ce login jcorrePedido automatico desde solicitud de sericio de energa01-Sep-2025 -- Actualizacion masia por pendientes de atencion WO0000003084835</t>
  </si>
  <si>
    <t>PED-3501298-V0X4</t>
  </si>
  <si>
    <t>TERESA YOLANDA PASTO ASITIMBAY</t>
  </si>
  <si>
    <t>esneideratp@gmail.com</t>
  </si>
  <si>
    <t>'RURAL_116005351679000301_116005351679000301</t>
  </si>
  <si>
    <t>'116005351679000301</t>
  </si>
  <si>
    <t xml:space="preserve"> 29-AUG-2025 10:44:09 -- EPMCRMSVPRD Usuaria en calidad de propietaria solicita sericio de energa HV para la direccin RURAL116005351679000301116005351679000301 en la ciudad de Medelln presenta cedula de ciudadana formulario diligenciado y factura de sericios del ecino mas cercano No. 13034368. Faor llamar antes de ir Telfono 3146900354. Pedido automatico desde solicitud de sericio de energa01-Sep-2025 -- Actualizacion masia por pendientes de atencion WO0000003084835</t>
  </si>
  <si>
    <t>PED-3502551-Z4B4</t>
  </si>
  <si>
    <t>FABIO LINDOMAR RUIZ NIETO</t>
  </si>
  <si>
    <t>CR 65 D CL 25 -78 (INTERIOR 201 )</t>
  </si>
  <si>
    <t>'CR 65 D CL 25 -78 (INTERIOR 301 )</t>
  </si>
  <si>
    <t>'052625405000780301</t>
  </si>
  <si>
    <t xml:space="preserve"> 29-AUG-2025 10:54:08 -- EPMCRMSVPRD Usuario Fabio Lindomar Ruiz Nieto con documento No 98.633.492 celular 301 273 41 26 solicita sericio de energa por HV para la direccin CR 65 D CL 25 -78 INTERIOR 301  Medelln barrio trinidad para que la empresa le instale medidor y la red externa. Presenta formatos diligenciados carta RETIE y carn CONTE del tcnico electricista factura del ecino No. 11684575 y cdula. Faor llamar antes de isitar. Sujeto a erificacin.Pedido automatico desde solicitud de sericio de energa01-Sep-2025 -- Actualizacion masia por pendientes de atencion WO0000003084835</t>
  </si>
  <si>
    <t>PED-3502605-Q3D1</t>
  </si>
  <si>
    <t>YOLIS MARIA TOVAR AGUIRRE</t>
  </si>
  <si>
    <t>yolistovar2016@gmail.com</t>
  </si>
  <si>
    <t>'CR 80 CL 20 FF -15 (INTERIOR 113 )</t>
  </si>
  <si>
    <t>'052820000660150113</t>
  </si>
  <si>
    <t xml:space="preserve"> 29-AUG-2025 11:07:47 -- EPMCRMSVPRD Propietaria Yolis Maria Toar Aguirre con cdula 25876017 solicita h de energa con redes internas y externas para iienda ubicada en bello barrio paris presenta la cdula formato diligenciado y contrato del sericio de agua 603175. faor llamar 3023473357.Pedido automatico desde solicitud de sericio de energa01-Sep-2025 -- Actualizacion masia por pendientes de atencion WO0000003084835</t>
  </si>
  <si>
    <t>PED-3502663-D9B8</t>
  </si>
  <si>
    <t>FRANZ LEON  AVALOS DAVID</t>
  </si>
  <si>
    <t>'CR 17 A CL 56 H -8 (INTERIOR 1033 )</t>
  </si>
  <si>
    <t>'055127106800081033</t>
  </si>
  <si>
    <t xml:space="preserve"> 29-AUG-2025 11:12:57 -- EPMCRMSVPRD DESEA sericio de PREPAGOSr. Franz Leon Aalos Daid con cdula 8414680 afirma es propietario del inmueble solcita nueo sericio de energa para el municipio de Medelln barrio 13 de noiembre sector el pacifico requiere sericio bsico residencial a 110 V piso 2 solicita que EPM instale la red elctrica interna externa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CR 17 A CL 56 H -8 INTERIOR 1031  tel. 3245092154 id ceef0100-1ff4-4853-86f6-eb50ee0b4dc1 aortizacorreo:aalos.ambietal260gmail.comPedido automatico desde solicitud de sericio de energa01-Sep-2025 -- Actualizacion masia por pendientes de atencion WO0000003084835</t>
  </si>
  <si>
    <t>PED-3502676-J9M6</t>
  </si>
  <si>
    <t>DIEGO ALBERTO ZAPATA BARRIENTOS</t>
  </si>
  <si>
    <t>cl 5 sur cr 84 -80</t>
  </si>
  <si>
    <t>'CR 109 CL 57 -30 (INTERIOR 111 )</t>
  </si>
  <si>
    <t>'085029007000300111</t>
  </si>
  <si>
    <t xml:space="preserve"> 29-AUG-2025 11:24:33 -- EPMCRMSVPRD Sr. ZAPATA BARRIENTOS DIEGO ALBERTO    cdula: 1045077194    afirma que es la propietario   solicita el sericio de energa  para mpio : medellin    piso 1  solicita que EPM le instale todo pero el señor insiste en que primero quiere hablar con los tcnicos sobre el alor    y certifique  Carga mxima requerida en KVA: 9Niel de tensin: 1 Tipo de sericio solicitado: Nuea cargaHay red elctrica cercana al predio: SiDistancia en metros: 10 Se toma como referencia la direccin :CR 109 CL 57 -30 INTERIOR 102  OLAYA HERRERA MEDELLN ANTIOQUIA tel : 3023126207  id: ca908489-fde1-40b0-b41f-123b89f6e2b0  login mmontoyl  Pedido automatico desde solicitud de sericio de energa01-Sep-2025 -- Actualizacion masia por pendientes de atencion WO0000003084835</t>
  </si>
  <si>
    <t>PED-3502740-W2M5</t>
  </si>
  <si>
    <t>LUZ ELIANA POLO URREGO</t>
  </si>
  <si>
    <t>luz.polo2002@gmail.com</t>
  </si>
  <si>
    <t>'CR 85 CL 49 D -90 (INTERIOR 202 )</t>
  </si>
  <si>
    <t>'054825009400900202</t>
  </si>
  <si>
    <t xml:space="preserve"> 29-AUG-2025 11:59:50 -- EPMCRMSVPRD Se presenta Luz Eliana Polo Urrego con cdula 43592832 para solicitar sericio de energa nuea para la direccin CR 85 CL 49 D -90 INTERIOR 202  en el municipio de Medelln Barrio Calasanz para lo cual presenta formulario de habilitacin de iienda y de solicitud de sericio copia de la cdula presenta factura del inmueble ecino con contrato 1342682 se informa que la solicitud queda pendiente de erificacin tcnica celular 3157923692 correo luz.polo2002gmail.com Pedido automatico desde solicitud de sericio de energa01-Sep-2025 -- Actualizacion masia por pendientes de atencion WO0000003084835</t>
  </si>
  <si>
    <t>PED-3502862-H2Z2</t>
  </si>
  <si>
    <t>CONSUELO TORRES DURANGO</t>
  </si>
  <si>
    <t>'CL 65 A CR 144 -56 (INTERIOR 1346 )</t>
  </si>
  <si>
    <t>'086415104000561346</t>
  </si>
  <si>
    <t xml:space="preserve"> 29-AUG-2025 14:22:16 -- EPMCRMSVPRD La Sra Consuelo Torres Durango con  C.C 24510650 Tel 3042542864 Solicita sericio de HV en la direccion de referencia cl 65 a cr 144 -56 interior 1135  Mpio de Medellin correg San Cristobal Barrio Palenque informa que ya tiene la red interna instalada y certificada solicita que EPM instale contador y acometida5df6cdd8-b9cc-4824-Pedido automatico desde solicitud de sericio de energa01-Sep-2025 -- Actualizacion masia por pendientes de atencion WO0000003084835</t>
  </si>
  <si>
    <t>PED-3503158-F9G2</t>
  </si>
  <si>
    <t>RAMON ANTONIO GUZMAN ROJAS</t>
  </si>
  <si>
    <t>guzmanrojas2709@gmail.com</t>
  </si>
  <si>
    <t>CL 121 CR 42 BB -122 (INTERIOR 201 )</t>
  </si>
  <si>
    <t>'CR 19 CL 56 HE -24 (INTERIOR 301 )</t>
  </si>
  <si>
    <t>'055129006850240301</t>
  </si>
  <si>
    <t xml:space="preserve"> 29-AUG-2025 14:39:29 -- EPMCRMSVPRD Solicitud sericio de energa Habilitacin ViiendaSr. RAMN ANTONIO GUZMAN ROJAS  con cdula 71229933  afirma es propietario del inmueble solicita nueo sericio de energa para mpio MEDELLN  barrio EN ENCISO plazoleta los Mangos  requiere sericio bsico residencial a 110 V piso 2 solicita que EPM instale la red elctrica EXTERNA y MEDIDOR tiene certificacin interna Carga mxima requerida en KVA: 9 Niel de tensin: 1Niel de tensin de la medida: 1Tipo de sericio solicitado: Nuea cargaHay red elctrica cercana al predio: SiRequiere construccin red interna yo instalacin del medidor: Si Hay red elctrica cercana al predio: Si Distancia actual del predio a la red ms cercana mts: 10 esto no se le pregunta al cliente se pone siempre por defecto 10Se toma como referencia la direccin CR 19 CL 56 HE -24  DIRECCIN PARA EL SERVICIO NUEVA CR 19 CL 56 HE -24 INTERIOR 301  tel SOLO WPP 3227037688 Llamadas 3237507047 email  guzmanrojas2709gmail.com   id 78d5c3d8-a25d-4633-9487-4bb5ae1de92a  LSIERRAGPedido automatico desde solicitud de sericio de energa01-Sep-2025 -- Actualizacion masia por pendientes de atencion WO0000003084835</t>
  </si>
  <si>
    <t>PED-3503203-Q5X2</t>
  </si>
  <si>
    <t>CARLOS ANDRES PEREZ CORREA</t>
  </si>
  <si>
    <t>Cap29perez@gmail.com</t>
  </si>
  <si>
    <t>'RURAL_146021352000000316_CL 137 CR 216 -316</t>
  </si>
  <si>
    <t>'146021352000000316</t>
  </si>
  <si>
    <t xml:space="preserve"> 29-AUG-2025 14:57:35 -- EPMCRMSVPRD LEGALIZACIN PARA LA DIR CL 137 CR 216 -316 MPIO MEDELLN - ANEXOS: SOLICITUD FIRMADA - COPIA CC -FACTURA CONTRATO 178664 - DECLARACION DE CUMPLIMIENTO RETIE - CONTACTO Carlos Andres Perez Correa CEL 3136858409 EMAIL cap29perezgmail.com - RADICADO 202501201498301-Sep-2025 -- Actualizacion masia por pendientes de atencion WO0000003084835</t>
  </si>
  <si>
    <t>PED-3503248-J5G6</t>
  </si>
  <si>
    <t>DUVER ELIAS AVENDAÑO GONZALEZ</t>
  </si>
  <si>
    <t>'CR 19 CL 59 C -59</t>
  </si>
  <si>
    <t>'055129009300590000</t>
  </si>
  <si>
    <t xml:space="preserve"> 29-AUG-2025 16:51:41 -- EPMCRMSVPRD Sr. Duer Elias Aendaño Gonzalez con cdula 1010104893 En calidad de propietario solicita sericio nueo de energa HV para el municipio de Medelln B. llanadas requiere sericio bsico residencial a 110 V piso 1 solicita que EPM instale la red elctrica interna y certifique se toma como referencia la direccin CR 19 CL 59 C -57 INTERIOR 2100  tel 3135645495-3122680227 id 5d15a75d-c299-4626-a0f3-a7cecce16077 CHENAGIPedido automatico desde solicitud de sericio de energa01-Sep-2025 -- Actualizacion masia por pendientes de atencion WO0000003084835</t>
  </si>
  <si>
    <t>PED-3503569-G8S8</t>
  </si>
  <si>
    <t>CAROLINA GALLEGO ECHEVERRI</t>
  </si>
  <si>
    <t>margaramariaev@gmail.com</t>
  </si>
  <si>
    <t>'RURAL_125004603710000023</t>
  </si>
  <si>
    <t>'125004603710000023</t>
  </si>
  <si>
    <t xml:space="preserve"> 29-AUG-2025 17:46:59 -- EPMCRMSVPRD Sra. Carolina Gallego con cdula 1038263376 afirma es propietario del inmueble solicita nueo sericio de energa para mpio Enigado ereda Pantanillo requiere sericio bsico residencial a 110 V solicita que EPM instale la red elctrica interna y certifique.Carga mxima: 96 KVANiel de tensin: 1Tipo de sericio solicitado: Nuea cargaHay red elctrica cercana al predio: SiDistancia en metros: 35Se toma como referencia la direccin RURAL125004603710000000125004603710000000 tel 3122685000 id 252e8b16-4fe5-41e6-8967-c0b92fae02cb login mgomezPedido automatico desde solicitud de sericio de energa01-Sep-2025 -- Actualizacion masia por pendientes de atencion WO0000003084835</t>
  </si>
  <si>
    <t>PED-3503648-B1X8</t>
  </si>
  <si>
    <t>CLAUDIA LILIANA GARCIA</t>
  </si>
  <si>
    <t>'CL 56 CR 102 -231</t>
  </si>
  <si>
    <t>'085016002002310000</t>
  </si>
  <si>
    <t xml:space="preserve"> 29-AUG-2025 18:12:24 -- EPMCRMSVPRD Sr. Claudia Liliana Garcia con cdula 1128470665 afirma autorizacin de propietario solicita nueo sericio de energa para mpio MEDELLN barrio OLAYA HERRERA requiere sericio bsico residencial a 110 V piso 1 Informa tener red elctrica interna certificada.Carga mxima requerida en KVA: 96Niel de tensin: 1Tipo de sericio solicitado: Nuea cargaHay red elctrica cercana al predio: SiDistancia en metros: 10 Se toma como referencia la direccin CL 56 CR 102 -229 MEDELLN ANTIOQUIA tel 3001233992 id 3f013126-b96a-4b11-8831-664fdc079a86 login jcorrePedido automatico desde solicitud de sericio de energa01-Sep-2025 -- Actualizacion masia por pendientes de atencion WO0000003084835</t>
  </si>
  <si>
    <t>PED-3503673-W7Y1</t>
  </si>
  <si>
    <t>'CL 56 CR 102 -231 (INTERIOR 201 )</t>
  </si>
  <si>
    <t>'085016002002310201</t>
  </si>
  <si>
    <t xml:space="preserve"> 29-AUG-2025 18:13:28 -- EPMCRMSVPRD Sr. Claudia Liliana Garcia con cdula 1128470665 afirma autorizacin de propietario solicita nueo sericio de energa para mpio MEDELLN barrio OLAYA HERRERA requiere sericio bsico residencial a 110 V piso 2 Informa tener red elctrica interna certificada.Carga mxima requerida en KVA: 96Niel de tensin: 1Tipo de sericio solicitado: Nuea cargaHay red elctrica cercana al predio: SiDistancia en metros: 10 Se toma como referencia la direccin CL 56 CR 102 -229 MEDELLN ANTIOQUIA tel 3001233992 id 3f013126-b96a-4b11-8831-664fdc079a86 login jcorrePedido automatico desde solicitud de sericio de energa01-Sep-2025 -- Actualizacion masia por pendientes de atencion WO0000003084835</t>
  </si>
  <si>
    <t>PED-3503674-M9F4</t>
  </si>
  <si>
    <t>MARIA PIEDAD CASTAÑO ROMAN</t>
  </si>
  <si>
    <t>'TRAN 33 SUR DIAG 29 -6 (INTERIOR 108 )</t>
  </si>
  <si>
    <t>'023293009000060108</t>
  </si>
  <si>
    <t xml:space="preserve"> 30-AUG-2025 07:37:31 -- EPMCRMSVPRD Se presenta LuisGuillermoGarroCarmona con CC 70553496 en calidad de TRAMITADOR solicita legalizacin del sericio de energa para la direccin TRAN 33 SUR DIAG 29 -6 INTERIOR 108 Municipio Enigado indica claramente que el uso del sericio es residencial ya tiene la red interna instalada acometida y medidor.Presenta: Solicitud diligenciada Factura de la iienda ecina N. 1332697 direccin de referencia TRAN 33 SUR DIAG 29 -6 INTERIOR 107 indica usuario que es la casa aledaña a la instalacin. Declaracin de cumplimiento Copia de matrcula profesionalContacto: MARIA PIEDAD CASTAÑO ROMN.  Cel. 3215028063-6042069405SUJETO A VERIFICACINNOTA: Faor de llamar antes de isitar casa sola.01-Sep-2025 -- Actualizacion masia por pendientes de atencion WO0000003084835</t>
  </si>
  <si>
    <t>PED-3503712-S8H8</t>
  </si>
  <si>
    <t>JOIMER ELIAS VILLEGAS ARRIETA</t>
  </si>
  <si>
    <t>villegaselias123@outlook.com</t>
  </si>
  <si>
    <t>'CL 18 CR 90 -39 (INTERIOR 357 )</t>
  </si>
  <si>
    <t>'051918000000390357</t>
  </si>
  <si>
    <t xml:space="preserve"> 01-SEP-2025 07:52:06 -- EPMCRMSVPRD Usuario Joimer Elias Villegas Arrieta con documento No 1.152.438.220 celular 304 536 54 56 - 313  837 23 64 solicita sericio de energa por HV para la direccin CL 18 CR 90 -39 INTERIOR 357  Medelln BARRIO BELEN ALTAVISTA para que la empresa le instale medidor y la red externa. Presenta formatos diligenciados carta RETIE y carn CONTE del tcnico electricista factura del ecino contrato No. 12795042 y cdula. Faor llamar antes de isitar. Sujeto a erificacin.Pedido automatico desde solicitud de sericio de energa01-Sep-2025 -- Actualizacion masia por pendientes de atencion WO0000003084835</t>
  </si>
  <si>
    <t>PED-3503981-X0D1</t>
  </si>
  <si>
    <t>GILBERTO ANTONIO ZAPATA SANCHEZ</t>
  </si>
  <si>
    <t>gilbertozapatasanchez79@gmail.com</t>
  </si>
  <si>
    <t>'CR 26 CL 40 E SUR -20 (INTERIOR 304 )</t>
  </si>
  <si>
    <t>'024226000500200304</t>
  </si>
  <si>
    <t xml:space="preserve"> 01-SEP-2025 07:55:53 -- EPMCRMSVPRD Sr. Luis zapata   con cdula 98561268  Cel. 3013778638  Correo: gilbertoantoniozapatasanchez0gmail.com en calidad de suario  solicita HV 110 para un CUARTO  Piso En el municipio de ENVIGADO  BARRIO LA MINA PARTE INTERMEDIA  direccin CR 26 CL 40 E SUR -20 INTERIOR 306  . Requiere que EPM instale y certifique la red interna y le instale el medidor y la acometida elctrica id. bd668760-59a4-441d-9951-2ea89562a2d0   jmoraruCarga mxima requerida en KVA: 96Niel de tensin: 1Tipo de sericio solicitado: Nuea cargaHay red elctrica cercana al predio: SiPedido automatico desde solicitud de sericio de energa01-Sep-2025 -- Actualizacion masia por pendientes de atencion WO0000003084835</t>
  </si>
  <si>
    <t>PED-3503987-L8N0</t>
  </si>
  <si>
    <t>CARLOS ALCIDES ISAZA MUÑOZ</t>
  </si>
  <si>
    <t>icarlosalcides@yahoo.es</t>
  </si>
  <si>
    <t>'CR 96 C CL 49 AA -67 (INTERIOR 132 )</t>
  </si>
  <si>
    <t>'054926309110670132</t>
  </si>
  <si>
    <t xml:space="preserve"> 01-SEP-2025 08:02:25 -- EPMCRMSVPRD El usuario en calidad de propietario solicita la habilitacin de iienda del sericio de energa ubicado en la direccin: CR 96 C CL 49 AA -67 INTERIOR 132  ruta cercana: 054926309110670130 ESTRATO 1 UNO.  Requiere que la empresa le instale todo. Nota: La habilitacin de la iienda genera un cobro adicional correspondiente al 19  del IVA.Contacto: Carlos Alcides Isaza celular: 3105246284.Pedido automatico desde solicitud de sericio de energa01-Sep-2025 -- Actualizacion masia por pendientes de atencion WO0000003084835</t>
  </si>
  <si>
    <t>PED-3504001-L5D3</t>
  </si>
  <si>
    <t>YERLIN TATIANA HIDALGO NARVAEZ</t>
  </si>
  <si>
    <t>hidalgoyerlin88@gmail.com</t>
  </si>
  <si>
    <t>'CR 113 CL 36 C -23 (INTERIOR 202 )</t>
  </si>
  <si>
    <t>'083123006300230202</t>
  </si>
  <si>
    <t xml:space="preserve"> 01-SEP-2025 08:58:20 -- EPMCRMSVPRD La Sra Yerlin Tatiana Hidalgo Naraez con C.C 1152685608 Tel 3112855802 solicita sericio de HV en la direccion de referencia cr 113 cl 36 C -23 Mpio de Medellin Barro 20 de Julio parte alta independencia 3 solicita que EPM Certifique e instale todo el sericio red interna contador y acometida70ff8af0-cb62-4cf7-a9ae-617543e49471laceagudPedido automatico desde solicitud de sericio de energa01-Sep-2025 -- Actualizacion masia por pendientes de atencion WO0000003084835</t>
  </si>
  <si>
    <t>PED-3504157-Y2J0</t>
  </si>
  <si>
    <t>YENI PAOLA JARAMILLO TORRES</t>
  </si>
  <si>
    <t>yeni-aries@hotmail.com</t>
  </si>
  <si>
    <t>'CL 48 BB CR 99 DF -7</t>
  </si>
  <si>
    <t>'054918229460070000</t>
  </si>
  <si>
    <t xml:space="preserve"> 01-SEP-2025 09:03:52 -- EPMCRMSVPRD SE PRESENTA USUARIO EN CALIDAD DE QUIEN DICE SER EL PROPIETARIO YENI PAOLA JARAMILLO TORRES CON C.C. 1.017.209.389 SOLICITANDO SERVICIO DE H.V. CONSTRUCCIN DE ACOMETIDA Y MEDIDOR PARA LA INSTALACION RESIDENCIAL EN LA DIRECCIN CL 48 BB CR 99 DF -7 EN EL MUNICIPIO DE MEDELLIN BARRIO SAN JAVIER SECTOR EL SOCORRO POR LA ENTRADA DE LA LUZ DEL MUNDO LA GABRIELA   DEPARTAMENTO DE ANTIOQUIA PRESENTA CDULA DE CIUDADANA SOLICITUD DILIGENCIADA CARTA DE REQUISITOS TCNICOS COPIA DE LA TARJETA PROFESIONAL DEL TCNICO ELECTRICISTA QUE CERTIFICA LA INSTALACIN INDICA QUE LA INSTALACION VECINA CONTIGUA TIENE SERVICIO DE ENERGIA PREPAGO CON CONTRATO 12981833 TELEFONO DE CONTACTO 3128811762 - 3042802584 LLAMAR ANTES DE IR SUJETO A VERIFICACIN.Pedido automatico desde solicitud de sericio de energa01-Sep-2025 -- Actualizacion masia por pendientes de atencion WO0000003084835</t>
  </si>
  <si>
    <t>PED-3504178-Z4G3</t>
  </si>
  <si>
    <t>GUSTAVO ADOLFO VELEZ LONDOÑO</t>
  </si>
  <si>
    <t>gustavovlz9584@gmail.com</t>
  </si>
  <si>
    <t>CL 49 AA CR 99 EE -64</t>
  </si>
  <si>
    <t>'CL 48 DD CR 99 E -57 (INTERIOR 108 )</t>
  </si>
  <si>
    <t>'054918449500570108</t>
  </si>
  <si>
    <t xml:space="preserve"> 01-SEP-2025 09:11:12 -- EPMCRMSVPRD Se presenta GUSTAVO ADOLFO VELEZ LONDOÑO identificada con cc 71.599.584 solicita sericio HV de uso residencial para la para la CL 48 DD CR 99 E -57 INTERIOR 108  aporta nmero de contrato del ecino 13090169 present: solicitud diligenciada HV solicitud E1 copia de cdula copia de la declaracin de cumplimiento certificado del cont del tcnico electricista. Se le informa requerimientos ans sujeto a erificacin en terreno por faor llamar antes de ir al : 3005619552. Muchas GraciasPedido automatico desde solicitud de sericio de energa01-Sep-2025 -- Actualizacion masia por pendientes de atencion WO0000003084835</t>
  </si>
  <si>
    <t>PED-3504207-B5H9</t>
  </si>
  <si>
    <t>OMAIRA SERNA BERNAL</t>
  </si>
  <si>
    <t>andreselmallalive@gmail.com</t>
  </si>
  <si>
    <t>'CL 54 CR 3 -60 (INTERIOR 1090 )</t>
  </si>
  <si>
    <t>'055014003000601090</t>
  </si>
  <si>
    <t xml:space="preserve"> 01-SEP-2025 09:31:27 -- EPMCRMSVPRD propietaria Omaira Serna Bernal con cdula 1007407720 solicita h de energa con redes internas y externas para iienda ubicada en el barrio Caicedo presenta la cdula formato diligenciado y factura del ecino mas cercano. llamar 3122431320.Pedido automatico desde solicitud de sericio de energa01-Sep-2025 -- Actualizacion masia por pendientes de atencion WO0000003084835</t>
  </si>
  <si>
    <t>PED-3504287-D7G7</t>
  </si>
  <si>
    <t>NANCY BEATRIZ ALZATE NATERA</t>
  </si>
  <si>
    <t>nancyalzate@hotmail.es</t>
  </si>
  <si>
    <t>'CR 119 CL 39 F -31 (INTERIOR 101 )</t>
  </si>
  <si>
    <t>'083129009600310101</t>
  </si>
  <si>
    <t xml:space="preserve"> 01-SEP-2025 09:43:18 -- EPMCRMSVPRD SE PRESENTA EL SEÑOR JHON JAIRO HENAO OSORIO CON C.C. 71.644.375 CON DOCUMENTOS A NOMBRE DE NANCY BEATRIZ ALZATE NATERA IDENTIFICADO CON CEDULA 1.128.466.772 SOLICITANDO SERVICIO DE H.V. CONSTRUCCIN DE ACOMETIDA Y MEDIDOR PARA LA INSTALACION RESIDENCIAL EN LA DIRECCIN CR 119 CL 39 F -31 INTERIOR 101  EN EL MUNICIPIO DE MEDELLIN BARRIO SAN JAVIER SECTOR EL SALADO PARTE ALTA DEPARTAMENTO DE ANTIOQUIA PRESENTA CDULA DE CIUDADANA SOLICITUD DILIGENCIADA CARTA DE REQUISITOS TCNICOS COPIA DE LA TARJETA PROFESIONAL DEL TCNICO ELECTRICISTA QUE CERTIFICA LA INSTALACIN FACTURA DE SERVICIOS INSTALACION VECINA MAS CERCANA PRIMER PISO CONTRATO 610941 TELEFONO DE CONTACTO 3135357533-  LLAMAR ANTES DE IR SUJETO A VERIFICACIN.Pedido automatico desde solicitud de sericio de energa01-Sep-2025 -- Actualizacion masia por pendientes de atencion WO0000003084835</t>
  </si>
  <si>
    <t>PED-3504344-N3X3</t>
  </si>
  <si>
    <t>'CR 119 CL 39 F -31 (INTERIOR 301 )</t>
  </si>
  <si>
    <t>'083129009600310301</t>
  </si>
  <si>
    <t xml:space="preserve"> 01-SEP-2025 09:44:32 -- EPMCRMSVPRD SE PRESENTA EL SEÑOR JHON JAIRO HENAO OSORIO CON C.C. 71.644.375 CON DOCUMENTOS A NOMBRE DE NANCY BEATRIZ ALZATE NATERA IDENTIFICADO CON CEDULA 1.128.466.772 SOLICITANDO SERVICIO DE H.V. CONSTRUCCIN DE ACOMETIDA Y MEDIDOR PARA LA INSTALACION RESIDENCIAL EN LA DIRECCIN CR 119 CL 39 F -31 INTERIOR 301  EN EL MUNICIPIO DE MEDELLIN BARRIO SAN JAVIER SECTOR EL SALADO PARTE ALTA DEPARTAMENTO DE ANTIOQUIA PRESENTA CDULA DE CIUDADANA SOLICITUD DILIGENCIADA CARTA DE REQUISITOS TCNICOS COPIA DE LA TARJETA PROFESIONAL DEL TCNICO ELECTRICISTA QUE CERTIFICA LA INSTALACIN FACTURA DE SERVICIOS INSTALACION VECINA MAS CERCANA PRIMER PISO CONTRATO 610941 TELEFONO DE CONTACTO 3135357533-  LLAMAR ANTES DE IR SUJETO A VERIFICACIN.Pedido automatico desde solicitud de sericio de energa01-Sep-2025 -- Actualizacion masia por pendientes de atencion WO0000003084835</t>
  </si>
  <si>
    <t>PED-3504352-P2L8</t>
  </si>
  <si>
    <t>'CR 119 CL 39 F -31 (INTERIOR 202 )</t>
  </si>
  <si>
    <t>'083129009600310202</t>
  </si>
  <si>
    <t xml:space="preserve"> 01-SEP-2025 09:48:24 -- EPMCRMSVPRD SE PRESENTA EL SEÑOR JHON JAIRO HENAO OSORIO CON C.C. 71.644.375 CON DOCUMENTOS A NOMBRE DE NANCY BEATRIZ ALZATE NATERA IDENTIFICADO CON CEDULA 1.128.466.772 SOLICITANDO SERVICIO DE H.V. CONSTRUCCIN DE ACOMETIDA Y MEDIDOR PARA LA INSTALACION RESIDENCIAL EN LA DIRECCIN CR 119 CL 39 F -31 INTERIOR 202  EN EL MUNICIPIO DE MEDELLIN BARRIO SAN JAVIER SECTOR EL SALADO PARTE ALTA DEPARTAMENTO DE ANTIOQUIA PRESENTA CDULA DE CIUDADANA SOLICITUD DILIGENCIADA CARTA DE REQUISITOS TCNICOS COPIA DE LA TARJETA PROFESIONAL DEL TCNICO ELECTRICISTA QUE CERTIFICA LA INSTALACIN FACTURA DE SERVICIOS INSTALACION VECINA MAS CERCANA PRIMER PISO CONTRATO 610941 TELEFONO DE CONTACTO 3135357533-  LLAMAR ANTES DE IR SUJETO A VERIFICACIN.Pedido automatico desde solicitud de sericio de energa01-Sep-2025 -- Actualizacion masia por pendientes de atencion WO0000003084835</t>
  </si>
  <si>
    <t>PED-3504362-N0J9</t>
  </si>
  <si>
    <t>YHON ALFREDO CARDONA MAYA</t>
  </si>
  <si>
    <t>jhonalfredomayya@icloud.com</t>
  </si>
  <si>
    <t>'CR 129 CL 61 -66 (INTERIOR 401 )</t>
  </si>
  <si>
    <t>'086229001000660401</t>
  </si>
  <si>
    <t xml:space="preserve"> 01-SEP-2025 10:29:05 -- EPMCRMSVPRD Sr. Jhon Alfredo  Cardona Amaya  con cdula 1128480617  afirma es propietario del inmueble solicita nueo sericio de energa para mpio Medelln  Cgto: San Cristbal  requiere sericio bsico residencial a 110 V solicita que EPM instale la red elctrica interna y certifique.Carga mxima: 96 KVANiel de tensin: 1Tipo de sericio solicitado: Nuea cargaHay red elctrica cercana al predio: SiNoDistancia en metros: 10 Se toma como referencia la direccin CR 129 CL 61 -66 INTERIOR 301   tel 3113083139 id eb6674ea-3ebb-464e-9e09-defe59af73f9 mcalobaPedido automatico desde solicitud de sericio de energa01-Sep-2025 -- Actualizacion masia por pendientes de atencion WO0000003084835</t>
  </si>
  <si>
    <t>PED-3504513-N1G1</t>
  </si>
  <si>
    <t>'TRAN 33 SUR DIAG 29 -26 (INTERIOR 101 )</t>
  </si>
  <si>
    <t>'023293009000260101</t>
  </si>
  <si>
    <t xml:space="preserve"> 01-SEP-2025 10:46:50 -- EPMCRMSVPRD Sr. Maria Piedad Castaña con cdula 42876852 afirma es propietario del inmueble solcita nueo sericio de energa para mpio Enigado barrioereda Santo de Misael  requiere sericio bsico residencial a 110 V piso 1 solicita que EPM instale la red elctrica interna y certifique. Se le informa cobro del IVA del 19 sobre los trabajos realizados para la construccin de la red interna.  La casa permanece sola sin embargo piden que llamen dado que es una sra mayor para estar atenta 604 2069405  Se toma como referencia la direccin TRAN 33 SUR DIAG 29 -6 INTERIOR 107 es la casa del lado  tel. 3215028063 id dcecb0c7-8c66-4f5c-9d8d-27c57cfa15ef  login dsepublaPedido automatico desde solicitud de sericio de energa01-Sep-2025 -- Actualizacion masia por pendientes de atencion WO0000003084835</t>
  </si>
  <si>
    <t>PED-3504586-S8W8</t>
  </si>
  <si>
    <t>LUZ AMPARO SERNA MORALES</t>
  </si>
  <si>
    <t>'CL 48 D CR 99 B -292 (INTERIOR 2301 )</t>
  </si>
  <si>
    <t>'054918409202922301</t>
  </si>
  <si>
    <t xml:space="preserve"> 01-SEP-2025 11:31:27 -- EPMCRMSVPRD La usuaria en calidad de propietaria solicita la habilitacin de iienda del sericio de energa ubicado en la direccin: CL 48 D CR 99 B -292 INTERIOR 2301  BARRIO SAN JAVIER ruta cercana: 054918409202922211 ESTRATO 1 UNO.  Requiere que la empresa le instale todo. Nota: La habilitacin de la iienda genera un cobro adicional correspondiente al 19  del IVA.Contacto: Luz Amparo Serna celular: 314 811 95 96.Pedido automatico desde solicitud de sericio de energa01-Sep-2025 -- Actualizacion masia por pendientes de atencion WO0000003084835</t>
  </si>
  <si>
    <t>PED-3504800-T9T5</t>
  </si>
  <si>
    <t>'CL 48 D CR 99 B -292 (INTERIOR 2401 )</t>
  </si>
  <si>
    <t>'054918409202922401</t>
  </si>
  <si>
    <t xml:space="preserve"> 01-SEP-2025 11:36:01 -- EPMCRMSVPRD La usuaria en calidad de propietaria solicita la habilitacin de iienda del sericio de energa ubicado en la direccin: CL 48 D CR 99 B -292 INTERIOR 2401  BARRIO SAN JAVIER ruta cercana: 054918409202922211 ESTRATO 1 UNO.  Requiere que la empresa le instale todo. Nota: La habilitacin de la iienda genera un cobro adicional correspondiente al 19  del IVA.Contacto: Luz Amparo Serna celular: 314 811 95 96.Pedido automatico desde solicitud de sericio de energa01-Sep-2025 -- Actualizacion masia por pendientes de atencion WO0000003084835</t>
  </si>
  <si>
    <t>PED-3504814-F9K0</t>
  </si>
  <si>
    <t>HAMEL EUSEBIO PEREZ ASCENDRA</t>
  </si>
  <si>
    <t>hamelrecort26@gmail.com</t>
  </si>
  <si>
    <t>'CR 2 CL 52 -72</t>
  </si>
  <si>
    <t>'055022002000720000</t>
  </si>
  <si>
    <t xml:space="preserve"> 01-SEP-2025 12:05:52 -- EPMCRMSVPRD Sr. Hamel Eusebio Perez Ascendra con cdula 1067919407 afirma con autorizacin de propietario solicitar el sericio nueo de energa para mpio MEDELLN barrio LAS ESTANCIAS requiere sericio bsico residencial a 110 V piso 1 solicita certificacin de la red elctrica interna.Carga mxima requerida en KVA: 96Niel de tensin: 1Tipo de sericio solicitado: Nuea cargaHay red elctrica cercana al predio: SiDistancia en metros: 10 Se toma como referencia la direccin CR 2 CL 52 -70 LAS ESTANCIAS MEDELLN ANTIOQUIA tel 3246003867 id 3813998c-f6f2-421d-acc6-ff9e597d6f1b login jcorrePedido automatico desde solicitud de sericio de energa01-Sep-2025 -- Actualizacion masia por pendientes de atencion WO0000003084835</t>
  </si>
  <si>
    <t>PED-3504917-M7Y1</t>
  </si>
  <si>
    <t>CARLOS MARIO AREIZA JARAMILLO</t>
  </si>
  <si>
    <t>fabiolaesterjaramillo@gmail.com</t>
  </si>
  <si>
    <t>'RURAL_146015406100000000</t>
  </si>
  <si>
    <t>'146015406100000000</t>
  </si>
  <si>
    <t xml:space="preserve"> 01-SEP-2025 12:59:49 -- EPMCRMSVPRD Nota: Llamar antes de ir ya que la casa esta sola: Por faor llamar al contacto: Carlos Mario Areiza Jaramillo. Numero de contacto 3105306157. Usuario en calidad de propietario solicita conexin del sericio de energa por HV para la direccin RURAL146015406100000000 Vereda la Volcana municipio de Medelln Corregimiento de san Sebastin de palmitas. Informa que el inmueble esta terminado pero no tiene red interna ni red externa ni medidor. Presenta formulario diligenciado Contrato ecino 12632998 formato solicitud del sericio energa E1 formato P-689. Pedido automatico desde solicitud de sericio de energa01-Sep-2025 -- Actualizacion masia por pendientes de atencion WO0000003084835</t>
  </si>
  <si>
    <t>PED-3505054-Q8D5</t>
  </si>
  <si>
    <t>JULIAN JAVIER MONA URREA</t>
  </si>
  <si>
    <t>julianjmour@hotmail.com</t>
  </si>
  <si>
    <t>'RURAL_163010191000000202</t>
  </si>
  <si>
    <t>'163010191000000202</t>
  </si>
  <si>
    <t xml:space="preserve"> 01-SEP-2025 13:30:28 -- EPMCRMSVPRD En calidad propietaria solicita habilitacin iienda para el sericio de energa en la direccin RURAL163010191000000202 en el municipio Itag Antioquia en el barrio los gomez para esta solicitud presenta formato diligenciado y firmado declaracin de cumplimiento tarjeta profesional y cedula del elctrico factura de EPM del ecino ms cercano y cedula del solicitante.Pedido automatico desde solicitud de sericio de energa01-Sep-2025 -- Actualizacion masia por pendientes de atencion WO0000003084835</t>
  </si>
  <si>
    <t>PED-3505142-P3C2</t>
  </si>
  <si>
    <t>DAVID ALEXANDER GAVIRIA FLOREZ</t>
  </si>
  <si>
    <t>'CR 116 CL 34 -98 (INTERIOR 111 )</t>
  </si>
  <si>
    <t>'083126004000980111</t>
  </si>
  <si>
    <t xml:space="preserve"> 01-SEP-2025 13:35:18 -- EPMCRMSVPRD Solicita energa h para la direccion CR 116 CL 34 -98 INTERIOR 111  Medelln anexa cuenta con contrato 13179342 cedula declaracin cumplimiento matricula telfono contacto 3106317257 llamar antes de ir. Pedido automatico desde solicitud de sericio de energa01-Sep-2025 -- Actualizacion masia por pendientes de atencion WO0000003084835</t>
  </si>
  <si>
    <t>PED-3505145-G4D3</t>
  </si>
  <si>
    <t>DANIELA ESPINOSA ZAPATA</t>
  </si>
  <si>
    <t>danielaespisazapata503@gmail.com</t>
  </si>
  <si>
    <t>'RURAL_161050039000000001_RURAL_161050039000000001</t>
  </si>
  <si>
    <t>'161050039000000001</t>
  </si>
  <si>
    <t xml:space="preserve"> 01-SEP-2025 13:35:39 -- EPMCRMSVPRD En calidad de mandadario se presenta Juan Guillermo Diaz Villada se presenta  y  solicita instalacin de sericio de energa por Habilitacin iienda en direccion RURAL161050039000000001RURAL161050039000000001 caldas nombre de DANIELA ESPINOSA ZAPATA  CC  1026157192  Presenta formulario diligenciado copia de cedula declaracin de cumplimiento  y copia de matrcula profesional  Contacto: 3045646141- y solicitan llamar antes de la isita Factura  ecino contrato 10476487 Se le informa que por asuntos operatios su solicitud se programar para atencin despus del 5 de septiembre 2025 El solicitante manifiesta que los documentos aportados son copia del documento original por lo que responder ante autoridad competente por cualquier irregularidad que sea identificada en los mismos.Pedido automatico desde solicitud de sericio de energa01-Sep-2025 -- Actualizacion masia por pendientes de atencion WO0000003084835</t>
  </si>
  <si>
    <t>PED-3505152-K5P0</t>
  </si>
  <si>
    <t>DELSY MARIA AGAMEZ RIVAS</t>
  </si>
  <si>
    <t>kelly.agamez32@gmail.com</t>
  </si>
  <si>
    <t>'CR 119 C CL 60 C -3 (INTERIOR 201 )</t>
  </si>
  <si>
    <t>'086129300300030201</t>
  </si>
  <si>
    <t xml:space="preserve"> 01-SEP-2025 13:54:35 -- EPMCRMSVPRD Sr. Delsy Maria Agamez Rias con cdula 32107193 afirma es propietario del inmueble solicita nueo sericio de energa para mpio MEDELLN barrio ROBLE MAR requiere sericio bsico residencial a 110 V piso 2 solicita certificacin de la red elctrica interna.Carga mxima requerida en KVA: 96Niel de tensin: 1Tipo de sericio solicitado: Nuea cargaHay red elctrica cercana al predio: SiDistancia en metros: 10 Se toma como referencia la direccin CR 119 C CL 60 C -3 MEDELLN ANTIOQUIA tel 3106136226 id 300d4d22-cfca-4d39-a0fd-f048cfdcb25f login jcorrePedido automatico desde solicitud de sericio de energa01-Sep-2025 -- Actualizacion masia por pendientes de atencion WO0000003084835</t>
  </si>
  <si>
    <t>PED-3505198-Y9D8</t>
  </si>
  <si>
    <t>DEISY AUXILIO RESTREPO RESTREPO</t>
  </si>
  <si>
    <t>deisyrestreporestrepo1804@gmail.com</t>
  </si>
  <si>
    <t>'CL 30 CR 50 C -37 (INTERIOR 102 )</t>
  </si>
  <si>
    <t>'073510000300370102</t>
  </si>
  <si>
    <t xml:space="preserve"> 01-SEP-2025 14:24:06 -- EPMCRMSVPRD Sra. Deisy Restrepo con cdula 43185245 afirma es propietario del inmueble solicita nueo sericio de energa para mpio Itagui barrio Yarumito requiere sericio bsico residencial a 110 V solicita que EPM instale la red elctrica interna y certifique.Carga mxima: 96 KVANiel de tensin: 1Tipo de sericio solicitado: Nuea cargaHay red elctrica cercana al predio: SiNoDistancia en metros: 10Se toma como referencia la direccin CL 30 CR 50 C -37 INTERIOR 102  tel 3238044334 id 8af1735e-f364-44aa-9fbb-b054c4a609b8 login mgomezPedido automatico desde solicitud de sericio de energa01-Sep-2025 -- Actualizacion masia por pendientes de atencion WO0000003084835</t>
  </si>
  <si>
    <t>PED-3505287-G4R6</t>
  </si>
  <si>
    <t>GERSON MANUEL GALLEGO COLORADO</t>
  </si>
  <si>
    <t>gallegogerson03@gmail.com</t>
  </si>
  <si>
    <t>'RURAL_161142011000000202</t>
  </si>
  <si>
    <t>'161142011000000202</t>
  </si>
  <si>
    <t xml:space="preserve"> 01-SEP-2025 14:24:50 -- EPMCRMSVPRD En calidad de propietario Gerson Manuel Gallego Colorado C.C 1.026.161.956 solicita sericio de energa construccin de domiciliaria  red interna para la direccin RURAL161142011000000202 de Caldas sector la miel. Presenta solicitud de sericios de alor agregado firmada copia de la cdula y factura del ecino contrato 11624932.Pedido automatico desde solicitud de sericio de energa01-Sep-2025 -- Actualizacion masia por pendientes de atencion WO0000003084835</t>
  </si>
  <si>
    <t>PED-3505293-L9H2</t>
  </si>
  <si>
    <t>MELIZA VILLADA GARCIA</t>
  </si>
  <si>
    <t>villadameliza6@gmail.com</t>
  </si>
  <si>
    <t>'RURAL_161144004000000001_PROV.BR LA MIEL SECTOR LA</t>
  </si>
  <si>
    <t>'161144004000000001</t>
  </si>
  <si>
    <t xml:space="preserve"> 01-SEP-2025 14:34:47 -- EPMCRMSVPRD En calidad de propietaria solicita habilitacin iienda energa con red interna bsica direccion cercana RURAL161144004000000000 BR LA MIEL SECTOR LA MANUELA contacto Meliza Villada celular 3024534853.Pedido automatico desde solicitud de sericio de energa01-Sep-2025 -- Actualizacion masia por pendientes de atencion WO0000003084835</t>
  </si>
  <si>
    <t>PED-3505325-P6W0</t>
  </si>
  <si>
    <t>YURI ANDREA SALAZAR RESTREPO</t>
  </si>
  <si>
    <t>yurisalazarrestrepo@hotmail.com</t>
  </si>
  <si>
    <t>'RURAL_163009512000000001_RURAL ITAGUI EL AJIZAL</t>
  </si>
  <si>
    <t>'163009512000000001</t>
  </si>
  <si>
    <t xml:space="preserve"> 01-SEP-2025 14:35:40 -- EPMCRMSVPRD Propietaria Sra. Yuri Andrea Salazar Restrepo identificada con cdula 1039884001 y Cel: 3013555990 solicita sericio de energa HV para la direccin RURAL163009512000000001RURAL ITAGUI EL AJIZAL  en el municipio de  Itag. Presenta formatos de solicitud diligenciada copia de la cdula y factura del ecino cercano Instalacin cercana: RURAL163009512000000000RURAL ITAGUI EL AJIZAL con contrato: 259029. Correo electrnico: yurisalazarrestrepohotmail.com. Cliente informa que ya tiene construida la red interna y certificada por electricista particular y requiere la red externa por parte de EPM.Pedido automatico desde solicitud de sericio de energa01-Sep-2025 -- Actualizacion masia por pendientes de atencion WO0000003084835</t>
  </si>
  <si>
    <t>PED-3505331-S0D3</t>
  </si>
  <si>
    <t>ELKIN ALBERTO RESTREPO RESTREPO</t>
  </si>
  <si>
    <t>'CL 30 CR 50 C -37 (INTERIOR 205 )</t>
  </si>
  <si>
    <t>'073510000300370205</t>
  </si>
  <si>
    <t xml:space="preserve"> 01-SEP-2025 15:29:23 -- EPMCRMSVPRD se comunica el sr Elkin Alberto restrepo restrepo con cc 98524870 solicita sericio de energa para muni Itagbarriosanta catalina 2 para un 2 piso en direccin de referencia CL 30 CR 50 C -37 INTERIOR 203 tel: 3006721383 correo:elkinrestrepo1905hotmail.com8dbe311e-3725-4320-9fbf-cdeb0a9ebc6e dobrmosqPedido automatico desde solicitud de sericio de energa01-Sep-2025 -- Actualizacion masia por pendientes de atencion WO0000003084835</t>
  </si>
  <si>
    <t>PED-3505520-Z5J2</t>
  </si>
  <si>
    <t>DEYANIRA CIRO QUINTERO</t>
  </si>
  <si>
    <t>CL 58 CC CR 85 D -11 (INTERIOR 301 )</t>
  </si>
  <si>
    <t>'CL 58 CC CR 85 D -15 (INTERIOR 302 )</t>
  </si>
  <si>
    <t>'055818335400150302</t>
  </si>
  <si>
    <t xml:space="preserve"> 01-SEP-2025 15:44:39 -- EPMCRMSVPRD Se presenta Deyanira Ciro Quintero con cdula 21664489 para solicitar sericio de energa para la direccin CL 58 CC CR 85 D -15 INTERIOR 302  del municipio de Medelln barrio Bucaros para lo cual presenta formulario del operador de red y formulario de habilitacin de iienda RETIE- Declaracin de cumplimiento fotocopia de la tarjeta profesional copia de la cdula presenta factura del inmueble ecino contrato 11888045 se informa que la solicitud queda pendiente de erificacin tcnica celular 3168201453 contacto 3117212573.Pedido automatico desde solicitud de sericio de energa01-Sep-2025 -- Actualizacion masia por pendientes de atencion WO0000003084835</t>
  </si>
  <si>
    <t>PED-3505557-D2Z1</t>
  </si>
  <si>
    <t>GERALDIN BOLIVAR PINILLO</t>
  </si>
  <si>
    <t>yeras18@gmail.com</t>
  </si>
  <si>
    <t>'RURAL_163007228600000201_163007228600000201</t>
  </si>
  <si>
    <t>'163007228600000201</t>
  </si>
  <si>
    <t xml:space="preserve"> 01-SEP-2025 16:56:28 -- EPMCRMSVPRD En calidad de propietaria Geraldin Boliar Pinillo con CC: 1036679171 solicita la instalacin del medidor de energa para la iienda ubicada en la RURAL163007228600000201163007228600000201 en Itagui contrato ecino 12807803. Presenta cedula formatos de epm matricula electricista declaracin de cumplimiento factura. Pedido automatico desde solicitud de sericio de energa01-Sep-2025 -- Actualizacion masia por pendientes de atencion WO0000003084835</t>
  </si>
  <si>
    <t>PED-3505998-F0Z6</t>
  </si>
  <si>
    <t>-3007210733</t>
  </si>
  <si>
    <t>-3128887747</t>
  </si>
  <si>
    <t>-3123903756</t>
  </si>
  <si>
    <t>-3228801375</t>
  </si>
  <si>
    <t>-3105308106</t>
  </si>
  <si>
    <t>-3145909891</t>
  </si>
  <si>
    <t>-3114027072</t>
  </si>
  <si>
    <t>-3027439201</t>
  </si>
  <si>
    <t>2282818-3046648411</t>
  </si>
  <si>
    <t>-3194992776</t>
  </si>
  <si>
    <t>2536397-3128133206</t>
  </si>
  <si>
    <t>4921319-3127021649</t>
  </si>
  <si>
    <t>-3216473550</t>
  </si>
  <si>
    <t>-3128295134</t>
  </si>
  <si>
    <t>4960329-3127093433</t>
  </si>
  <si>
    <t>-3225021851</t>
  </si>
  <si>
    <t>-3183101477</t>
  </si>
  <si>
    <t>-3117203563</t>
  </si>
  <si>
    <t>2020858-3122615937</t>
  </si>
  <si>
    <t>-3117647717</t>
  </si>
  <si>
    <t>-3006399614</t>
  </si>
  <si>
    <t>2526949-3114245322</t>
  </si>
  <si>
    <t>2783238-3184353072</t>
  </si>
  <si>
    <t>-3215487612</t>
  </si>
  <si>
    <t>-3207654220</t>
  </si>
  <si>
    <t>4180447-3128907148</t>
  </si>
  <si>
    <t>-3104586295</t>
  </si>
  <si>
    <t>-3235875946</t>
  </si>
  <si>
    <t>2912989-3007071915</t>
  </si>
  <si>
    <t>-3148428139</t>
  </si>
  <si>
    <t>-3045563913</t>
  </si>
  <si>
    <t>-3135578176</t>
  </si>
  <si>
    <t>2220889-3108957134</t>
  </si>
  <si>
    <t>-3183788845</t>
  </si>
  <si>
    <t>-3003055354</t>
  </si>
  <si>
    <t>4910460-3002972124</t>
  </si>
  <si>
    <t>-3124443361</t>
  </si>
  <si>
    <t>-3218877513</t>
  </si>
  <si>
    <t>-3122699305</t>
  </si>
  <si>
    <t>-3113593216</t>
  </si>
  <si>
    <t>-3155553543</t>
  </si>
  <si>
    <t>-3177535224</t>
  </si>
  <si>
    <t>-3148831723</t>
  </si>
  <si>
    <t>-3135448068</t>
  </si>
  <si>
    <t>-3017510607</t>
  </si>
  <si>
    <t>-3146357997</t>
  </si>
  <si>
    <t>-3128674553</t>
  </si>
  <si>
    <t>-3015681296</t>
  </si>
  <si>
    <t>-3022716725</t>
  </si>
  <si>
    <t>-3206793909</t>
  </si>
  <si>
    <t>-3013652750</t>
  </si>
  <si>
    <t>-3235339696</t>
  </si>
  <si>
    <t>-3226231854</t>
  </si>
  <si>
    <t>-3243422729</t>
  </si>
  <si>
    <t>-3108857286</t>
  </si>
  <si>
    <t>-3004029884</t>
  </si>
  <si>
    <t>-3172623804</t>
  </si>
  <si>
    <t>-3004141732</t>
  </si>
  <si>
    <t>-3206572898</t>
  </si>
  <si>
    <t>3622638-3023322244</t>
  </si>
  <si>
    <t>-3127786299</t>
  </si>
  <si>
    <t>-3194880290</t>
  </si>
  <si>
    <t>-3233638820</t>
  </si>
  <si>
    <t>3528467-3012779158</t>
  </si>
  <si>
    <t>-3506519915</t>
  </si>
  <si>
    <t>5671191-3007462834</t>
  </si>
  <si>
    <t>3454429-</t>
  </si>
  <si>
    <t>-3122508348</t>
  </si>
  <si>
    <t>-3105318065</t>
  </si>
  <si>
    <t>-3233676521</t>
  </si>
  <si>
    <t>-3126120587</t>
  </si>
  <si>
    <t>-3018937018</t>
  </si>
  <si>
    <t>-3003041057</t>
  </si>
  <si>
    <t>-3126477687</t>
  </si>
  <si>
    <t>2179712-3116791063</t>
  </si>
  <si>
    <t>-3052270505</t>
  </si>
  <si>
    <t>-3043299125</t>
  </si>
  <si>
    <t>-3137530493</t>
  </si>
  <si>
    <t>6019721-3225446280</t>
  </si>
  <si>
    <t>-3012470336</t>
  </si>
  <si>
    <t>-3012584103</t>
  </si>
  <si>
    <t>-3024106058</t>
  </si>
  <si>
    <t>-3147083835</t>
  </si>
  <si>
    <t>3306012-3008488252</t>
  </si>
  <si>
    <t>-3233907268</t>
  </si>
  <si>
    <t>-3123113068</t>
  </si>
  <si>
    <t>-3146306770</t>
  </si>
  <si>
    <t>-3137249298</t>
  </si>
  <si>
    <t>-3185291186</t>
  </si>
  <si>
    <t>-3146013525</t>
  </si>
  <si>
    <t>-3008739499</t>
  </si>
  <si>
    <t>-3237278564</t>
  </si>
  <si>
    <t>-3137683435</t>
  </si>
  <si>
    <t>-3137643249</t>
  </si>
  <si>
    <t>-3207600129</t>
  </si>
  <si>
    <t>-3156450346</t>
  </si>
  <si>
    <t>-3016172206</t>
  </si>
  <si>
    <t>-3012261930</t>
  </si>
  <si>
    <t>-3207316921</t>
  </si>
  <si>
    <t>-3122746731</t>
  </si>
  <si>
    <t>-3204768368</t>
  </si>
  <si>
    <t>-3162970099</t>
  </si>
  <si>
    <t>-3105210697</t>
  </si>
  <si>
    <t>2811406-3005573128</t>
  </si>
  <si>
    <t>2531180-3017026987</t>
  </si>
  <si>
    <t>-3203342560</t>
  </si>
  <si>
    <t>-3137165557</t>
  </si>
  <si>
    <t>-3245917321</t>
  </si>
  <si>
    <t>-3128813823</t>
  </si>
  <si>
    <t>-3182374843</t>
  </si>
  <si>
    <t>5890412-3207881986</t>
  </si>
  <si>
    <t>-3057423189</t>
  </si>
  <si>
    <t>5963897-3177075279</t>
  </si>
  <si>
    <t>-3218822019</t>
  </si>
  <si>
    <t>-3113519501</t>
  </si>
  <si>
    <t>-3004333862</t>
  </si>
  <si>
    <t>-3147965910</t>
  </si>
  <si>
    <t>2879829-3022498472</t>
  </si>
  <si>
    <t>-3218689844</t>
  </si>
  <si>
    <t>-3246490860</t>
  </si>
  <si>
    <t>-3168602180</t>
  </si>
  <si>
    <t>-3145678171</t>
  </si>
  <si>
    <t>-3133483870</t>
  </si>
  <si>
    <t>-3128182672</t>
  </si>
  <si>
    <t>-3225622384</t>
  </si>
  <si>
    <t>-3117966968</t>
  </si>
  <si>
    <t>-3178539906</t>
  </si>
  <si>
    <t>8174031-3138174031</t>
  </si>
  <si>
    <t>-3136792152</t>
  </si>
  <si>
    <t>2575018-3022913545</t>
  </si>
  <si>
    <t>-3045567641</t>
  </si>
  <si>
    <t>4980266-3146824381</t>
  </si>
  <si>
    <t>-3104819977</t>
  </si>
  <si>
    <t>-3007523261</t>
  </si>
  <si>
    <t>-3215159273</t>
  </si>
  <si>
    <t>-3144899301</t>
  </si>
  <si>
    <t>2917559-3016759863</t>
  </si>
  <si>
    <t>2925815-3044551126</t>
  </si>
  <si>
    <t>-3042445809</t>
  </si>
  <si>
    <t>-3017715337</t>
  </si>
  <si>
    <t>-3113083139</t>
  </si>
  <si>
    <t>-3147105243</t>
  </si>
  <si>
    <t>-3106000860</t>
  </si>
  <si>
    <t>-3148001934</t>
  </si>
  <si>
    <t>-3217416806</t>
  </si>
  <si>
    <t>3808080-3002550406</t>
  </si>
  <si>
    <t>-3022159101</t>
  </si>
  <si>
    <t>-3158660478</t>
  </si>
  <si>
    <t>-3128733687</t>
  </si>
  <si>
    <t>-3128941295</t>
  </si>
  <si>
    <t>4170616-3013332629</t>
  </si>
  <si>
    <t>-3216364345</t>
  </si>
  <si>
    <t>4797998-3148487224</t>
  </si>
  <si>
    <t>-3003629478</t>
  </si>
  <si>
    <t>-3042275412</t>
  </si>
  <si>
    <t>-3137375322</t>
  </si>
  <si>
    <t>-3213363705</t>
  </si>
  <si>
    <t>-3113813465</t>
  </si>
  <si>
    <t>-3015133245</t>
  </si>
  <si>
    <t>4277651-3207668269</t>
  </si>
  <si>
    <t>6125678-3016654553</t>
  </si>
  <si>
    <t>-3245849763</t>
  </si>
  <si>
    <t>-3225447114</t>
  </si>
  <si>
    <t>-3122633360</t>
  </si>
  <si>
    <t>-3217515081</t>
  </si>
  <si>
    <t>-3013165599</t>
  </si>
  <si>
    <t>2656285-3007759723</t>
  </si>
  <si>
    <t>-3022477439</t>
  </si>
  <si>
    <t>-3105058708</t>
  </si>
  <si>
    <t>5741192-3012808438</t>
  </si>
  <si>
    <t>2217060-3234481484</t>
  </si>
  <si>
    <t>-3016168334</t>
  </si>
  <si>
    <t>-3205291216</t>
  </si>
  <si>
    <t>-3206787135</t>
  </si>
  <si>
    <t>-3045469250</t>
  </si>
  <si>
    <t>4536528-3103693854</t>
  </si>
  <si>
    <t>5917537-3128255120</t>
  </si>
  <si>
    <t>-3022837929</t>
  </si>
  <si>
    <t>2527609-3103693854</t>
  </si>
  <si>
    <t>-3017742832</t>
  </si>
  <si>
    <t>-3217183747</t>
  </si>
  <si>
    <t>-3216114380</t>
  </si>
  <si>
    <t>2995258-3146569063</t>
  </si>
  <si>
    <t>-3105461815</t>
  </si>
  <si>
    <t>-3007630852</t>
  </si>
  <si>
    <t>-3004748739</t>
  </si>
  <si>
    <t>5047709-</t>
  </si>
  <si>
    <t>2228996-3137022981</t>
  </si>
  <si>
    <t>-3133961850</t>
  </si>
  <si>
    <t>-3218958174</t>
  </si>
  <si>
    <t>3718629-3015109734</t>
  </si>
  <si>
    <t>-3013550419</t>
  </si>
  <si>
    <t>3006451-3146900354</t>
  </si>
  <si>
    <t>2359943-3012734126</t>
  </si>
  <si>
    <t>-3023473357</t>
  </si>
  <si>
    <t>-3245092154</t>
  </si>
  <si>
    <t>-3016258895</t>
  </si>
  <si>
    <t>-3157923692</t>
  </si>
  <si>
    <t>-3042542864</t>
  </si>
  <si>
    <t>5287591-3237507047</t>
  </si>
  <si>
    <t>-3136858409</t>
  </si>
  <si>
    <t>-3135645495</t>
  </si>
  <si>
    <t>-3122685000</t>
  </si>
  <si>
    <t>-3001233992</t>
  </si>
  <si>
    <t>2765583-3002167890</t>
  </si>
  <si>
    <t>-3045365456</t>
  </si>
  <si>
    <t>4946443-3017292469</t>
  </si>
  <si>
    <t>-3105246284</t>
  </si>
  <si>
    <t>-3112855802</t>
  </si>
  <si>
    <t>-3128811762</t>
  </si>
  <si>
    <t>-3005619552</t>
  </si>
  <si>
    <t>-3122431320</t>
  </si>
  <si>
    <t>4927684-3135357533</t>
  </si>
  <si>
    <t>-3245680147</t>
  </si>
  <si>
    <t>-3148119596</t>
  </si>
  <si>
    <t>-3246003867</t>
  </si>
  <si>
    <t>-3105306157</t>
  </si>
  <si>
    <t>-3137323424</t>
  </si>
  <si>
    <t>-3043642100</t>
  </si>
  <si>
    <t>-3045656141</t>
  </si>
  <si>
    <t>-3106136226</t>
  </si>
  <si>
    <t>-3238044334</t>
  </si>
  <si>
    <t>-3012724461</t>
  </si>
  <si>
    <t>-3024534853</t>
  </si>
  <si>
    <t>3778860-3013555990</t>
  </si>
  <si>
    <t>5591808-3044399814</t>
  </si>
  <si>
    <t>4223680-3117212573</t>
  </si>
  <si>
    <t>-3194030344</t>
  </si>
  <si>
    <t xml:space="preserve">HV CANALIZADA </t>
  </si>
  <si>
    <t xml:space="preserve">405 (REQUIERE PERMISO DE SERVIDUMBRE Y ES HV + INT + BORNERA) X JAIRO V </t>
  </si>
  <si>
    <t>520 (FALTAN REDES ACOMETIDA APROX DE 55 MTRS) X JAIRO VALENCIA</t>
  </si>
  <si>
    <t xml:space="preserve">422-413 (LA RED INTERNA NO CUMPLE TIENE TUBERIA EXPUESTA Y FALTA PAPELERIA) X JAIRO VALENICA </t>
  </si>
  <si>
    <t xml:space="preserve">422 (DEBE INSTALAR 1 CIRCUITO MAS Y 1 BREAKERS DE 20 AMP) X ORLANDO TORRES </t>
  </si>
  <si>
    <t xml:space="preserve">HV + PASE 8 MTRS TRAFO 18119 X ORLANDO TORRES </t>
  </si>
  <si>
    <t xml:space="preserve">HV + INT TRAFO 319916 TRAFO 11 MTRS) X ORLANDO TORRES </t>
  </si>
  <si>
    <t xml:space="preserve">414 (USUARIO NO CONTESTAN Y CASA CON MENOR DE EDAD) X JONNY G </t>
  </si>
  <si>
    <t xml:space="preserve">520 (REQUIERE MENSAJERO PARA ACOMETIDAS) X JONNY G </t>
  </si>
  <si>
    <t>HV + PASE + BONRERA TRAFO 38902 X JONNY G</t>
  </si>
  <si>
    <t>605 (PASA X ENCIMA  DE LA VIVIENDA) X JONNY G</t>
  </si>
  <si>
    <t xml:space="preserve">HV  PASE (SEMI INTEGRAAL) TRAFO 24483 X CARLOS I  -414 (CASA SOLA NO CONTESTAN) X CARLOS IDARRAGA </t>
  </si>
  <si>
    <t xml:space="preserve">HV + PASE TRAFO 333309 X CARLOS IDARRAGA </t>
  </si>
  <si>
    <t xml:space="preserve">422 (USUARIO SOLICITA VISITA DE LA INTERVENTORIA PORQUE EL 1ERO NO LE DIJO QUE NECESITABA GABINETE Y EL BLOQUE TIENE 7 CONTADORES Y FALTAN  5 MAS Y SON 2 BLOQUES DE A 6 APTOS) X CARLOS I23536196DARRAGA </t>
  </si>
  <si>
    <t xml:space="preserve">422 (FALTAN 3 POLOS A TIERRA) X CARLOS IDARRAGA) X CARLOS I </t>
  </si>
  <si>
    <t xml:space="preserve">422  413 (FALTAN ARREGLOS Y LA DECL CUMPL) X CARLOS IDARRAGA </t>
  </si>
  <si>
    <t xml:space="preserve">422 (USUARIO DEBE SACARA EL PASE HASTA DONDE ESTE EL POSTE ESTA A 60 MTRS) X CARLOS IDARRAGA </t>
  </si>
  <si>
    <t xml:space="preserve">607 (PEDIDO DUPLICADO CON EL 23464847) X ORLANDO TORRES </t>
  </si>
  <si>
    <t xml:space="preserve">HV + PASE  X ORLANDO TORRES </t>
  </si>
  <si>
    <t xml:space="preserve">460 (DEBE INSTALAR GABINETE PROPIEDAD HORIZONTAL CON DIFERENTES DUEÑOS  6 APTOS ES PROYECTO) X ORLANDO TORRES </t>
  </si>
  <si>
    <t xml:space="preserve">414 (SE LLEGO A PAGINA SE PREGUNTA POR EL SEÑOR JUAN NO LO CONOCEN Y EL CELULAR EN CORREO DE VOZ) X ORLANDO TORRES </t>
  </si>
  <si>
    <t xml:space="preserve">440 (DEBE REUBICAR ACOMETIDA E INSTALAR GRAPAS) X ORLANDO TORRES </t>
  </si>
  <si>
    <t xml:space="preserve">601 (USUARIO NEESITA ES SOLICITUD DE ENERGIA PREPAGO POR CORTE DE MEDIDOR POSPAGO) X JONNY G </t>
  </si>
  <si>
    <t xml:space="preserve">522 (USUARIO SOLICITA VISITA PARA VALIDAR AUTORIZACION DE 5TO MEDIDOR Y UBICACIÓN DE EL) X JONNY G </t>
  </si>
  <si>
    <t xml:space="preserve">HV + PASE + BORNERA TRAFO 29635 X JONNY G </t>
  </si>
  <si>
    <t>PED-3523235-Y4T0</t>
  </si>
  <si>
    <t>'CL 56 SUR CR 38 -119 (INTERIOR 306 )'</t>
  </si>
  <si>
    <t>Diego Alonso Gil Arenas</t>
  </si>
  <si>
    <t>diegogil@epm.com.co</t>
  </si>
  <si>
    <t xml:space="preserve"> 12-SEP-2025 09:39:18 -- EPMCRMSVPRD Se presenta el señor Diego Alonso Gil Arenas con cdula 8163182 de Medelln solicita instalacin de contador de energa uso residencial para el inmueble ubicado en la direccin CL 56 SUR CR 38 -119 INTERIOR 306  de Sabaneta Maria Auxiliadora.  Documentos que presenta: formato solicitud del sericio E1 solicitud de alor agregado cdula declaracin de cumplimiento y tarjeta profesional.  Contacto: Diego Alonso Gil Arenas - Cel. 301 400 30 94.  Faor llamar antes de ir la casa permanece sola.  Queda sujeto a erificacin en terreno. Pedido automatico desde solicitud de sericio de energa</t>
  </si>
  <si>
    <t>'015316008001190306</t>
  </si>
  <si>
    <t>PED-3522944-Y1S8</t>
  </si>
  <si>
    <t>'CR 69 CL 28 -42 (INTERIOR 302 )'</t>
  </si>
  <si>
    <t>Marcos Fidel Arroyave Suarez</t>
  </si>
  <si>
    <t xml:space="preserve"> 12-SEP-2025 08:34:08 -- EPMCRMSVPRD Usuario en calidad de propietario solicita instalacin de sericio de energa por habilitacin iienda en la direccin CR 69 CL 28 -42 INTERIOR 302  en Medelln. Presenta formulario diligenciado cedula original factura ecina contrato 13050532 declaracin de cumplimiento y copia de matrcula profesional  Contacto tel. 3218221541.Pedido automatico desde solicitud de sericio de energa</t>
  </si>
  <si>
    <t>'052629008000420302</t>
  </si>
  <si>
    <t>Robinson Lopez Rivera</t>
  </si>
  <si>
    <t xml:space="preserve"> 12-SEP-2025 12:47:42 -- EPMCRMSVPRD SE PRESENTA USUARIO EN CALIDAD DE QUIEN DICE SER EL PROPIETARIO ROBINSON LOPEZ RIVERA CON C.C. 71.527.309 SOLICITANDO SERVICIO DE H.V. CONSTRUCCIN DE ACOMETIDA Y MEDIDOR PARA LA INSTALACION RESIDENCIAL EN LA DIRECCIN CR 21 CL 45 -65 INTERIOR 301  EN EL MUNICIPIO DE MEDELLIN BARRIO BUENOS AIRES  UNA CUADRA ANTES DEL BATALLON 2 CUADRAS ARRIBA DEL CENTRO COMERCIAL LA CENTRAL   DEPARTAMENTO DE ANTIOQUIA PRESENTA CDULA DE CIUDADANA SOLICITUD DILIGENCIADA CARTA DE REQUISITOS TCNICOS COPIA DE LA TARJETA PROFESIONAL DEL TCNICO ELECTRICISTA QUE CERTIFICA LA INSTALACIN FACTURA DE SERVICIOS DE LA MISMA INSTALACION CONTRATO 13231278 TELEFONO DE CONTACTO 3014936880 LLAMAR ANTES DE IR SUJETO A VERIFICACIN.Pedido automatico desde solicitud de sericio de energa</t>
  </si>
  <si>
    <t xml:space="preserve"> 12-SEP-2025 12:46:33 -- EPMCRMSVPRD SE PRESENTA USUARIO EN CALIDAD DE QUIEN DICE SER EL PROPIETARIO ROBINSON LOPEZ RIVERA CON C.C. 71.527.309 SOLICITANDO SERVICIO DE H.V. CONSTRUCCIN DE ACOMETIDA Y MEDIDOR PARA LA INSTALACION RESIDENCIAL EN LA DIRECCIN CR 21 CL 45 -65 INTERIOR 302  EN EL MUNICIPIO DE MEDELLIN BARRIO BUENOS AIRES  UNA CUADRA ANTES DEL BATALLON 2 CUADRAS ARRIBA DEL CENTRO COMERCIAL LA CENTRAL   DEPARTAMENTO DE ANTIOQUIA PRESENTA CDULA DE CIUDADANA SOLICITUD DILIGENCIADA CARTA DE REQUISITOS TCNICOS COPIA DE LA TARJETA PROFESIONAL DEL TCNICO ELECTRICISTA QUE CERTIFICA LA INSTALACIN FACTURA DE SERVICIOS DE LA MISMA INSTALACION CONTRATO 13231279 TELEFONO DE CONTACTO 3014936880 LLAMAR ANTES DE IR SUJETO A VERIFICACIN.Pedido automatico desde solicitud de sericio de energa</t>
  </si>
  <si>
    <t>Yonilis Jordan Rivas</t>
  </si>
  <si>
    <t xml:space="preserve"> 12-SEP-2025 07:17:41 -- EPMCRMSVPRD Usuario en calidad de hijo de la propietaria Yonilis Jordan Rias con cdula 1041087232 solicita el sericio de energa por HV para la direccin CL 53 CR 2 C -39 INTERIOR 211barrio Caicedo La Arenera municipio de Medelln. Presenta formatos diligenciados factura ecino 12810820 cdula original declaracin de cumplimiento matrcula del electricista 27201. Telfonos de contacto: 3207290167-3205799496. Sujeto a erificacin en terreno. Llamar antes de realizar la isita.Pedido automatico desde solicitud de sericio de energa</t>
  </si>
  <si>
    <t>Jose Danilo Enciso Franco</t>
  </si>
  <si>
    <t xml:space="preserve"> 12-SEP-2025 12:14:09 -- EPMCRMSVPRD Sr. Danilo Enciso Franco con cdula 1039703209 afirma es propietario del inmueble solicita nueo sericio de energa para mpio Medellin barrio La libertad requiere sericio bsico residencial a 110 V solicita que EPM instale la red elctrica externa ya cuenta con interna.Carga mxima: 9 KVANiel de tensin: 1Tipo de sericio solicitado: Nuea cargaHay red elctrica cercana al predio: SiDistancia en metros: 10Se toma como referencia la direccin CL 56 BD CR 21 -5 INTERIOR 201  tel 3217318683 danilofranco1996hotmail.com id 7462b073-0807-482a-95f3-cfbf732f8f6a carbolaPedido automatico desde solicitud de sericio de energa</t>
  </si>
  <si>
    <t>Veronica Isabel Muñoz Henao</t>
  </si>
  <si>
    <t xml:space="preserve"> 12-09-2025 15:02:26--FNXWEAPICRMPROD-Sra Veronica Isabel Muñoz Henao solicita reprogramar el pedido confirma pendientes solucionados. Mpio Medelln Barrio Enciso sector la finquita. CEL 3003421929 id 10864cbb-c7f4-4d70-9292-83a25d73772f wlopezol -413.Tener el certificado del tcnico electricista. 419.La iienda an le falta cocina y baño para hacer habitable. 422.Terminar red interna falta instalar tomas  suhiches  y plafones y caja de distribucin por aparatear circuitos. NORMA RA8-020.Jhon Zapata 23-07-2025 09:33:04--NCORRRMOD-413.Tener el certificado del tcnico electricista. 419.La iienda an le falta cocina y baño para hacer habitable. 422.Terminar red interna falta instalar tomas  suhiches  y plafones y caja de distribucin por aparatear circuitos. NORMA RA8-020.Jhon Zapata-</t>
  </si>
  <si>
    <t>Maria De Fatima Ardila Jaramillo</t>
  </si>
  <si>
    <t xml:space="preserve"> 11-SEP-2025 16:52:02 -- EPMCRMSVPRD Sr. Maria De Fatima Ardila Jaramillo  con cdula 32180749  afirma es propietario del inmueble solcita nueo sericio de energa para mpio medellin  barrio calanzan ferriny   requiere sericio bsico residencial a 110 V piso  3  solicita que EPM instale la  el contador ya  tiene acometida y red  interna certificada   Se toma como referencia la direccin CR 82 B CL 54 A -44 INTERIOR 301   tel. 3196084337  id 72f85b0d-b84e-40d9-a367-94b3698681bd login lasqumo Pedido automatico desde solicitud de sericio de energa</t>
  </si>
  <si>
    <t>Joaquin Emilio Arias David</t>
  </si>
  <si>
    <t xml:space="preserve"> 11-SEP-2025 16:36:20 -- EPMCRMSVPRD Usuario presenta formato de Habilitacin iienda  de energa cedula factura de sericios de casa ecina  declaracin de cumplimiento y copia de tarjeta profesional de elctrico  Por faor llamar antes de ir al contacto cel 3015109734 Pedido automatico desde solicitud de sericio de energa</t>
  </si>
  <si>
    <t xml:space="preserve"> 11-SEP-2025 16:41:48 -- EPMCRMSVPRD Usuario en calidad de propietario del cual solicita la conexin del sericio de energa para la direccin CL 58 AB CR 97 AA -19 INTERIOR 301  en el municipio de Medelln - Barrio Blanquizal presenta formulario diligenciado copia de cdula del propietario declaracin de cumplimiento matricula profesional del electricista formato solicitud del sericio energa. Contacto 3015109734.Pedido automatico desde solicitud de sericio de energa</t>
  </si>
  <si>
    <t>PED-2096933-Y6F3</t>
  </si>
  <si>
    <t>'CL 84 CR 58 -322'</t>
  </si>
  <si>
    <t>Maria Fernanda Zambrano Barrera</t>
  </si>
  <si>
    <t>1804mafe@gmail.com</t>
  </si>
  <si>
    <t xml:space="preserve"> 11-09-2025 15:44:54--FNXWEAPICRMPROD-Usuario Maria Fernanda Zambrano  Solicita la reprogramacin confirma que ya cumple con lo solicitado por el personal   atiende isita Elias  CEL 3116712599 5475ba52-3e8c-47cc-b530-290cd36f1870ymunag 405 Tramitar permiso a terceros para instalar acometida y medidor en fachada ecina Todo debe ser por escrito anexar fotocopia de cdula de ciudadana de la persona que otorga el permiso a diligenciar si es posible. Se dej formato de la empresa se anexa registro fotogrfico. Requiere HVred bsica. Emil Cadrazco 06-11-2024 10:36:13--NCORRRMOD- 405 Tramitar permiso a terceros para instalar acometida y medidor en fachada ecina Todo debe ser por escrito anexar fotocopia de cdula de ciudadana de la persona que otorga el permiso a diligenciar si es posible. Se dej formato de la empresa se anexa registro fotogrfico. Requiere HVred bsica. Emil Cadrazco-</t>
  </si>
  <si>
    <t>'078514008003220000</t>
  </si>
  <si>
    <t>PED-3522985-D9V0</t>
  </si>
  <si>
    <t>'CL 35 D CR 108 A -84 (INTERIOR 204 )'</t>
  </si>
  <si>
    <t>David De Jesus Arenas Correa</t>
  </si>
  <si>
    <t>CL 31 CR 65 F -06</t>
  </si>
  <si>
    <t xml:space="preserve"> 12-SEP-2025 08:44:16 -- EPMCRMSVPRD Se presenta DAVID DE JESUS ARENAS CORREA con documento de identidad nmero 8.104.264 y factura de contrato ecino 502273 paginacin CL 35 D CR 108 A -84 INTERIOR 104  para solicitar  energa HV  sencillo Construccin de acometida y medidor por EPM para la direccin Cl 35 D Cr 108 A -84 Interior 204  del municipio de Medelln  Antioquia para iienda terminada y con red interna construida por Tcnico Particular. Adjunta Tarjeta Retie de Tcnico. No presenta certificado de estrato por lo que se sugiere asignar estrato proisional del ecino.Cliente solicita notificacin expresa al correo electrnico daidarenas139gmail.com. Faor contactar al cliente a los  telfonos de contacto: 3124318335 3017311237Cliente solicita notificacin expresa al correo electrnico daidarenas139gmail.comPedido automatico desde solicitud de sericio de energa</t>
  </si>
  <si>
    <t>'083015408100840204</t>
  </si>
  <si>
    <t>PED-3522194-K1P6</t>
  </si>
  <si>
    <t>'CL 34 B CR 112 -60 (INTERIOR 316 )'</t>
  </si>
  <si>
    <t>ANDREA PATRICIA GUISAO DAVID</t>
  </si>
  <si>
    <t xml:space="preserve"> 11-SEP-2025 14:44:57 -- EPMCRMSVPRD Usuaria en calidad de propietaria solicita instalacin del sericio de energa  para el inmueble ubicado en la direccin CL 34 B CR 112 -60 INTERIOR 316  contrato 13115702. Ubicado en el barrio Belencito corazn municipio de Medelln.Pedido automatico desde solicitud de sericio de energa</t>
  </si>
  <si>
    <t>'083114202000600316</t>
  </si>
  <si>
    <t>Leidy Yoana Suarez Rayo</t>
  </si>
  <si>
    <t xml:space="preserve"> 12-09-2025 09:44:07--FNXWEAPICRMPROD-Solicita reprogramar isita ya cuenta con las condiciones necesarias Leidy Yoana Suarez Rayo314762152203be706b-b17a-44b6-ae09-09a443fdfdb7CHENAGI405-presentar permisos a terceros firmado por los propietarios para instalar acometida por fachadas ecinas Camilo Perez 26-08-2025 16:02:41--NCORRRMOD-405-presentar permisos a terceros firmado por los propietarios para instalar acometida por fachadas ecinas Camilo Perez-</t>
  </si>
  <si>
    <t>'CL 39 DA CR 117 -59'</t>
  </si>
  <si>
    <t>Wilcor Alejandro Noguera Davalillo</t>
  </si>
  <si>
    <t xml:space="preserve"> 12-SEP-2025 11:27:14 -- EPMCRMSVPRD Solicita habilitacin de iienda NO PRESENT CERTIFICADO DE ESTRATIFICACIN direccin cercana CL 39 DA CR 117 -63 barrio san Jaier ESTRATO 1 UNO contacto: WILCOR NOGUERA celular: 3054124603 por faor llamar para antes de agendar la isita. Presentar certificado de RETIE en el terreno.  CL 39 DA CR 117 -59.Nota:La habilitacin de la iienda genera un cobro correspondiente al19  del IVA. Pedido automatico desde solicitud de sericio de energa</t>
  </si>
  <si>
    <t>Claudia Marcela Gutierrez Campuzano</t>
  </si>
  <si>
    <t xml:space="preserve"> 12-09-2025 07:01:34-AVILLEGAMOD-. 05-SEP-2025 13:18:16 -- DGUISAOT Se presenta el señor Carlos Rodas autorizado de la señora Claudia Marcela Gutirrez Campuzano con cdula 32150084 como propietaria a solicitar el retiro de la energa prepago a pospago de la instalacin CR 110 CL 36 -9 INTERIOR 103  ya se encuentra sin deuda presenta formato de solicitud cedula y carta de sana posesin. Faor llamar antes de ir al celular 3013701534.</t>
  </si>
  <si>
    <t>Martha Gladys Vargas Jaramillo</t>
  </si>
  <si>
    <t xml:space="preserve"> 12-SEP-2025 09:19:44 -- EPMCRMSVPRD Solicitud de portafolio HV en la direccin CL 56 CR 129 -56 interior 101  Mpio Medelln direccin ecina CL 56 CR 129 -56 Pedido automatico desde solicitud de sericio de energa</t>
  </si>
  <si>
    <t xml:space="preserve"> 12-SEP-2025 09:46:01 -- EPMCRMSVPRD Solicitud de portafolio HV en la direccin CL 56 CR 129 -56 interior 102  Mpio Medelln direccin ecina CL 56 CR 129 -56Pedido automatico desde solicitud de sericio de energa</t>
  </si>
  <si>
    <t>Maria Elizabeth Ochoa Garcia</t>
  </si>
  <si>
    <t xml:space="preserve"> 15-08-2025 12:26:06--FNXWEAPICRMPROD-Sr Elisabeth Ochoa solicita nuea isita ya realizaron adecuaciones  id a13c9c45-c223-48ff-a70f-276823831d5a  ltangan  413 419 presentar declaracin de cumplimiento del electricista predio en construccin no habitable terminar construccin CR 131b CL 58 81 Angel Rodriguez 30072025 18:03:41 31-07-2025 08:26:42--NCORRRMOD- 413 419 presentar declaracin de cumplimiento del electricista predio en construccin no habitable terminar construccin CR 131b CL 58 81 Angel Rodriguez 30072025 18:03:41-</t>
  </si>
  <si>
    <t>Fredy Antonio Cavadiaz Lopez</t>
  </si>
  <si>
    <t xml:space="preserve"> 11-SEP-2025 16:23:28 -- EPMCRMSVPRD El Sr Fredy Antonio Caadiaz Lopez con C.C 1063145189 Tel 3157966765 solicita sericio de HV en la direccin de referencia CL 61 AA CR 104 -43 INTERIOR 134  Mpio de Medelln Barrio Vallejuelo informa que ya tiene la red interna instalada y certificada solicita que EPM instale contador y acometida26745342-8038-4ca6-8c53-10d5a7cb45f4laceagudPedido automatico desde solicitud de sericio de energa</t>
  </si>
  <si>
    <t xml:space="preserve"> 11-SEP-2025 16:36:27 -- EPMCRMSVPRD El Sr Fredy Antonio Caadiaz Lopez con C.C 1063145189 Tel 3234817612 solicita sericio de HV en la direccin de referencia CL 61 AA CR 104 -43 INTERIOR 134  Mpio de Medelln Barrio Vallejuelo informa que ya tiene la red interna instalada y certificada solicita que EPM instale contador y acometida26745342-8038-4ca6-8c53-10d5a7cb45f4laceagudPedido automatico desde solicitud de sericio de energa</t>
  </si>
  <si>
    <t xml:space="preserve"> 11-SEP-2025 16:52:02 -- EPMCRMSVPRD El Sr Fredy Antonio Caadiaz Lopez con C.C 1063145189 Tel 3157966765 solicita sericio de HV en la direccin de referencia CL 61 AA CR 104 -43 INTERIOR 134  Mpio de Medelln Barrio Vallejuelo informa que ya tiene la red interna instalada y certificada solicita que EPM instale contador y acometida26745342-8038-4ca6-8c53-10d5a7cb45f4laceagudPedido automatico desde solicitud de sericio de energa</t>
  </si>
  <si>
    <t>PED-3410505-W0J0</t>
  </si>
  <si>
    <t>'CR 106 B CL 60 C -68'</t>
  </si>
  <si>
    <t>Sandra Milena Salinas Acevedo</t>
  </si>
  <si>
    <t xml:space="preserve"> 20-08-2025 09:16:49--FNXWEAPICRMPROD-Sra Sandra Salinas solicita reprogramar el pedido confirma pendientes solucionados. Mpio Medelln Barrio Robledo las margaritas cel 3016040810 ID 1a6e41b7-9c4d-4d3f-8e64-82fbdc2eef60 wlopezol  422 instalar lnea de polo a tierra que falta sacar tubo PVC canchado para alimentar caja de brekes CR 106b CL 60c 68 Angel Rodriguez 13082025 14:15:49 13-08-2025 16:33:43--NCORRRMOD- 422 instalar lnea de polo a tierra que falta sacar tubo PVC canchado para alimentar caja de brekes CR 106b CL 60c 68 Angel Rodriguez 13082025 14:15:49-</t>
  </si>
  <si>
    <t>'086026200300680000</t>
  </si>
  <si>
    <t>Humberto De Jesus Zapata Cruz</t>
  </si>
  <si>
    <t xml:space="preserve"> 20-08-2025 14:11:25--FNXWEAPICRMPROD-Usuario Humberto  solicita reprogramar pedido xxxxx pendientes ok llamar antes de ir numero de contacto 3116346866 ID 3b8a513b-c7de-4494-801f-e29c7d0293bc y aestrmon419 422 predio en construccin no habitable terminar construccin instalar baño cocina instalar minimo 3 circuitos que cumpla norma retie en calibre 12 con brekes de 20 amp presentar declaracin de cumplimiento del electricista CL 66 CR 131 17 Angel Rodriguez 9082025 18:42:52 11-08-2025 08:47:01--NCORRRMOD- 419 422 predio en construccin no habitable terminar construccin instalar baño cocina instalar minimo 3 circuitos que cumpla norma retie en calibre 12 con brekes de 20 amp presentar declaracin de cumplimiento del electricista CL 66 CR 131 17 Angel Rodriguez 9082025 18:42:52-</t>
  </si>
  <si>
    <t>'RURAL_103014838000000001_Prov.103014838000000000'</t>
  </si>
  <si>
    <t>Juan Camilo Henao Bermudez</t>
  </si>
  <si>
    <t>'RURAL_122016410000000002_ENTRADADEFRANK#295(0185)'</t>
  </si>
  <si>
    <t>Gloria Cecilia Betancur Sierra</t>
  </si>
  <si>
    <t xml:space="preserve"> 12-SEP-2025 10:00:38 -- EPMCRMSVPRD Solicita habilitacin de iienda NO PRESENT CERTIFICADO DE ESTRATIFICACIN ruta cercana RURAL122016410000000000ENTRADADEFRANK2950185 ESTRATO 2 DOS contacto: Gloria Elena Betancur celular: 319 294 47 49 por faor llamar para antes de agendar la isita. Presentar certificado de RETIE en el terreno. Nota:La habilitacin de la iienda genera un cobro correspondiente al19  del IVA. Pedido automatico desde solicitud de sericio de energa</t>
  </si>
  <si>
    <t>'RURAL_122023644000000011_122023644000000011_CR 22'</t>
  </si>
  <si>
    <t>Andres Alejandro Vahos Vahos</t>
  </si>
  <si>
    <t xml:space="preserve"> 12-SEP-2025 13:05:01 -- EPMCRMSVPRD con radicado 20250120167023 Cliente Andres Alejandro Vahos Vahos con CC 71770528 solicita sericio de energa por habilitacin iienda  iienda nuea rural requiere expansin de la red de distribucin en baja tensin instalacin medidor conexin y legalizacin. se requiere alidar la mejor ruta para instalar trenza Ver Adjuntos.Pedido automatico desde solicitud de sericio de energa</t>
  </si>
  <si>
    <t>'RURAL_146015088000000000'</t>
  </si>
  <si>
    <t>Climaco Beltran Pestaña</t>
  </si>
  <si>
    <t xml:space="preserve"> 30-07-2025 16:51:57--YALZATESMOD 30072025 Se comunica el sr Climaco Beltrn indicando que se le llame antes de ir al 3224813814 ya que el cliente trabaja en otro lugar y necesita que desplazarse hasta el lugar de la iienda id: 7bba4cac-5b1a-41dd-8fd2-3af6d02305a6 logue: yalzasep. 07-07-2025 13:58:20--FNXWEAPICRMPROD- se comunica el señor Climaco Beltrn indica que ya tiene declaracion de cumplimiento solicita nuea isitaTEL: 322481381449c89bee-cd12-4d63-bbcb-457152c0b5ebkhiguithllamar antes de ir ya que en el dia no hay nadie en casa413 presentar declaracin de cumplimiento del electricista 14601430100000000 Angel Rodriguez 24-02-2025 08:16:46--NCORRRMOD- 413 presentar declaracin de cumplimiento del electricista 14601430100000000 Angel Rodriguez-</t>
  </si>
  <si>
    <t>'RURAL_146015392000000000'</t>
  </si>
  <si>
    <t>Ana Maria Rios Herrera</t>
  </si>
  <si>
    <t xml:space="preserve"> 28-JUL-2025 09:37:25 -- EPMCRMSVPRD Sr. Ana Maria Rios con cdula 32183821 afirma es propietario del inmueble solicita nueo sericio de energa para mpio Medelln  Palmitas ereda la olcana  san Cristbal requiere sericio bsico residencial a 110 V piso 1 solicita que EPM instale la red elctrica externa y certifiqueCarga mxima: 9 KVANiel de tensin: 1Tipo de sericio solicitado: Nuea cargaSe toma como referencia la direccin RURAL146015460000000000RURALPALMITAS  tel 3206049454 id 8a42897c-f077-4a7a-9e8d-e3bf9750dc5c agiralonPedido automatico desde solicitud de sericio de energa</t>
  </si>
  <si>
    <t xml:space="preserve"> -3014003094</t>
  </si>
  <si>
    <t xml:space="preserve"> -3218221541</t>
  </si>
  <si>
    <t xml:space="preserve"> -3014936880</t>
  </si>
  <si>
    <t xml:space="preserve"> -3207290167</t>
  </si>
  <si>
    <t xml:space="preserve"> -3217318683</t>
  </si>
  <si>
    <t>2912508-3003421929</t>
  </si>
  <si>
    <t xml:space="preserve"> -3196084337</t>
  </si>
  <si>
    <t xml:space="preserve"> -3015109734</t>
  </si>
  <si>
    <t xml:space="preserve"> -3225859937</t>
  </si>
  <si>
    <t xml:space="preserve"> -3124318335</t>
  </si>
  <si>
    <t xml:space="preserve"> -3225010792</t>
  </si>
  <si>
    <t xml:space="preserve"> -3147621522</t>
  </si>
  <si>
    <t xml:space="preserve"> -3054124603</t>
  </si>
  <si>
    <t xml:space="preserve"> -3006093720</t>
  </si>
  <si>
    <t>4815210-3104157797</t>
  </si>
  <si>
    <t>3259000-3192799330</t>
  </si>
  <si>
    <t xml:space="preserve"> -3157966765</t>
  </si>
  <si>
    <t xml:space="preserve"> -3016040810</t>
  </si>
  <si>
    <t>4270230-3136568538</t>
  </si>
  <si>
    <t xml:space="preserve"> -3192944749</t>
  </si>
  <si>
    <t xml:space="preserve"> -3124020546</t>
  </si>
  <si>
    <t xml:space="preserve"> -3224813814</t>
  </si>
  <si>
    <t xml:space="preserve"> -3206049454</t>
  </si>
  <si>
    <t>CL 39 BE CR 113 B -27 (INT 201 )</t>
  </si>
  <si>
    <t>CL 39 BE CR 113 B -27 (INT 301 )</t>
  </si>
  <si>
    <t>CL 39 BE CR 113 B -27 (INT 401 )</t>
  </si>
  <si>
    <t>CL 39 BA CR 113 A -68 (INT 201 )</t>
  </si>
  <si>
    <t>CR 65 D CL 25 -78 (INT 301 )</t>
  </si>
  <si>
    <t>CR 56 B CL 26 B -12 (INT 301 )</t>
  </si>
  <si>
    <t>CL 39 BF CR 113 B -79 (INT 220 )</t>
  </si>
  <si>
    <t>CR 4 CL 55 F -47 (INT 301 )</t>
  </si>
  <si>
    <t>CR 14 CL 55 -170 (INT 301 )</t>
  </si>
  <si>
    <t>AVDA 35 E DIAG 42 DC -127 (INT 255 )</t>
  </si>
  <si>
    <t>CL 51 B CR 1 BB -29 (INT 210 )</t>
  </si>
  <si>
    <t>CR 1 ESTE CL 47 C -14 (INT 108 )</t>
  </si>
  <si>
    <t>CL 56 BD CR 21 -60 (INT 401 )</t>
  </si>
  <si>
    <t>CL 39 DA CR 119 C -162 (INT 1165 )</t>
  </si>
  <si>
    <t>CL 34 CR 34 C -41 (INT 1282 )</t>
  </si>
  <si>
    <t>CL 34 B CR 119 A -129 (INT 130 )</t>
  </si>
  <si>
    <t>CR 115 CL 39 A -36 (INT 114 )</t>
  </si>
  <si>
    <t>CR 5 CL 55 GG -4 (INT 301 )</t>
  </si>
  <si>
    <t>CL 65 CR 140 -93 (INT 131 )</t>
  </si>
  <si>
    <t>CL 112 SUR CR 54 -191 (INT 324 )</t>
  </si>
  <si>
    <t>CL 52 CR 124 -98 (INT 106 )</t>
  </si>
  <si>
    <t>CL 39 A CR 114 -61 (INT 101 )</t>
  </si>
  <si>
    <t>CL 52 CR 107 -506 (INT 147 )</t>
  </si>
  <si>
    <t>CL 64 CR 37 -7 (INT 301 )</t>
  </si>
  <si>
    <t>CL 49 A CR 102 C -49 (INT 101 )</t>
  </si>
  <si>
    <t>CL 36 D SUR CR 55 C -66 (INT 109 )</t>
  </si>
  <si>
    <t>CL 64 CR 58 C -53 (INT 201 )</t>
  </si>
  <si>
    <t>CR 87 CL 58 CC -35 (INT 200 )</t>
  </si>
  <si>
    <t>CR 15 A CL 56 B -16 (INT 110 )</t>
  </si>
  <si>
    <t>CR 15 A CL 56 B -16 (INT 210 )</t>
  </si>
  <si>
    <t>CL 54 CR 7 -111 (INT 117 )</t>
  </si>
  <si>
    <t>CL 55 CR 7 -93 (INT 301 )</t>
  </si>
  <si>
    <t>CL 48 D CR 110 -356 (INT 270 )</t>
  </si>
  <si>
    <t>CL 115 SUR CR 50 B -134 (INT 101 )</t>
  </si>
  <si>
    <t>CR 17 B CL 56 E -45 (INT 303 )</t>
  </si>
  <si>
    <t>CL 9 SUR CR 57 -3 (INT 201 )</t>
  </si>
  <si>
    <t>CR 68 A CL 55 SUR -14 (INT 201 )</t>
  </si>
  <si>
    <t>CR 15 CL 52 -53 (INT 100 )</t>
  </si>
  <si>
    <t>CR 120 FF CL 54 -247 (INT 227 )</t>
  </si>
  <si>
    <t>CL 62 CR 127 -145 (INT 422 )</t>
  </si>
  <si>
    <t>CL 62 CR 127 -145 (INT 521 )</t>
  </si>
  <si>
    <t>CL 14 B CR 90 -26 (INT 301 )</t>
  </si>
  <si>
    <t>CL 61 F CR 88 C -46 (INT 301 )</t>
  </si>
  <si>
    <t>CR 24 F CL 40 SUR -189 (INT 201 )</t>
  </si>
  <si>
    <t>CR 108 C CL 34 CC -121 (INT 121 )</t>
  </si>
  <si>
    <t>CL 55 CR 106 -48 (INT 201 )</t>
  </si>
  <si>
    <t>CR 100 C CL 47 E -64 (INT 201 )</t>
  </si>
  <si>
    <t>CR 60 CL 9 SUR -17 (INT 301 )</t>
  </si>
  <si>
    <t>CL 15 B CR 99 B -5 (INT 102 )</t>
  </si>
  <si>
    <t>CR 25 AB CL 55 -50 (INT 201 )</t>
  </si>
  <si>
    <t>CL 38 D CR 26 H -19 (INT 401 )</t>
  </si>
  <si>
    <t>CL 34 A SUR CR 27 D -76 (INT 201 )</t>
  </si>
  <si>
    <t>CL 49 AA CR 99 A -40 (INT 401 )</t>
  </si>
  <si>
    <t>CL 34 B CR 133 -57 (INT 301 )</t>
  </si>
  <si>
    <t>CL 39 SUR CR 24 G -13 (INT 301 )</t>
  </si>
  <si>
    <t>CL 39 A CR 118 B -53 (INT 202 )</t>
  </si>
  <si>
    <t>CL 51 A SUR CR 67 -56 (INT 201 )</t>
  </si>
  <si>
    <t>CR 112 C CL 14 A -20 (INT 112 )</t>
  </si>
  <si>
    <t>CR 2 AF CL 47 -72 (INT 319 )</t>
  </si>
  <si>
    <t>CR 20 A CL 56 -74 (INT 201 )</t>
  </si>
  <si>
    <t>CR 99 E CL 49 -39 (INT 332 )</t>
  </si>
  <si>
    <t>CL 65 CR 140 -93 (INT 331 )</t>
  </si>
  <si>
    <t>CL 6 SUR CR 80 AA -78 (INT 217 )</t>
  </si>
  <si>
    <t>CL 28 CR 79 -138 (INT 306 )</t>
  </si>
  <si>
    <t>CR 52 CL 143 SUR -203 (INT 236 )</t>
  </si>
  <si>
    <t>CR 80 CL 24 F -40 (INT 101 )</t>
  </si>
  <si>
    <t>CL 59 CR 120 F -3 (INT 215 )</t>
  </si>
  <si>
    <t>CR 52 CL 139 SUR -54 (INT 336 )</t>
  </si>
  <si>
    <t>CL 49 AA CR 99 EE -58 (INT 1132 )</t>
  </si>
  <si>
    <t>CL 57 B CR 16 B -59 (INT 149 )</t>
  </si>
  <si>
    <t>CL 56 HG CR 18 B -61 (INT 3 )</t>
  </si>
  <si>
    <t>CR 72 A CL 37 SUR -19 (INT 101 )</t>
  </si>
  <si>
    <t>CL 57 CR 17 A -63 (INT 200 )</t>
  </si>
  <si>
    <t>CL 59 CR 16 D -153 (INT 104 )</t>
  </si>
  <si>
    <t>CL 18 CR 98 -51 (INT 101 )</t>
  </si>
  <si>
    <t>CL 48 BB CR 110 -110 (INT 302 )</t>
  </si>
  <si>
    <t>CL 65 CR 16 DD -19 (INT 1373 )</t>
  </si>
  <si>
    <t>CR 40 CL 53 -79 (INT 401 )</t>
  </si>
  <si>
    <t>CL 13 CR 111 -74 (INT 422 )</t>
  </si>
  <si>
    <t>CR 116 B CL 36 C -70 (INT 9803 )</t>
  </si>
  <si>
    <t>CL 54 AA CR 7 A ESTE -15 (INT 100 )</t>
  </si>
  <si>
    <t>CR 69 CL 40 A SUR -27 (INT 302 )</t>
  </si>
  <si>
    <t>CL 22 AA CR 90 B -30 (INT 201 )</t>
  </si>
  <si>
    <t>CL 59 C CR 131 -204 (INT 102 )</t>
  </si>
  <si>
    <t>CL 18 CR 98 -51 (INT 265 )</t>
  </si>
  <si>
    <t>CR 46 A CL 88 -46 (INT 344 )</t>
  </si>
  <si>
    <t>CR 57 CL 27 -17 (INT 401 )</t>
  </si>
  <si>
    <t>CL 10 SUR CR 54 -74 (INT 218 )</t>
  </si>
  <si>
    <t>CR 10 CL 55 -175 (INT 200 )</t>
  </si>
  <si>
    <t>CL 112 SUR CR 54 -189 (INT 120 )</t>
  </si>
  <si>
    <t>CL 62 CR 103 C -35 (INT 105 )</t>
  </si>
  <si>
    <t>CL 62 CR 103 C -35 (INT 301 )</t>
  </si>
  <si>
    <t>CL 39 F CR 115 A -129 (INT 114 )</t>
  </si>
  <si>
    <t>CR 57 CL 34 -18 (INT 301 )</t>
  </si>
  <si>
    <t>CL 18 D CR 89 -11 (INT 254 )</t>
  </si>
  <si>
    <t>CL 39 F CR 115 A -113 (INT 146 )</t>
  </si>
  <si>
    <t>CR 109 CL 57 -30 (INT 103 )</t>
  </si>
  <si>
    <t>CL 54 CR 11 -22 (INT 309 )</t>
  </si>
  <si>
    <t>CL 55 CR 65 -37 (INT 401 )</t>
  </si>
  <si>
    <t>CL 29 CR 50 C -39 (INT 310 )</t>
  </si>
  <si>
    <t>CR 17 D CL 62 -49 (INT 202 )</t>
  </si>
  <si>
    <t>CL 18 CR 71 -33 (INT 201 )</t>
  </si>
  <si>
    <t>CL 30 CR 31 -21 (INT 201 )</t>
  </si>
  <si>
    <t>CR 31 CL 35 A -1 (INT 301 )</t>
  </si>
  <si>
    <t>CR 80 CL 20 FF -15 (INT 113 )</t>
  </si>
  <si>
    <t>CR 17 A CL 56 H -8 (INT 1033 )</t>
  </si>
  <si>
    <t>CR 109 CL 57 -30 (INT 111 )</t>
  </si>
  <si>
    <t>CR 85 CL 49 D -90 (INT 202 )</t>
  </si>
  <si>
    <t>CL 65 A CR 144 -56 (INT 1346 )</t>
  </si>
  <si>
    <t>CR 19 CL 56 HE -24 (INT 301 )</t>
  </si>
  <si>
    <t>CL 56 CR 102 -231 (INT 201 )</t>
  </si>
  <si>
    <t>TRAN 33 SUR DIAG 29 -6 (INT 108 )</t>
  </si>
  <si>
    <t>CL 18 CR 90 -39 (INT 357 )</t>
  </si>
  <si>
    <t>CR 26 CL 40 E SUR -20 (INT 304 )</t>
  </si>
  <si>
    <t>CR 96 C CL 49 AA -67 (INT 132 )</t>
  </si>
  <si>
    <t>CR 113 CL 36 C -23 (INT 202 )</t>
  </si>
  <si>
    <t>CL 48 DD CR 99 E -57 (INT 108 )</t>
  </si>
  <si>
    <t>CL 54 CR 3 -60 (INT 1090 )</t>
  </si>
  <si>
    <t>CR 119 CL 39 F -31 (INT 101 )</t>
  </si>
  <si>
    <t>CR 119 CL 39 F -31 (INT 301 )</t>
  </si>
  <si>
    <t>CR 119 CL 39 F -31 (INT 202 )</t>
  </si>
  <si>
    <t>CR 129 CL 61 -66 (INT 401 )</t>
  </si>
  <si>
    <t>TRAN 33 SUR DIAG 29 -26 (INT 101 )</t>
  </si>
  <si>
    <t>CL 48 D CR 99 B -292 (INT 2301 )</t>
  </si>
  <si>
    <t>CL 48 D CR 99 B -292 (INT 2401 )</t>
  </si>
  <si>
    <t>CR 116 CL 34 -98 (INT 111 )</t>
  </si>
  <si>
    <t>CR 119 C CL 60 C -3 (INT 201 )</t>
  </si>
  <si>
    <t>CL 30 CR 50 C -37 (INT 102 )</t>
  </si>
  <si>
    <t>CL 30 CR 50 C -37 (INT 205 )</t>
  </si>
  <si>
    <t>CL 58 CC CR 85 D -15 (INT 302 )</t>
  </si>
  <si>
    <t>CL 56 SUR CR 38 -119 (INT 306 )'</t>
  </si>
  <si>
    <t>CR 69 CL 28 -42 (INT 302 )'</t>
  </si>
  <si>
    <t>CR 21 CL 45 -65 (INT 301 )'</t>
  </si>
  <si>
    <t>CR 21 CL 45 -65 (INT 302 )'</t>
  </si>
  <si>
    <t>CL 53 CR 2 C -39 (INT 211 )'</t>
  </si>
  <si>
    <t>CL 56 BD CR 21 -5 (INT 301 )'</t>
  </si>
  <si>
    <t>CL 59 BC CR 29 -25 (INT 201 )'</t>
  </si>
  <si>
    <t>CR 82 B CL 54 A -44 (INT 303 )'</t>
  </si>
  <si>
    <t>CL 58 AB CR 97 AA -19 (INT 201 )'</t>
  </si>
  <si>
    <t>CL 58 AB CR 97 AA -19 (INT 301 )'</t>
  </si>
  <si>
    <t>CL 35 D CR 108 A -84 (INT 204 )'</t>
  </si>
  <si>
    <t>CL 34 B CR 112 -60 (INT 316 )'</t>
  </si>
  <si>
    <t>CL 35 F CR 110 -46 (INT 110 )'</t>
  </si>
  <si>
    <t>CR 110 CL 36 -9 (INT 103 )'</t>
  </si>
  <si>
    <t>CL 56 CR 129 -56 (INT 101 )'</t>
  </si>
  <si>
    <t>CL 56 CR 129 -56 (INT 102 )'</t>
  </si>
  <si>
    <t>CR 131 B CL 58 -26 (INT 107 )'</t>
  </si>
  <si>
    <t>CL 61 AA CR 104 -43 (INT 117 )'</t>
  </si>
  <si>
    <t>CL 61 AA CR 104 -43 (INT 119 )'</t>
  </si>
  <si>
    <t>CL 61 AA CR 104 -43 (INT 123 )'</t>
  </si>
  <si>
    <t>CL 66 CR 131 -16 (INT 116 )'</t>
  </si>
  <si>
    <t xml:space="preserve">406 (PENDIENTE X ATENCION POR ORDEN PUBLICO EN EL SECTOR) X WILSON - HV + PASE PLAN INTEGRAL TRAFO 80353 1ER PISO X CARLOS I - 405 (FALTAN PERMISOS DE SERVIDUMBRE) X CARLOS IDARRAGA </t>
  </si>
  <si>
    <t>460 (NECESITA GABINETE PARA UNIFICAR MEDIDOR) X CARLOS I</t>
  </si>
  <si>
    <t xml:space="preserve">HV + PASE (SEMI INTEGRAL TRAFO 50266) X CARLOS IDARRAGA </t>
  </si>
  <si>
    <t xml:space="preserve">406 (ORDEN PUBLICO) X CARLOS IDARRAGA </t>
  </si>
  <si>
    <t xml:space="preserve">HV + PASE 1ER PISO TRAFO 33619 X CARLOS IDARRAGA </t>
  </si>
  <si>
    <t xml:space="preserve">HV + PASE  TRAFO 46793 X JONNY </t>
  </si>
  <si>
    <t xml:space="preserve">HV + PASE (TRAFO 308205 X JONNY G </t>
  </si>
  <si>
    <t>CL 49 CR 99 -133 (INT 130 )</t>
  </si>
  <si>
    <t xml:space="preserve">HV + PASE TRAFO 308205 X JONNY </t>
  </si>
  <si>
    <t>CL 49 CR 99 AA -17 (INT 102)'</t>
  </si>
  <si>
    <t>460 (REQUIERE GABINETE Y UNIFICAR MEDIDA) X JONNY G</t>
  </si>
  <si>
    <t xml:space="preserve">HV + PASE + BORNERA + PERMISO TRAFO 52835 X JONNY G </t>
  </si>
  <si>
    <t xml:space="preserve">460 (REQUIERE GABINETE Y UNIFICACION DE MEDIDA) X JONNY </t>
  </si>
  <si>
    <t xml:space="preserve">HV + INT + BONRERA TRAFO 43088 X JONNY G </t>
  </si>
  <si>
    <t xml:space="preserve">HV TRAFO 136322 X ROBINSON ALZATE </t>
  </si>
  <si>
    <t>HV (16 MTRSEN N.4 CON COBRO TRAFO 136322) X ROBINSON ALZATE</t>
  </si>
  <si>
    <t xml:space="preserve">HV + INT TRAFO 79235 X ROBINSON ALZATE </t>
  </si>
  <si>
    <t xml:space="preserve">HV + BORNERA TRAFO 314809 X ROBINSON </t>
  </si>
  <si>
    <t xml:space="preserve">CR 48 CL 136 SUR - 99 </t>
  </si>
  <si>
    <t xml:space="preserve">HV + INT + PERMISO TRAFO 41318 X ROBINOSN ALZATE </t>
  </si>
  <si>
    <t>3017161324- 3038925-3128749567</t>
  </si>
  <si>
    <t xml:space="preserve">HV + INT  TRAFO 16442  X ROBINSON </t>
  </si>
  <si>
    <t xml:space="preserve">HV + PASE + BORNERA TRAFO 52157 X ROBINSON ALZATE </t>
  </si>
  <si>
    <t xml:space="preserve">HV + PASE TRAFO 52157 X ROBINSON </t>
  </si>
  <si>
    <t>CL 29 CR 50 C -39 (INT 108 )</t>
  </si>
  <si>
    <t>CL 29 CR 50 C -39 (INT 208 )</t>
  </si>
  <si>
    <t xml:space="preserve">422 (USUARIO VA INDEPENDIZAR LA RED INTERNA) X CARLOS IDARRAGA </t>
  </si>
  <si>
    <t xml:space="preserve">414 (NO SE LOCALIZA LA DIRECCION NI EL USUARIO) X CARLOS IDARRAGA </t>
  </si>
  <si>
    <t xml:space="preserve">HV + INT (PLAN INTEGRAL 2 PISO TRAFO 316700) X CARLOS IDARRAGA </t>
  </si>
  <si>
    <t xml:space="preserve">406 (NO SE PUEDE ATENDER POR ORDEN PUBLICO) X CARLOS IDARRAGA </t>
  </si>
  <si>
    <t xml:space="preserve">422 (CAMBIAR TUBOS PVC X EMT) X CARLOS IDARRAGA </t>
  </si>
  <si>
    <t xml:space="preserve">HV + INT + BONRNERA 1ER PISO TRAFO 33918) X CARLOS IDARRAGA </t>
  </si>
  <si>
    <t xml:space="preserve">422 - 413 (DEBE CAMBIAR LA CAJA DE BREAKERS Y PONERLE A CUMPLIR CON LOS 3 CIRCUITOS ) X CARLOS IDARRAGA </t>
  </si>
  <si>
    <t xml:space="preserve">HV + PASE 2ER PISO X CARLOS IDARRAGA </t>
  </si>
  <si>
    <t xml:space="preserve">HV + PASE + BORNERA 2 PISO TRAFO 31671 X CARLOS IDARRAGA </t>
  </si>
  <si>
    <t>HV + INT  TRAFO 316668 X ORLANDO TORRES</t>
  </si>
  <si>
    <t>HV + INT TRAFO 316668  X ORLANDO TORRES</t>
  </si>
  <si>
    <t>HV + INT X ORLANDO TORRES</t>
  </si>
  <si>
    <t xml:space="preserve">HV + INT X ORLANDO TORRES </t>
  </si>
  <si>
    <t xml:space="preserve">HV TRAFO 331168 X ORLANDO TORRES </t>
  </si>
  <si>
    <t>HV +PASE TRAFO 306943 X ORLANDO TORRES</t>
  </si>
  <si>
    <t>520 (FALTAN REDES DE USO GENERAL  100 MTRS APROX VDA EL PATIO) X ORLANDO TORRES</t>
  </si>
  <si>
    <t>HV + PASE ) X ORLANDO TORRES</t>
  </si>
  <si>
    <t>HV + PASE TRAFO 89485 X ORLANDO TORRES</t>
  </si>
  <si>
    <t>HV TRAFO 37476 X ORLANDO TORRES</t>
  </si>
  <si>
    <t>JAIRO</t>
  </si>
  <si>
    <t>1+3L</t>
  </si>
  <si>
    <t>2²</t>
  </si>
  <si>
    <t xml:space="preserve">460 (NECESITA GABINETE PARA UNIFICAR MEDIDA) X CARLOS IDARRAGA </t>
  </si>
  <si>
    <t xml:space="preserve">460 (NECESITA GABINETE PARA UNIFICAR MEDIDA TIENE 2 SOLICITA 2 MAS Y QUEDAN FALTANDO 2 MAS A FUTURO) X ) X CARLOS IDARRAGA </t>
  </si>
  <si>
    <t xml:space="preserve">460 (NECESITA GABINETE PARA INIFCAR MEDIDA YA TIENE 10 CONTADORES) X CARLOS IDARRAGA </t>
  </si>
  <si>
    <t xml:space="preserve">422 (PONERTUBOS EMT A LOS ALAMBRES  QUE ESTAN EXPUESTOS) X CARLOS IDARRAGA </t>
  </si>
  <si>
    <t>414 (NO SE LOCALIZA EL USUARIO Y NADIE LO CONOCE DONDE DA LA PAGINA</t>
  </si>
  <si>
    <t xml:space="preserve">601 (REQUIERE CAMBIO DE PRODUCTO DEBE SOLICITAR FACTIBILIDAD DE INGRESO POR PROYECTOS DE REDES) X CARLOS IDARRAGA  - 430 (15 SEPT) X CARLOS IDARRAGA </t>
  </si>
  <si>
    <t xml:space="preserve">520 (FALTAN REDES DE USO GENERAL 50 MTRS VDA LA ALDEA PARA INSTALAR HV + INT) X ORLANDO TORRES </t>
  </si>
  <si>
    <t>520 (FALTAN REDES DE USO GENERAL 40 MTRS VDA LA ALDEA) X ORLANDO TORRES</t>
  </si>
  <si>
    <t xml:space="preserve">HV + INT TRAFO 52850 PASE 35 MTRS X ORLANDO TORRES </t>
  </si>
  <si>
    <t xml:space="preserve">HV + PASE TRAFO 327435 PASE 35 MTRS) X ORLANDO TORRES </t>
  </si>
  <si>
    <t>Claudia Cecilia Pabon Sanchez</t>
  </si>
  <si>
    <t xml:space="preserve"> 15-SEP-2025 11:34:42 -- EPMCRMSVPRD Sr. claudia Cecilia Pabn sanchez con cdula 42791166  afirma es propietario del inmueble solicita nueo sericio de energa para mpio Medelln da el reposo  requiere sericio bsico residencial a 110 V piso 1 solicita que EPM instale la red elctrica interna y certifique    Carga mxima requerida en KVA: 96Niel de tensin: 1Tipo de sericio solicitado: Nuea cargaHay red elctrica cercana al predio: SiDistancia en metros:  10Se toma como referencia la direccin CR 82 CL 9 SUR -450 INTERIOR 290  tel :3015136838 correo:claudia42791166gmail.com id 449d635c-22bd-45ac-bf14-1d37bd1af32d dobrmosq 1  llamar antes de ir Pedido automatico desde solicitud de sericio de energa</t>
  </si>
  <si>
    <t>Jose Fernando Hoyos Serna</t>
  </si>
  <si>
    <t xml:space="preserve"> 15-SEP-2025 10:18:07 -- EPMCRMSVPRD Sra. Luz Albany Ocampo Quintero con CC 1128446293 solicita HV en la direccin TRAN 49 SUR CR 59 C -59 INTERIOR 301  MEDELLN ANTIOQUIA MEDELLN ANTIOQUIA a nombre del propietario Jose Fernando Hoyos cc 75038603 Presenta formularios diligenciados copia de cedula factura ecina declaracin de cumplimiento y copia de matrcula profesional Contacto: Jose Fernando Hoyos Tel: 3024252839 sujeta de erificacin en terrenoPedido automatico desde solicitud de sericio de energa</t>
  </si>
  <si>
    <t>Marco Andres Berrio Alvarez</t>
  </si>
  <si>
    <t xml:space="preserve"> 14-SEP-2025 14:12:01 -- EPMCRMSVPRD Sr. Marco Andrs Berrio Alarez con cdula 1040758373 afirma es propietario del inmueble solcita nueo sericio de energa para mpio Medelln San Antonio de Prado barrio Limonar requiere sericio bsico residencial a 110 V piso 4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56 SUR CR 62 B -69 INTERIOR 301  MEDELLN ANTIOQUIA tel. 3104857533 id 1cad76e7-c614-4013-8db2-65a35f75fdaa login turangoPedido automatico desde solicitud de sericio de energa</t>
  </si>
  <si>
    <t>Guillermo Cordoba Hinestroza</t>
  </si>
  <si>
    <t xml:space="preserve"> 15-SEP-2025 10:56:51 -- EPMCRMSVPRD Cliente solicita sericio de HV presenta declaracin de cumplimiento y copia de la matrcula del electricista tel. contacto 3128134449 -3137810701 Brr Belen rincon parte alta sector el ÑequePedido automatico desde solicitud de sericio de energa</t>
  </si>
  <si>
    <t>PED-3524801-C4N8</t>
  </si>
  <si>
    <t>'CL 18 D CR 89 -11 (INTERIOR 1119 )'</t>
  </si>
  <si>
    <t>Sebastian Correa Rojas</t>
  </si>
  <si>
    <t xml:space="preserve"> 12-SEP-2025 16:16:52 -- EPMCRMSVPRD En calidad de propietario el señor Sebastin Correa solicita la instalacin del sericio de energa para el inmueble ubicado en la direccin CL 18 D CR 89 -11 INTERIOR 1119 contrato ecino 12283574 Barrio Beln- Buena ista municipio de Medelln. Autoriza a Liliana Quincha.Pedido automatico desde solicitud de sericio de energa</t>
  </si>
  <si>
    <t>'051818409000111119</t>
  </si>
  <si>
    <t>Yesica Maria Zapata</t>
  </si>
  <si>
    <t xml:space="preserve"> 15-SEP-2025 09:23:39 -- EPMCRMSVPRD Se presenta YESICA MARIA ZAPATA con documento de identidad nmero 43.220.425 y factura de contrato ecino 12845220 paginacin 52615105600350100 para solicitar energa HV completo Construccin de acometida medidor y Red Interna por EPM para la direccin Cl 25 A Cr 65 F -35 Interior 451   del municipio de Medellin  Antioquia para iienda terminada.No presenta certificado de estrato por lo que se sugiere asignar estrato proisional del ecino. Faor contactar al cliente a los  telfonos de contacto: 3226362518.Pedido automatico desde solicitud de sericio de energa</t>
  </si>
  <si>
    <t>'CL 34 CR 34 C -41 (INTERIOR 1282 )'</t>
  </si>
  <si>
    <t xml:space="preserve"> 15-09-2025 13:10:19-LTOROGMOD-0 15-09-2025 07:59:22--LTOROGMOD-414 NO SE LOCALIZA LA DIRECCION NI EL USUARIO X CARLOS IDARRAGA -</t>
  </si>
  <si>
    <t>PED-3491550-Z8W7</t>
  </si>
  <si>
    <t>'CR 2 AF CL 47 -72 (INTERIOR 319 )'</t>
  </si>
  <si>
    <t>Jose Lubin Mosquera</t>
  </si>
  <si>
    <t xml:space="preserve"> 15-09-2025 13:13:38-LTOROGMOD-0 15-09-2025 08:53:46--LTOROGMOD-422 CAMBIAR TUBOS PVC X EMT X CARLOS IDARRAGA -</t>
  </si>
  <si>
    <t>.06</t>
  </si>
  <si>
    <t>Miriam Del consuelo Vergara</t>
  </si>
  <si>
    <t xml:space="preserve"> 15-SEP-2025 13:17:52 -- EPMCRMSVPRD Sr. Miriam Vergara con cdula 42840028 afirma es propietario del inmueble solicita nueo sericio de energa para mpio Medelln barrio La Milagrosa requiere sericio bsico residencial a 110 V piso  2 solicita que EPM instale la red elctrica externa y certifiqueCarga mxima: 9 KVANiel de tensin: 1Tipo de sericio solicitado: Nuea cargaSe toma como referencia la direccin  CL 40 CR 25 A -64 INTERIOR 128  tel 3145291248 id 46851a83-f818-402f-bb6e-f1521e2ff282 agiralondazalorena49gmail.comPedido automatico desde solicitud de sericio de energa</t>
  </si>
  <si>
    <t>.18</t>
  </si>
  <si>
    <t>Laura  Cristina Solis  Ortiz</t>
  </si>
  <si>
    <t xml:space="preserve"> 15-SEP-2025 10:23:54 -- EPMCRMSVPRD Se presenta la señora Laura  Cristina Solis  Ortiz con cdula 1151447667 de Medelln solicita instalacin de acometida uso residencial para el inmueble ubicado en la direccin CL 49 B CR 99 EE -119 INTERIOR 301  de Medelln barrio Juan 23.  Documentos que presenta: formato solicitud del sericio E1 solicitud de alor agregado cdula contrato ecino 11012887 energa declaracin de cumplimiento y tarjeta profesional.  Contacto: Laura  Cristina Solis  Ortiz - Cel. 300 685 99 00.  Faor llamar antes de ir la casa permanece sola.  Queda sujeto a erificacin en terreno. Pedido automatico desde solicitud de sericio de energa</t>
  </si>
  <si>
    <t>PED-3022124-B7D1</t>
  </si>
  <si>
    <t>'CL 51 B CR 1 BB -29 (INTERIOR 210 )'</t>
  </si>
  <si>
    <t>Miryam De Jesus Quiroz Moncada</t>
  </si>
  <si>
    <t xml:space="preserve"> 15-09-2025 13:39:34-LTOROGMOD-0 26-08-2025 07:44:02--FNXWEAPICRMPROD- 414 no hay como ingresar a la propiedad firma dueña del predio la propiedad se encuentra arrendada CL 51b CR 1bb 29 int 2209 Angel Rodrguez 16102024 16:57:23se comunica la Sr Diana zapata para re programar la isita llamar antes de ir al tel: 3170736981 3228801375349de965-b7ea-41c7-ace4-98cef23150b8 dobrmosq 26082025 17-10-2024 07:19:02--NCORRRMOD- 414 no hay como ingresar a la propiedad firma dueña del predio la propiedad se encuentra arrendada CL 51b CR 1bb 29 int 2209 Angel Rodrguez 16102024 16:57:23-01-Sep-2025 -- Actualizacion masia por pendientes de atencion WO0000003084835</t>
  </si>
  <si>
    <t>Jose Luis Rodriguez Aguirre</t>
  </si>
  <si>
    <t xml:space="preserve"> 15-SEP-2025 08:21:34 -- EPMCRMSVPRD CLIENTE JOSE  LUIS  RODRIGUEZ  AGUIRRE  CON  CC 70434388  SOLICITA SERVICIO DE ENERGIA PARA LA DIRECCION  CL 53 CR 3 A -89 INTERIOR 301  RESIDENCIAL BARRIO  CAICEDO PRESENTA FORMATO DILIGENCIADO FOTOCOPIA DE CC  DECLARACIN DE CUMPLIMIENTO Y COPIA DE LA MATRICULA DEL LECTRICISTA  CONTRATO   12697528 TEL CONTACTO  3108361108- 3233067208 . FAVOR LLAMAR ANTES DE EALIZAR LA VISITA.Pedido automatico desde solicitud de sericio de energa</t>
  </si>
  <si>
    <t>Jelicza Arango Marquez</t>
  </si>
  <si>
    <t xml:space="preserve"> 12-SEP-2025 16:20:49 -- EPMCRMSVPRD Se presenta usuaria en calidad de propietaria solicitando la conexin del sericio de energa para la direccin CL 55 CR 6 F -10 INTERIOR 203  en el municipio de Medelln - Barrio Caicedo presenta formulario diligenciado copia de cdula del propietario declaracin de cumplimiento matricula profesional del electricista. Numero de contacto 3113680614.Pedido automatico desde solicitud de sericio de energa</t>
  </si>
  <si>
    <t>'CL 55 E CR 5 A -17'</t>
  </si>
  <si>
    <t>Albeiro Castañeda Loaiza</t>
  </si>
  <si>
    <t xml:space="preserve"> 12-SEP-2025 16:57:28 -- EPMCRMSVPRD Cliente solicita sericio de HV presenta declaracin de cumplimiento y copia de la matrcula del electricista tel. contacto 3207434809 Brr Caicedo guayaquilito mas abajo de la estacion del metro de la parte comercial se entran a la derechaPedido automatico desde solicitud de sericio de energa</t>
  </si>
  <si>
    <t>Ingris Yaniris Mosquera Mosquera</t>
  </si>
  <si>
    <t xml:space="preserve"> 13-SEP-2025 10:45:56 -- EPMCRMSVPRD Sra. Ingris Mosquera con cdula 1077425091 afirma es propietaria del inmueble solcita nueo sericio de energa para mpio Medellin barrio Caicedo illa liliam requiere sericio bsico residencial a 110 V piso 1 solicita que EPM instale la red elctrica externa ya que tiene red interna certificadaCarga mxima requerida en KVA: 90Niel de tensin: 1Tipo de sericio solicitado: Nuea cargaHay red elctrica cercana al predio: SiDistancia en metros: 10Se toma como referencia la direccin CR 8 A CL 58 A -9 INTERIOR 4497  tel. 3108570811 ingrisy123gmail.com id 458e5f4e-212f-46b3-86fe-e31a83228264 login rsalazalPedido automatico desde solicitud de sericio de energa</t>
  </si>
  <si>
    <t xml:space="preserve"> 15-SEP-2025 12:32:55 -- EPMCRMSVPRD Clienta en calidad de propietaria-usuaria solicita sericio de energa HV para la direccin CL 57 CR 17 B -180 INTERIOR 202  en la ciudad de Medelln presenta cedula de ciudadana formulario diligenciado y factura del sericio de agua de la misma instalacin No. 12477625. Faor llamar antes de ir telfono 3108954190. Usuaria informa que EPM le realice la certificacin interna.Pedido automatico desde solicitud de sericio de energa</t>
  </si>
  <si>
    <t>'CR 10 CL 55 -175 (INTERIOR 200 )'</t>
  </si>
  <si>
    <t>Ninfa Moreno Bejarano</t>
  </si>
  <si>
    <t xml:space="preserve"> 15-09-2025 13:16:36-LTOROGMOD-0 15-09-2025 09:00:44--LTOROGMOD-406 NO SE PUEDE ATENDER POR ORDEN PUBLICO X CARLOS IDARRAGA -</t>
  </si>
  <si>
    <t>.14</t>
  </si>
  <si>
    <t>Maria Ercila Palacios Mosquera</t>
  </si>
  <si>
    <t xml:space="preserve"> 15-SEP-2025 11:20:12 -- EPMCRMSVPRD En calidad de propietaria la señora Maria Ercila Palacio  con cedula 39.400.994 solicita la instalacin del sericio de energa para el inmueble ubicado en el barrio Llanaditas- Encisio municipio de Medelln. Contrato ecino 7875560. Autoriza al señor Jose Gregorio Rendon cc 71.053.299Pedido automatico desde solicitud de sericio de energa</t>
  </si>
  <si>
    <t>Angie Paola Paez Yepes</t>
  </si>
  <si>
    <t xml:space="preserve"> 15-SEP-2025 09:01:43 -- EPMCRMSVPRD Se presenta Angie Paola Paez Yepes con CC 70783398 solicita Habilitacin Viienda para la direccin en CR 24 B CL 53 -2 INTERIOR 106  Municipio Medelln Barrio La Libertad.Presenta: Solicitud diligenciada Factura de la iienda ecina N 12361692 direccin de referencia CL 56 AD CR 20 C -2 INTERIOR 201  Declaracin de cumplimiento Copia de matrcula profesionalContacto: Angie Paola Paez YepesCel. 3108472556 o 3116002633SUJETO A VERIFICACINNOTA: Faor llamar antes de isitar casa sola.Pedido automatico desde solicitud de sericio de energa</t>
  </si>
  <si>
    <t>Alba Lucia Giraldo Giraldo</t>
  </si>
  <si>
    <t xml:space="preserve"> 15-SEP-2025 07:46:01 -- EPMCRMSVPRD Usuaria en calidad de propietaria Alba Lucia Giraldo Giraldo con cedula 43201305 solicita instalacin del sericio de energa por HV para la direccin CR 27 CL 59 -72 INTERIOR 104  en el municipio de Medelln barrio Enciso parte baja. Presenta todos los documentos diligenciados cedula original y factura del ecino mas cercano con contrato No.2668183 usuaria indica que a a certificar la red interna en terreno. Contacto Alba Lucia Giraldo Giraldo 3118961353. Faor llamar antes de realizar la isita. El pedido se ingresa sujeto a la erificacin en el terrenoPedido automatico desde solicitud de sericio de energa</t>
  </si>
  <si>
    <t>Hernando Lopez Galvis</t>
  </si>
  <si>
    <t xml:space="preserve"> 15-SEP-2025 10:47:33 -- EPMCRMSVPRD Solicitud de sericio de energia por habilitacin iienda  presenta documentos diligenciados para la direccin CL 56 D CR 81 -172 INTERIOR 302  contacto 3117033594-3206827724. Pedido automatico desde solicitud de sericio de energa</t>
  </si>
  <si>
    <t>Yohn Fredy Saldarriaga Vasquez</t>
  </si>
  <si>
    <t xml:space="preserve"> 12-SEP-2025 16:44:08 -- EPMCRMSVPRD Solicitud de sericio de energia por habilitacin iienda presenta documentos diligenciados CR 94 CL 57 C -65 INTERIOR 198  barrio Blanquizal contacto 3105286795. por faor llamar antes de ir. Pedido automatico desde solicitud de sericio de energa</t>
  </si>
  <si>
    <t>Olga Cecilia Martinez</t>
  </si>
  <si>
    <t xml:space="preserve"> 15-SEP-2025 10:11:53 -- EPMCRMSVPRD Sr. Olga Martnez   con cdula 43569566  Cel. 3157260808  Correo: julianitha94gmail.com en calidad de propietaria  solicita HV 110 para un primer  Piso En el municipio de MEDELLIN  ROBLEDO FUENTE CLARA  direccin CR 96 A CL 62 D -3 INTERIOR 1227  . Requiere que EPM instale y certifique la red interna y le instale el medidor y la acometida elctrica id. b0b7f187-07c0-4954-8179-3e943fd5900c  jmoraruCarga mxima requerida en KVA: 96Niel de tensin: 1Tipo de sericio solicitado: Nuea cargaHay red elctrica cercana al predio: SiPedido automatico desde solicitud de sericio de energa</t>
  </si>
  <si>
    <t>sandra Betancourt Ipuz</t>
  </si>
  <si>
    <t xml:space="preserve"> 08-SEP-2025 16:46:54 -- EPMCRMSVPRD Sr Sandra Betancourt Ipuz con cdula 43618117  afirma es propietario del inmueble solicita nueo sericio de energa para mpio itagui barrio santa maria   requiere sericio bsico residencial a 110 V piso 3 solicita que EPM instale contador y acometidaCarga mxima requerida en KVA: 96Niel de tensin: 1Tipo de sericio solicitado: Nuea cargaHay red elctrica cercana al predio: SiDistancia en metros:  10Se toma como referencia la direccin cr 48 cl 73 -23 tel: 3147663168 correo:sandraipuzhotmail.com id 9f82c5aa-4126-433e-bd08-c48c2383916d dobrmosq Pedido automatico desde solicitud de sericio de energa</t>
  </si>
  <si>
    <t>Edilma Del Carmen Rodriguez Tobon</t>
  </si>
  <si>
    <t xml:space="preserve"> 12-SEP-2025 16:02:18 -- EPMCRMSVPRD SE PRESENTA LA SEÑORA EDILMA DEL CARMEN RODRIGUEZ TOBON CON CEDULA 22059480 COMO PROPIETARIA SOLICITANDO HABILITACIN DE ENERGA ACOMETIDA Y MEDIDOR USO RESIDENCIAL PARA EL INMUEBLE UBICADO EN CL 39 CR 65 B -16 INTERIOR 301  MUNICIPIO ITAGUIBARRIO VILLA LIA. DOCUMENTOS QUE PRESENTA: SOLICITUD DE PRESTACION DE SERVICIO DE ENERGIA SOLICITUD HABILITACIN VIVIENDA CEDULA CONTRATO VECINO 305526 CON CL 39 CR 65 B -16 AUTORIZACIN CANALES DE CONTACTO DECLARACIN DE CUMPLIMIENTO 1027882910-96761 CONTACTO: EDILMA DEL CARMEN RODRIGUEZ TELEFONO: 3102030413. FAVOR LLAMAR ANTES DE IR LA CASA PERMANECE SOLA.  SE INFORMA QUE QUEDA SUJETO A VERIFICACIN TCNICA EN EL TERRENO. Pedido automatico desde solicitud de sericio de energa</t>
  </si>
  <si>
    <t>'CR 46 A CL 88 -46 (INTERIOR 344 )'</t>
  </si>
  <si>
    <t>Monica Catalina Burgos Granados</t>
  </si>
  <si>
    <t xml:space="preserve"> 15-09-2025 13:14:46-LTOROGMOD-0 15-09-2025 08:55:40--LTOROGMOD-422 FALTAN 2 POLOS A TIERRA X ROBINSON ALZATE-</t>
  </si>
  <si>
    <t>'CL 39 BA CR 113 A -81'</t>
  </si>
  <si>
    <t>Marlon Enrique Castro Conde</t>
  </si>
  <si>
    <t xml:space="preserve"> 15-SEP-2025 13:37:09 -- EPMCRMSVPRD Se presenta el señor Marlon Enrique Castro Conde con cdula 1065375753 de Momil solicita instalacin de contador de energa uso residencial para el inmueble ubicado en la direccin CL 39 BA CR 113 A -81 de Medelln Barrio independencias 3.  Documentos que presenta: formato solicitud del sericio E1 solicitud de alor agregado cdula contrato ecino 13030620 declaracin de cumplimiento y tarjeta profesional.  Contacto: Marlon Castro - Cel. 3237012742.  Faor llamar antes de ir la casa permanece sola.  Queda sujeto a erificacin en terreno.Pedido automatico desde solicitud de sericio de energa</t>
  </si>
  <si>
    <t>1.14</t>
  </si>
  <si>
    <t>'CR 119 CL 39 F -31 (INTERIOR 101 )'</t>
  </si>
  <si>
    <t>Nancy Beatriz Alzate Natera</t>
  </si>
  <si>
    <t xml:space="preserve"> 13-09-2025 08:32:40-FFLOREZAMOD-. 01-SEP-2025 09:43:18 -- EPMCRMSVPRD SE PRESENTA EL SEÑOR JHON JAIRO HENAO OSORIO CON C.C. 71.644.375 CON DOCUMENTOS A NOMBRE DE NANCY BEATRIZ ALZATE NATERA IDENTIFICADO CON CEDULA 1.128.466.772 SOLICITANDO SERVICIO DE H.V. CONSTRUCCIN DE ACOMETIDA Y MEDIDOR PARA LA INSTALACION RESIDENCIAL EN LA DIRECCIN CR 119 CL 39 F -31 INTERIOR 101  EN EL MUNICIPIO DE MEDELLIN BARRIO SAN JAVIER SECTOR EL SALADO PARTE ALTA DEPARTAMENTO DE ANTIOQUIA PRESENTA CDULA DE CIUDADANA SOLICITUD DILIGENCIADA CARTA DE REQUISITOS TCNICOS COPIA DE LA TARJETA PROFESIONAL DEL TCNICO ELECTRICISTA QUE CERTIFICA LA INSTALACIN FACTURA DE SERVICIOS INSTALACION VECINA MAS CERCANA PRIMER PISO CONTRATO 610941 TELEFONO DE CONTACTO 3135357533-  LLAMAR ANTES DE IR SUJETO A VERIFICACIN.Pedido automatico desde solicitud de sericio de energa01-Sep-2025 -- Actualizacion masia por pendientes de atencion WO0000003084835</t>
  </si>
  <si>
    <t>Cristobal Muñoz  Ortiz</t>
  </si>
  <si>
    <t xml:space="preserve"> 13-SEP-2025 14:23:48 -- EPMCRMSVPRD Sr. Cristbal Muñoz Ortiz con cdula 19768646 afirma es propietario del inmueble solicita nueo sericio de energa prepago se le informa que queda sujeto a erificacin en isita al terreno para mpio Medelln barrio San Jaier - Las Peñitas requiere sericio bsico residencial a 110 V piso 3 solicita que EPM instale medidor y acometida. Carga mxima requerida en KVA: 9 Niel de tensin: 1 Tipo de sericio solicitado: Nuea carga Hay red elctrica cercana al predio: Si Distancia en metros: 10. Se toma como referencia la direccin CL 48 BH CR 107 B -25 INTERIOR 204  3216368161 cristobalmunoz077gmail.com ca4d9427-5bff-4136-b3a9-de1c24cbfb62 cdelgaca.Pedido automatico desde solicitud de sericio de energa</t>
  </si>
  <si>
    <t xml:space="preserve"> 13-SEP-2025 14:22:58 -- EPMCRMSVPRD Sr. Cristbal Muñoz Ortiz con cdula 19768646 afirma es propietario del inmueble solicita nueo sericio de energa prepago se le informa que queda sujeto a erificacin en isita al terreno para mpio Medelln barrio San Jaier - Las Peñitas requiere sericio bsico residencial a 110 V piso 3 solicita que EPM instale medidor y acometida. Carga mxima requerida en KVA: 9 Niel de tensin: 1 Tipo de sericio solicitado: Nuea carga Hay red elctrica cercana al predio: Si Distancia en metros: 10. Se toma como referencia la direccin CL 48 BH CR 107 B -25 INTERIOR 204  3216368161 cristobalmunoz077gmail.com ca4d9427-5bff-4136-b3a9-de1c24cbfb62 cdelgaca.Pedido automatico desde solicitud de sericio de energa</t>
  </si>
  <si>
    <t>Adela Mosquera Asprilla</t>
  </si>
  <si>
    <t xml:space="preserve"> 15-SEP-2025 12:04:36 -- EPMCRMSVPRD Usuaria solicita sericio de energa HV para la direccin CL 58 CR 102 A -115 INTERIOR 175  de MEDELLIN  barrio: OLAYA anexa solicitud diligenciada P-689 y solicitud prestacin del sericio cedula factura cercana contrato 11846571 declaracin de cumplimiento del elctrico copia carnet elctrico faor llamar antes de ir al mil 3195151532Pedido automatico desde solicitud de sericio de energa</t>
  </si>
  <si>
    <t>Anderson Alvarez Vasquez</t>
  </si>
  <si>
    <t xml:space="preserve"> 12-SEP-2025 15:25:27 -- EPMCRMSVPRD Se presenta la señora Rosmira Zuluaga cc 43.643.264 en calidad de mandataria del señor Anderson Alarez Vasquez propietario solicitando la conexin del sericio de energa por HV para la direccin CR 143 A CL 56 -0 INTERIOR 201  Vereda la Palma municipio de Medelln San Cristbal. Informa que ya tienen red interna. Falta la red externa y el medidor. Presenta formulario diligenciado declaracin de cumplimiento matricula profesional del electricista Contrato ecino 12528967 formato solicitud del sericio energa E1 formato P-689. por faor llamar al contacto: Ian Cardona. Numero de contacto 304 288 3108 - 311 726 8685.Pedido automatico desde solicitud de sericio de energa</t>
  </si>
  <si>
    <t>'CR 105 D CL 61 A -40'</t>
  </si>
  <si>
    <t>Julieth Alejandra Arango Alvarez</t>
  </si>
  <si>
    <t xml:space="preserve"> 12-09-2025 16:27:55--FNXWEAPICRMPROD- Sra Julieth Alejandra Arango Alarez solicita reprogramar pedido indica que ya se realizaron las correcciones solicitadas tel 3148023616Id ec2672be-48b2-4135-aa4b-4380ef924945careiza422 instalar mnimo 3 circuitos que cumpla norma retie en calibre 12 con brekes de 20 amp CR 105d CL 61a 57Angel Rodriguez 14-05-2025 16:41:42--SSALCEDAMOD-422 instalar mnimo 3 circuitos que cumpla norma retie en calibre 12 con brekes de 20 amp CR 105d CL 61a 57Angel Rodriguez-</t>
  </si>
  <si>
    <t>Sirley Eliana Betancur Palacio</t>
  </si>
  <si>
    <t xml:space="preserve"> 15-SEP-2025 14:16:38 -- EPMCRMSVPRD Sr. Sirley Betancur con cdula 1152202497 afirma es propietario del inmueble solicita nueo sericio de energa para mpio Medelln  barrio Robledo requiere sericio bsico residencial a 110 V solicita que EPM instale la red elctrica interna y certifique.Carga mxima: 96 KVANiel de tensin: 1Tipo de sericio solicitado: Nuea cargaHay red elctrica cercana al predio: SiNoDistancia en metros:10Se toma como referencia la direccin CR 108 CL 62 -23 INTERIOR 101  tel 3197899175 id 20dd9cbc-7ef9-4ece-b53b-f7e37466b22b login mgomezPedido automatico desde solicitud de sericio de energa</t>
  </si>
  <si>
    <t>Hernan De jesus Ochoa Yepes</t>
  </si>
  <si>
    <t xml:space="preserve"> 15-SEP-2025 10:15:51 -- EPMCRMSVPRD Usuario en calidad de propietario solicita conexin del sericio de energa por HV para la direccin  CR 119 D CL 62 D -24 INTERIOR 301  en Medelln. Barrio Roblemar San Cristobal municipio de Medelln San Cristbal. Informa que necesita la certificacin de la red interna. Falta la red externa y el medidor. Presenta formulario diligenciado declaracin de cumplimiento matricula profesional del electricista Contrato 291214 del primer piso formato solicitud del sericio energa E1 formato P-689. por faor llamar al contacto:c Hernan De Jess Ochoa Yepes nmero de celular: 314 504 9594.Pedido automatico desde solicitud de sericio de energa</t>
  </si>
  <si>
    <t>Ximena Durango Correa</t>
  </si>
  <si>
    <t xml:space="preserve"> 13-SEP-2025 16:29:19 -- EPMCRMSVPRD Sra Ximena Durango Correa Cc 1007055611 en calidad de propietaria solicita h a 110  solicita se le instale el contador y la acometida ya cuenta con la red interna instalada y certificadaDir CL 67 CR 125 -364 INTERIOR 201 Mcpio MedellnSan CristbalTel 3244327706-3208626140Se informa ans y cobrosId6ac874da-8fa9-4653-b038-92bd02c211eacareizaPedido automatico desde solicitud de sericio de energa</t>
  </si>
  <si>
    <t>Lady Tatiana Muñoz Guerra</t>
  </si>
  <si>
    <t xml:space="preserve"> 15-09-2025 12:58:17--FNXWEAPICRMPROD-422 caja de breaker ubicado en zona hmeda realizar trabajos y reprogramar pedido ejecucin tarda sin señal pedregal alto Oberto Santos 28102024 10:22:04Usuaria solicita reprogramar isita para la solicitud 23256187 de HV - Cgto. San Cristobal da pedregal alto - municipio de Medelln confirma que ya generaron todas las correcciones para que de nueo generen la isita.  8958cd1a-2f9e-4dce-8ea0-bce70e63ab72  yholgg 28-10-2024 10:43:55--NCORRRMOD-422 caja de breaker ubicado en zona hmeda realizar trabajos y reprogramar pedido ejecucin tarda sin señal pedregal alto Oberto Santos 28102024 10:22:04-</t>
  </si>
  <si>
    <t xml:space="preserve"> 15-SEP-2025 06:46:24 -- EPMCRMSVPRD Sr. Luz Betania Daid Oquendo con cdula 43911444 afirma es propietario del inmueble solicita nueo sericio de energa para mpio Medelln barrioereda Corregimiento san cristobal - barrio nueo requiere sericio bsico residencial a 110 V solicita que EPM instale la red externa. Carga mxima: 9 KVANiel de tensin: 1Tipo de sericio solicitado: Nuea cargaHay red elctrica cercana al predio: SiDistancia en metros:10Se toma como referencia la direccin CR 135 CL 62 -30 INTERIOR 103  tel 3136760809 id ca3782c4-dcd9-4736-b9be-a86495dedc67 aestrmonPedido automatico desde solicitud de sericio de energa</t>
  </si>
  <si>
    <t>PED-3491221-V6F3</t>
  </si>
  <si>
    <t>'RURAL_116005312515600105'</t>
  </si>
  <si>
    <t>Hector Varon Moreno</t>
  </si>
  <si>
    <t xml:space="preserve"> 15-09-2025 13:50:50-LTOROGMOD-0 22-AUG-2025 15:47:20 -- EPMCRMSVPRD Sr. Hctor Barn moreno con cdula 93372430 afirma es propietario del inmueble solicita nueo sericio de energa para mpio Medelln Vereda beln aguas fras  requiere sericio bsico residencial a 110 V piso 1 solicita que EPM instale la red elctrica externaCarga mxima requerida en KVA: 96Niel de tensin: 1Tipo de sericio solicitado: Nuea cargaHay red elctrica cercana al predio: SiDistancia en metros: 10Se toma como referencia la direccin RURAL116005312515300000116005312515300000 tel 3057423189 id 45b8cb6b-21e8-43f5-a485-3f175abeb573 login lsalazho Pedido automatico desde solicitud de sericio de energa01-Sep-2025 -- Actualizacion masia por pendientes de atencion WO0000003084835</t>
  </si>
  <si>
    <t>'116005312515600105</t>
  </si>
  <si>
    <t>PED-3490484-B4Z4</t>
  </si>
  <si>
    <t>'RURAL_116005312515300101'</t>
  </si>
  <si>
    <t>Beatriz Quintero Martinez</t>
  </si>
  <si>
    <t>PED-3490542-M1T0</t>
  </si>
  <si>
    <t>'RURAL_116005312515300102'</t>
  </si>
  <si>
    <t>Maria Teresa Martinez Borja</t>
  </si>
  <si>
    <t>PED-3491261-X0L1</t>
  </si>
  <si>
    <t>'RURAL_116005312515300103'</t>
  </si>
  <si>
    <t>Rodolfo Quintero Martinez</t>
  </si>
  <si>
    <t xml:space="preserve"> 15-09-2025 13:51:08-LTOROGMOD-0 22-AUG-2025 16:01:45 -- EPMCRMSVPRD Sr. Rodolfo Quintero Martinez con cdula 1214747991 afirma es propietario del inmueble solicita nueo sericio de energa para mpio Medelln Vereda belen aguas frias requiere sericio bsico residencial a 110 V piso 1 solicita que EPM instale la red elctrica externaCarga mxima requerida en KVA: 96Niel de tensin: 1Tipo de sericio solicitado: Nuea cargaHay red elctrica cercana al predio: SiDistancia en metros: 10Se toma como referencia la direccin RURAL116005312515300000116005312515300000 tel 3218822019 id 45b8cb6b-21e8-43f5-a485-3f175abeb573 login lsalazho Pedido automatico desde solicitud de sericio de energa01-Sep-2025 -- Actualizacion masia por pendientes de atencion WO0000003084835</t>
  </si>
  <si>
    <t>PED-3524795-V4N0</t>
  </si>
  <si>
    <t>'RURAL_147020405100000201_147020405100000201'</t>
  </si>
  <si>
    <t>Eliana Andrea Ortega Correa</t>
  </si>
  <si>
    <t xml:space="preserve"> 12-SEP-2025 16:14:30 -- EPMCRMSVPRD Se presenta la Señora Berta Correa en calidad de mandataria de la señora Eliana Andrea Ortega Correa con cdula 1128475927 de Medelln solicita instalacin de contador de energa uso residencial para el inmueble ubicado en la direccin RURAL147020405100000201147020405100000201 municipio Medelln  Vereda El Patio parte baja.  Documentos que presenta son: solicitud del sericio E1 formato de alor agregado cdula contrato ecino 11382212 declaracin de cumplimiento y tarjeta profesional.  Queda sujeto a erificacin en terreno.  Contacto: Berta Correa telfonos: 3008535452. Faor llamar antes de ir casa permanece sola.Pedido automatico desde solicitud de sericio de energa</t>
  </si>
  <si>
    <t>'147020405100000201</t>
  </si>
  <si>
    <t>'RURAL_147029930000000008_LA CUCHILLA'</t>
  </si>
  <si>
    <t>Luis Horacio Cano Muñoz</t>
  </si>
  <si>
    <t xml:space="preserve"> 15-SEP-2025 13:43:33 -- EPMCRMSVPRD Sr. Luis Horacio Con Muñoz con cdula 71640014 afirma es propietario del inmueble solcita nueo sericio de energa para mpio Medelln barrio La Cuchilla requiere sericio bsico residencial a 110 V piso 1 solicita que EPM instale contador y acometida ya tiene red interna instalada y certificadaCarga mxima requerida en KVA: 90Niel de tensin: 1Tipo de sericio solicitado: Nuea cargaHay red elctrica cercana al predio: SiDistancia en metros: 10Se toma como referencia la direccin RURAL147029930000000000LA CUCHILLA LA CUCHILLA MEDELLN ANTIOQUIA tel. 3023624604 id 99315fa6-82ef-45b6-8a3a-c0346ff19e87 login turangoPedido automatico desde solicitud de sericio de energa</t>
  </si>
  <si>
    <t>'RURAL_163001030000000011_RURAL ITAGUI EL PORVENIR'</t>
  </si>
  <si>
    <t>Blanca Edilse Zuleta Quirama</t>
  </si>
  <si>
    <t xml:space="preserve"> 13-09-2025 09:42:09-AVILLEGAMOD-. 26-08-2025 13:53:05--FNXWEAPICRMPROD-419 predio en construccin no habitable iienda ubicada en el barrio porenir itag 163001030000.. se deja registro fotogrfico y notificacin  donde se le informa al usuario que debe reprogramar pedido cuando termines trabajos. Oberto Santos Sra Blanca Zuleta solicita reprogramar isita solicita que se llame con buen tiempo antes de ir  ya que la iienda esta desocupada y ella ie en medellin guayabal y se debe desplazar  tel: 3012779158 -604 3528467 id: 8fa63db1-fe8c-45a4-b10e-bf5c96d5a82eesolartec 13-08-2025 16:45:24--NCORRRMOD-419 predio en construccin no habitable iienda ubicada en el barrio porenir itag 163001030000.. se deja registro fotogrfico y notificacin  donde se le informa al usuario que debe reprogramar pedido cuando termines trabajos. Oberto Santos-01-Sep-2025 -- Actualizacion masia por pendientes de atencion WO0000003084835</t>
  </si>
  <si>
    <t>'163001030000000011</t>
  </si>
  <si>
    <t>PED-3489990-M9L2</t>
  </si>
  <si>
    <t>'RURAL_163006536000000202_163006536000000202'</t>
  </si>
  <si>
    <t>Gildardo De Jesus Sanchez Restrepo</t>
  </si>
  <si>
    <t>'163006536000000202</t>
  </si>
  <si>
    <t>PED-3489936-N9T9</t>
  </si>
  <si>
    <t>'RURAL_163006536000000301_163006536000000301'</t>
  </si>
  <si>
    <t>Erika Marcela Ramirez Zapata</t>
  </si>
  <si>
    <t>'163006536000000301</t>
  </si>
  <si>
    <t>'RURAL_163007228600000201_163007228600000201'</t>
  </si>
  <si>
    <t>Geraldin Bolivar Pinillo</t>
  </si>
  <si>
    <t xml:space="preserve"> 13-09-2025 10:14:26-AVILLEGAMOD-. 01-SEP-2025 16:56:28 -- EPMCRMSVPRD En calidad de propietaria Geraldin Boliar Pinillo con CC: 1036679171 solicita la instalacin del medidor de energa para la iienda ubicada en la RURAL163007228600000201163007228600000201 en Itagui contrato ecino 12807803. Presenta cedula formatos de epm matricula electricista declaracin de cumplimiento factura. Pedido automatico desde solicitud de sericio de energa01-Sep-2025 -- Actualizacion masia por pendientes de atencion WO0000003084835</t>
  </si>
  <si>
    <t>'RURAL_163007344000000001'</t>
  </si>
  <si>
    <t>Antonio Morgado Quiroga</t>
  </si>
  <si>
    <t>'RURAL_163014495600000001_SECTORPEDREGAL'</t>
  </si>
  <si>
    <t xml:space="preserve"> 15-SEP-2025 14:22:17 -- EPMCRMSVPRD Sr. Sebastin Restrepo con cdula 1036688622 afirma es propietario del inmueble solicita nueo sericio de energa para mpio Itagui barrioereda el Pedregal requiere sericio bsico residencial a 110 V solicita que EPM instale la red elctrica interna y certifique y red externa. Carga mxima: 9 KVANiel de tensin: 1Tipo de sericio solicitado: Nuea cargaHay red elctrica cercana al predio: SiDistancia en metros:10Se toma como referencia la direccin RURAL163014495600000000RURAL ITAGUI EL PEDREGAL tel 3012787630 id 086e1376-8d65-4694-8502-c38c5763bdd7 aestrmonPedido automatico desde solicitud de sericio de energa</t>
  </si>
  <si>
    <t>'CR 3 ESTE CL 55 G -7'</t>
  </si>
  <si>
    <t>Mariana Londoño Agudelo</t>
  </si>
  <si>
    <t xml:space="preserve"> 15-09-2025 09:13:23--FNXWEAPICRMPROD-15092025 09:09 Se comunica la señora Mara Muñoz informando que ya se puede continuar con el pedido y se puede acercar el personal en cualquier da de la semana a cualquier hora 3015838833 2d93930d-d8e6-4e3b-8ed0-33b36f5c0d42 agalleg406.PROBLEMAS DE ORDEN PBLICO.SE LLAM A LA USUARIA Y SE LE AFIRMA QUE AN NO SE HA PODIDO INGRESAR AL SECTOR DE LA SIERRA POR MOTIVOS DE PERSONAS SE REQUIEREN ADUEÑAR DE LO AJENO. Jhon Zapata 28072025 19:40:11 29-07-2025 11:29:29--NCORRRMOD-406.PROBLEMAS DE ORDEN PBLICO.SE LLAM A LA USUARIA Y SE LE AFIRMA QUE AN NO SE HA PODIDO INGRESAR AL SECTOR DE LA SIERRA POR MOTIVOS DE PERSONAS SE REQUIEREN ADUEÑAR DE LO AJENO. Jhon Zapata 28072025 19:40:11-</t>
  </si>
  <si>
    <t>'CR 3 ESTE CL 55 G -9'</t>
  </si>
  <si>
    <t>Maria Rubi Gallego Agudelo</t>
  </si>
  <si>
    <t xml:space="preserve"> 15-09-2025 09:19:36--FNXWEAPICRMPROD-15092025 09:16 Se comunica la señora Mariana Muñoz indicando que se puede continuar con el pedido y se puede acerca el personal a cualquier hora y da de la semana 3015838833 id: 2d93930d-d8e6-4e3b-8ed0-33b36f5c0d42 agalleg406.PROBLEMAS DE ORDEN PBLICO. SE LLAM A LA USUARIA Y SE LE AFIRMA QUE AN NO SE HA PODIDO INGRESAR AL SECTOR DE LA SIERRA POR MOTIVOS DE PERSONAS SE REQUIEREN ADUEÑAR DE LO AJENO. Jhon Zapata 29-07-2025 11:30:07--NCORRRMOD-406.PROBLEMAS DE ORDEN PBLICO. SE LLAM A LA USUARIA Y SE LE AFIRMA QUE AN NO SE HA PODIDO INGRESAR AL SECTOR DE LA SIERRA POR MOTIVOS DE PERSONAS SE REQUIEREN ADUEÑAR DE LO AJENO. Jhon Zapata-</t>
  </si>
  <si>
    <t xml:space="preserve"> 13-09-2025 08:42:37-EMARTINRMOD-. 27-AUG-2025 16:08:13 -- EPMCRMSVPRD PEDIDO HV RUTA 055127206550260007CR 17 B CL 56EE -26 PISO3 MEDELLIN PARA ANULAR Y SOLICITAR PREPAGO CONTACTO Marleny De Jesus Aristizabal Zuluaga CELULAR 3016089645Pedido automatico desde solicitud de sericio de energa01-Sep-2025 -- Actualizacion masia por pendientes de atencion WO0000003084835</t>
  </si>
  <si>
    <t xml:space="preserve"> -3015136838</t>
  </si>
  <si>
    <t xml:space="preserve"> -3024252839</t>
  </si>
  <si>
    <t xml:space="preserve"> -3104857533</t>
  </si>
  <si>
    <t>5215310-3117255943</t>
  </si>
  <si>
    <t xml:space="preserve"> -3155815983</t>
  </si>
  <si>
    <t>5862580-3226362518</t>
  </si>
  <si>
    <t>2227051-3145291248</t>
  </si>
  <si>
    <t>4904051-3006859900</t>
  </si>
  <si>
    <t xml:space="preserve"> -3108361108</t>
  </si>
  <si>
    <t xml:space="preserve"> -3113680614</t>
  </si>
  <si>
    <t>4642555-3207434809</t>
  </si>
  <si>
    <t xml:space="preserve"> -3108570811</t>
  </si>
  <si>
    <t xml:space="preserve"> -3108954190</t>
  </si>
  <si>
    <t xml:space="preserve"> -3128231918</t>
  </si>
  <si>
    <t xml:space="preserve"> -3108472556</t>
  </si>
  <si>
    <t xml:space="preserve"> -3118961353</t>
  </si>
  <si>
    <t xml:space="preserve"> -3117033594</t>
  </si>
  <si>
    <t xml:space="preserve"> -3105286795</t>
  </si>
  <si>
    <t xml:space="preserve"> -3157260808</t>
  </si>
  <si>
    <t xml:space="preserve"> -3147663168</t>
  </si>
  <si>
    <t xml:space="preserve"> -3102030413</t>
  </si>
  <si>
    <t xml:space="preserve"> -3237012742</t>
  </si>
  <si>
    <t xml:space="preserve"> -3216368161</t>
  </si>
  <si>
    <t xml:space="preserve"> -3195151532</t>
  </si>
  <si>
    <t xml:space="preserve"> -3042883108</t>
  </si>
  <si>
    <t xml:space="preserve"> -3147863136</t>
  </si>
  <si>
    <t xml:space="preserve"> -3197899175</t>
  </si>
  <si>
    <t xml:space="preserve"> -3145049594</t>
  </si>
  <si>
    <t xml:space="preserve"> -3244327706</t>
  </si>
  <si>
    <t xml:space="preserve"> -3046784483</t>
  </si>
  <si>
    <t xml:space="preserve"> -3008535452</t>
  </si>
  <si>
    <t xml:space="preserve"> -3023624604</t>
  </si>
  <si>
    <t xml:space="preserve"> -3187323396</t>
  </si>
  <si>
    <t>5387043-3004567780</t>
  </si>
  <si>
    <t>1111111-3148404743</t>
  </si>
  <si>
    <t xml:space="preserve"> -3043491221</t>
  </si>
  <si>
    <t xml:space="preserve"> -3016089645</t>
  </si>
  <si>
    <t>CR 82 CL 9 SUR -450 (INT 295 )'</t>
  </si>
  <si>
    <t>TRAN 49 SUR CR 59 C -59 (INT 301 )'</t>
  </si>
  <si>
    <t>CL 56 SUR CR 62 B -69 (INT 401 )'</t>
  </si>
  <si>
    <t>CL 1 CR 82 -230 (INT 3367 )'</t>
  </si>
  <si>
    <t>CL 25 A CR 65 F -35 (INT 451 )'</t>
  </si>
  <si>
    <t>CL 40 CR 25 A -64 (INT 208 )'</t>
  </si>
  <si>
    <t>CL 49 B CR 99 EE -119 (INT 301 )'</t>
  </si>
  <si>
    <t>CL 53 CR 3 A -89 (INT 301 )'</t>
  </si>
  <si>
    <t>CL 55 CR 6 F -10 (INT 203 )'</t>
  </si>
  <si>
    <t>CR 8 A CL 58 A -9 (INT 1011 )'</t>
  </si>
  <si>
    <t>CL 57 CR 17 B -180 (INT 202 )'</t>
  </si>
  <si>
    <t>CR 18 B CL 59 C -102 (INT 201 )'</t>
  </si>
  <si>
    <t>CL 56 AD CR 20 C -2 (INT 301 )'</t>
  </si>
  <si>
    <t>CR 27 CL 59 -72 (INT 104 )'</t>
  </si>
  <si>
    <t>CL 56 D CR 81 -172 (INT 302 )'</t>
  </si>
  <si>
    <t>CR 94 CL 57 C -65 (INT 198 )'</t>
  </si>
  <si>
    <t>CR 96 A CL 62 D -3 (INT 1237 )'</t>
  </si>
  <si>
    <t>CR 48 CL 73 -23 (INT 301 )'</t>
  </si>
  <si>
    <t>CL 39 CR 65 B -16 (INT 301 )'</t>
  </si>
  <si>
    <t>CL 48 BH CR 107 B -25 (INT 301 )'</t>
  </si>
  <si>
    <t>CL 48 BH CR 107 B -25 (INT 302 )'</t>
  </si>
  <si>
    <t>CL 58 CR 102 A -115 (INT 175 )'</t>
  </si>
  <si>
    <t>CR 143 A CL 56 -0 (INT 202 )'</t>
  </si>
  <si>
    <t>CR 108 CL 62 -23 (INT 302 )'</t>
  </si>
  <si>
    <t>CR 119 D CL 62 D -24 (INT 301 )'</t>
  </si>
  <si>
    <t>CL 69 CR 121 -74 (INT 201 )'</t>
  </si>
  <si>
    <t xml:space="preserve">422 (FALTA ROTULAR LOS NEUTROS Y LA DECL CUMPL) X CARLOS IDARRAGA </t>
  </si>
  <si>
    <t>HV  PASE + BONRERA 3PISO TRAFO 304598 X CARLOS IDARRAGA  414 (CASA SOLA NO CONTESTAN) X CARLOS IDARRAGA</t>
  </si>
  <si>
    <t xml:space="preserve">HV + PASE 20 MTRS TRAFO 18709 X ORLANDO TORRES </t>
  </si>
  <si>
    <t xml:space="preserve">422 (TUBO PVC EXPUESTO A LA INTERPERIE PARA EL PASE CAMBIAR POR TUBO IMC) X ORLANDO TORRES </t>
  </si>
  <si>
    <t xml:space="preserve">419 (CASA EN CONSTRUCCION EL BAÑO CON LONA VERDE Y DEBE INSTALAR PUERTA PRINCIPAL) X ORLANDO TORRES </t>
  </si>
  <si>
    <t xml:space="preserve">520 (FALTAN REDES DE USO GENERAL 130 MTRS VDA LA POTRERA) X ORLANDO TORRES </t>
  </si>
  <si>
    <t xml:space="preserve">605 (VIVIENDA NO CUMPLE CON DISTANCIA DE LINEAS PRIMARIA TRIFASICA UNA FASE PASA POR ENCIMA DE LA VIVIENDA) X ORLANDO TORRES </t>
  </si>
  <si>
    <t xml:space="preserve">HV + INT INTERNA EMPOTRADA X ORLANDO TORRES </t>
  </si>
  <si>
    <t>3015963331-5776017-3146372298</t>
  </si>
  <si>
    <t xml:space="preserve">HV (CANALIZADO 2 MTRS DE ANDEN TRAFO 37085) X ROBINSON ALZATE </t>
  </si>
  <si>
    <t>HV + PASE CANALIZADO YA TIENE TUBERIA TRAFO 99058) X ROBINSON ALZATE 430 (MARTES) X ROBINSON ALZATE</t>
  </si>
  <si>
    <t xml:space="preserve">460 (4 MEDIDORES EXISTENTES MAS 3 APTOS POR INDEPENDIZAR) X ROBINSON ALZATE </t>
  </si>
  <si>
    <t xml:space="preserve">522 (REVISAR SI AUTORIZAN ACOMTIDA AEREA) X ROBINSON ALZATE </t>
  </si>
  <si>
    <t xml:space="preserve">520 (1 POSTE PRIMARIA  1 TRASNFORMADOR  2 POSTES SECUNDARIOS Y 60  MTRS DE TRENZA) X ROBINSON ALZATE </t>
  </si>
  <si>
    <t xml:space="preserve">HV + INT X ROBNSON ALZATE </t>
  </si>
  <si>
    <t xml:space="preserve">615 (NO CUMPLE LEY 1228 VIA DE 2DO ORDEN A 22 MTRS) X ROBINSON ALZATE </t>
  </si>
  <si>
    <t xml:space="preserve">HV + PASE + BORNERA TRAFO 43575 X JONNY G - 430 (15 SEPT) X  X JONNY G </t>
  </si>
  <si>
    <t xml:space="preserve">405-422 (REQUIERE PERMISO DE SERVIDUMBRE Y FALTAN 3 POLOS A TIERRA) X JONNY G 405 -413 -419 (PERMISOS A TERCEROS - FALTA INSTALAR COCINA Y PUERTA PRINCIPAL) X DUBER R </t>
  </si>
  <si>
    <t xml:space="preserve">HV + PASE + PERMISO + BORNERA TRAFO 54286 X JONNY GUZMAN </t>
  </si>
  <si>
    <t xml:space="preserve">HV + PASE + BORNERA TRAFO 54286 X JONNY G </t>
  </si>
  <si>
    <t xml:space="preserve">HV + PASE + BONRERA TRAFO 54416 X JONNY G </t>
  </si>
  <si>
    <t xml:space="preserve">605 (PASA LINEA DE DISTRIBUCION POR ENCIMA DE LA VIVIENDA) X JONNY G </t>
  </si>
  <si>
    <t xml:space="preserve">520 (2 POSTES Y 60 MTRS DE TRENZA) X JONNY G </t>
  </si>
  <si>
    <t xml:space="preserve">HV + PASE (220V) TRAFO 22035 X JONNY G </t>
  </si>
  <si>
    <t xml:space="preserve">520 (45 MTRS DE TRENZA Y BORNERA ) X JONNY G </t>
  </si>
  <si>
    <t xml:space="preserve">422 (FALTA TERMINAR DE ARMAR TABLERO FALTA TERMINAR DE APARATEAR Y COLOCAR APARTOS ALECTRICOS) X JONNY G </t>
  </si>
  <si>
    <t xml:space="preserve">605 (NO CUMPLE CON DISTANCIA DE SEGURIDAD DE TRANSFORMADOR A 1,60 MTRS) X JONNY G </t>
  </si>
  <si>
    <t xml:space="preserve">605 (CASA PRIMARIA A 2 MTRS) X ROBISNON ALZATE </t>
  </si>
  <si>
    <t xml:space="preserve">HV + PASE + BONRERA X ROBINSON ALZATE </t>
  </si>
  <si>
    <t xml:space="preserve">HV + INT TRAFO 93497 X ROBINSON ALZATE </t>
  </si>
  <si>
    <t>ROBINSON A</t>
  </si>
  <si>
    <t>TRAFO 320909</t>
  </si>
  <si>
    <t xml:space="preserve">413 -405 (FALTA DECL CUMPL Y PERMISOS) X CARLOS IDARRAGA </t>
  </si>
  <si>
    <t xml:space="preserve">HV + PASE + BORNERA 2 PISO TRAFO 128096 X CARLOS IDARRAGA - 430 (16 SEPT) X CARLOS IDARRAGA </t>
  </si>
  <si>
    <t xml:space="preserve">632 (SECTOR PREPAGO ) X CARLOS IDARRAGA </t>
  </si>
  <si>
    <t>055127206550260007_CR 17B CL 56EE -26 PISO 301'</t>
  </si>
  <si>
    <t xml:space="preserve">406 (NO SE PUEDE ATENDER X ORDEN PUBLICO) X CARLOS IDARRAGA </t>
  </si>
  <si>
    <t xml:space="preserve">HV + PASE 3 PISO TRAFO 138356 X CARLOS IDARRAGA </t>
  </si>
  <si>
    <t>406 (NO SE PUEDE PUEDE ATENDER X ORDEN PUBLICO)  2DA VISITA X CARLOS</t>
  </si>
  <si>
    <t xml:space="preserve">406 (NO SE PUEDE ATENDER POR ORDEN PUBLICO)2DA VISITA  X CARLOS IDARRAGA </t>
  </si>
  <si>
    <t>HV (27 MTRS DE N.4 PROYECTO) X ROBINSON ALZATE</t>
  </si>
  <si>
    <t xml:space="preserve">HV + PASE + BONRERA  TRAFO 41706 X ROBINSON ALZATE </t>
  </si>
  <si>
    <t xml:space="preserve">HV + INT PERMISOS YA FIRMADOS  X ROBINSON ALZATE </t>
  </si>
  <si>
    <t>1.12</t>
  </si>
  <si>
    <t>'CL 51 A SUR CR 67 -56 (INTERIOR 201 )'</t>
  </si>
  <si>
    <t>Juan Esteban Restrepo Gutierrez</t>
  </si>
  <si>
    <t>PED-3529024-D4C3</t>
  </si>
  <si>
    <t>'CL 51 A SUR CR 67 -56 (INTERIOR 301 )'</t>
  </si>
  <si>
    <t xml:space="preserve"> 16-SEP-2025 12:46:27 -- EPMCRMSVPRD Sr. Jorge Restrepo con CC 8106341 solicita Habilitacin iienda de sericio de energa en la direccin CL 51 A SUR CR 67 -56 INTERIOR 301  en Medelln a nombre del propietario Juan Esteban Restrepo Gutierrez con CC 71795428 Presenta formulario diligenciado copia de cedula factura ecina declaracin de cumplimiento y copia de matrcula profesional Contacto: Juan Esteban Restrepo Gutierrez Tel: 3177075279 sujeta de erificacin en terreno.Pedido automatico desde solicitud de sericio de energa</t>
  </si>
  <si>
    <t>'045611107000560301</t>
  </si>
  <si>
    <t>PED-3471083-T9X6</t>
  </si>
  <si>
    <t>'CR 68 A CL 55 SUR -14 (INTERIOR 201 )'</t>
  </si>
  <si>
    <t>Bellanira Remigio Garcia</t>
  </si>
  <si>
    <t xml:space="preserve"> 16-09-2025 13:11:57-LTOROGMOD-0 19-08-2025 11:16:22--FNXWEAPICRMPROD-Usuario  Yesica Garcia. Solicita la reprogramacin confirma que ya cumple con lo solicitado por el personal telfono 3117370994 4b8d98bd-30d9-443e-b106-8f21e38aca87ymunagReenio de procesos de Integracion - JOB 12-08-2025 16:52:58--NCORRRMOD-405 usuario debe presentar permiso de seridumbre para cometida canalizada por zonas erdes casas ecinas iienda ubicada en San Antonio de Prado barrio prados de Mara CR 68 a  55 sur - 14 201 Rayito fotogrfico y notificacin por escrito donde se le informa al usuario que debe reprogramar pedido cuando termine el trabajos. Oberto Santos-01-Sep-2025 -- Actualizacion masia por pendientes de atencion WO0000003084835</t>
  </si>
  <si>
    <t>DIANA MARIA AGUDELO WATSTEIN</t>
  </si>
  <si>
    <t xml:space="preserve"> 16-09-2025 13:47:34-KSEPULFMOD-se comunica la sr Diana Agudelo para re programar la isita llamar antes de ir al tel: 31548154043012186508 id 22de9358-c176-4fc7-8922-631a4eec180b-scanmon 20-05-2025 14:30:44--NCORRRMOD-470. Usuario indica que tiene el medidor en EPM calibrando y no se lo han deuelto. cuando lo tenga se comunica para reprogramar isita  Martin Osorio-</t>
  </si>
  <si>
    <t>Santiago Ocampo Cañaveral</t>
  </si>
  <si>
    <t xml:space="preserve"> 16-SEP-2025 11:16:34 -- EPMCRMSVPRD Solicita H V para una instalacin residencial estrato pro. 2 en la CL 47 CR 1 B -63 INTERIOR 101  presenta Formato sericio de alor agregado  solicitud de sericio ante el operador de red declaracin cumplimiento copia de cedula factura instalacin ecina  Contacto: Geraldine Ocampo 3106022713 Jenny Ocampo 3104598935              Santiago Ocampo 3218862176                Pedido automatico desde solicitud de sericio de energa</t>
  </si>
  <si>
    <t>PED-3528159-H0F4</t>
  </si>
  <si>
    <t>'CL 43 CR 34 A -11 (INTERIOR 201 )'</t>
  </si>
  <si>
    <t>Diego Luis Lonsoño Lopez</t>
  </si>
  <si>
    <t xml:space="preserve"> 16-SEP-2025 08:55:43 -- EPMCRMSVPRD Sr. Diego Luis Londoño con cdula 71731627 afirma es propietario del inmueble solcita nueo sericio de energa para municipio de Medelln barrio el Salador requiere sericio bsico residencial a 110 V piso 2 solicita que EPM instale la red elctrica externa ya cuenta con red elctrica interna y certificada.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43 CR 34 A -11 tel. 3016372073 id 0b8d5cf1-e4a4-4aef-9473-019290da8ccd aortizacorreo : annai2003yahoo.comPedido automatico desde solicitud de sericio de energa</t>
  </si>
  <si>
    <t>'054313004100110201</t>
  </si>
  <si>
    <t>PED-3528220-R1L7</t>
  </si>
  <si>
    <t>'CL 43 CR 34 A -11 (INTERIOR 301 )'</t>
  </si>
  <si>
    <t xml:space="preserve"> 16-SEP-2025 09:14:12 -- EPMCRMSVPRD Sr. Diego Luis Londoño con cdula 71731627 afirma es propietario del inmueble solcita nueo sericio de energa para municipio de Medelln barrio el Salador requiere sericio bsico residencial a 110 V piso 3 solicita que EPM instale la red elctrica externa ya cuenta con red electrica interna y certificada.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43 CR 34 A -11 INTERIOR 301   tel. 3016372073 id0b8d5cf1-e4a4-4aef-9473-019290da8ccd aortizacorreo : annai2003yahoo.comPedido automatico desde solicitud de sericio de energa</t>
  </si>
  <si>
    <t>'054313004100110301</t>
  </si>
  <si>
    <t>Marleny Jimenez Agudelo</t>
  </si>
  <si>
    <t xml:space="preserve"> 15-SEP-2025 16:03:31 -- EPMCRMSVPRD Cliente solicita sericio de HV presenta declaracin de cumplimiento y copia de la matrcula del electricista tel. contacto 3216118903 brr Caicedo Villa Liliam por la terminal de la 093Pedido automatico desde solicitud de sericio de energa</t>
  </si>
  <si>
    <t>yudy tatiana alvarez cano</t>
  </si>
  <si>
    <t xml:space="preserve"> 16-09-2025 14:13:58-KSEPULFMOD-La señora Yudi larez solicita reprogramar pedido de HV   Celular: 3104623137  c800e109-60e8-4df3-a75e-ebb3fd695ead  lsalazho 30-07-2025 07:30:37--SHERREHMOD Sra Yudi Alarez  se comunica  informa que  ya  no se presenta noedad en  la zona  que  interfiera  con la atencion ID 06319da1-20fa-43ba-8a17-307dac1de9cfsherrhe 15-07-2025 10:29:08--YALZATESMOD Sr. Yudy se comunica informando que ya no hay ningn inconeniente tambin informa que en la zona han habido arios tcnicos de EPM pero no han ido a la casa de ella a instalarle solicita reprogramar isita 31046231374ed0f54e-1737-4e82-81b0-84163211dba7  agiralon 04-07-2025 09:48:31--NCORRRMOD-406.PROBLEMAS DE ORDEN PBLICO. SE LLAMA DIRECTAMENTE A LA MISMA USUARIA Y ME AFIRMA QUE LA VENDA EST UBICADA EN EL BARRIO VILLATURVAY. DONDE NO SE HA PODIDO INGRESAR POR PERSONAS QUE SE ADUEÑAN DE LO AJENO. Jhon Zapata 3072025 19:42:43-</t>
  </si>
  <si>
    <t xml:space="preserve"> 15-SEP-2025 16:28:12 -- EPMCRMSVPRD Se presenta el señor Jaier Antonio Londoño Cañas con cdula 1041146031 solicitando el sericio de energa HV para la direccin CL 59 C CR 16 D -111 INTERIOR 106  de Medelln anexa factura declaracin de cumplimiento y cdula telfono: 3107267066.Pedido automatico desde solicitud de sericio de energa</t>
  </si>
  <si>
    <t>Samuel Antonio Ayala</t>
  </si>
  <si>
    <t xml:space="preserve"> 16-SEP-2025 09:50:42 -- EPMCRMSVPRD Se presenta el señor Samuel Antonio Ayala con cdula 71675218 de Medelln solicita instalacin de contador de energa uso residencial para el inmueble ubicado en la direccin CR 17 CL 50 -4 INTERIOR 201  de Medelln Barrio Buenos Aires.  Documentos que presenta: formato solicitud del sericio E1 solicitud de alor agregado cdula contrato ecino 1445545 declaracin de cumplimiento y tarjeta profesional.  Contacto: Samuel Ayala - Cel. 3234805341.  Faor llamar antes de ir la casa permanece sola.  Queda sujeto a erificacin en terreno.Pedido automatico desde solicitud de sericio de energa</t>
  </si>
  <si>
    <t>Luis Fernando Quintero Cano</t>
  </si>
  <si>
    <t xml:space="preserve"> 15-SEP-2025 15:49:53 -- EPMCRMSVPRD Se presenta el señor Rafael Valencia en calidad de mandatario del señor Luis Fernando Quintero Cano con cdula 98.579.507 de Medelln solicita instalacin de contador y acometida de energa uso residencial para el inmueble ubicado en la direccin CR 19 CL 59 C -97 INTERIOR 201  de Medelln Barrio Enciso.  Documentos que presenta: formato solicitud del sericio E1 solicitud de alor agregado cdula contrato ecino 12646910 energa prepago declaracin de cumplimiento y tarjeta profesional.  Contacto: Luis Fernando Quintero Cano - Cel. 301 372 98 66.  Faor llamar antes de ir la casa permanece sola.  Queda sujeto a erificacin en terreno. Pedido automatico desde solicitud de sericio de energa</t>
  </si>
  <si>
    <t xml:space="preserve"> 15-SEP-2025 16:17:08 -- EPMCRMSVPRD Se presenta el señor Rafael Valencia en calidad de mandatario del señor Luis Fernando Quintero Cano con cdula 98.579.507 de Medelln solicita instalacin de contador y acometida de energa uso residencial para el inmueble ubicado en la direccin CR 19 CL 59 C -97 INTERIOR 202  de Medelln Barrio Enciso. Documentos que presenta: formato solicitud del sericio E1 solicitud de alor agregado cdula contrato ecino 12646910 energa prepago declaracin de cumplimiento y tarjeta profesional. Contacto: Luis Fernando Quintero Cano - Cel. 301 372 98 66. Faor llamar antes de ir la casa permanece sola. Queda sujeto a erificacin en terreno. Pedido automatico desde solicitud de sericio de energaPedido automatico desde solicitud de sericio de energa</t>
  </si>
  <si>
    <t>'CL 56 E CR 26 AA -35'</t>
  </si>
  <si>
    <t>Yesney fabian Loaiza durango</t>
  </si>
  <si>
    <t xml:space="preserve"> 15-SEP-2025 18:29:03 -- EPMCRMSVPRD Sr. Yesney Fabian Loaiza Durango  con cdula 1128442128 afirma es propietario del inmueble solcita nueo sericio de energa para mpio Medellin barrio Encizo el Pinal requiere sericio bsico residencial a 110 V piso  4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 Se toma como referencia la direccin CL 56 E CR 26 AA -35 EL PINAL tel. 3207547479 id e47fdc8e-c458-472c-8272-72a69e388ae7 mubarnesPedido automatico desde solicitud de sericio de energa</t>
  </si>
  <si>
    <t>.2</t>
  </si>
  <si>
    <t>Guillermo  Ramirez Agudelo</t>
  </si>
  <si>
    <t xml:space="preserve"> 16-SEP-2025 09:53:59 -- EPMCRMSVPRD Usuario en calidad de propietario solicita legalizacin del sericio de energa para la direccin CR 20 CL 57 C -60 INTERIOR 301  del Municipio de Medelln Barrio Llanaditas presenta formularios diligenciados RETIE copia de la tarjeta profesional del electricista cdula copia de factura aledaña del ecino CR 20 CL 57 C -60 Faor llamar antes de ir a Guillermo Ramirez Agudelo cel. 3116024126.Nota: El pedido se ingresa sujeto a erificacin en terreno.Pedido automatico desde solicitud de sericio de energa</t>
  </si>
  <si>
    <t>Elsy Lara</t>
  </si>
  <si>
    <t xml:space="preserve"> 15-SEP-2025 20:46:05 -- EPMCRMSVPRD Sr. Elsy Lara con cdula 39306966 afirma es propietario del inmueble solcita nueo sericio de energa para mpio  MEDELLN barrio EL PINAL requiere sericio bsico residencial a 110 V piso 3 solicita que EPM instale la red elctrica interna y certifique.Carga mxima requerida en KVA: 90Niel de tensin: 1Tipo de sericio solicitado: Nuea cargaHay red elctrica cercana al predio: SiDistancia en metros: 10Se toma como referencia la direccin CR 25 B CL 55 -11 EL PINAL MEDELLN ANTIOQUIA tel. 3207390036 id ac3a541f-67a5-409c-b082-b58c5f0a3edf login yalzasepPedido automatico desde solicitud de sericio de energa</t>
  </si>
  <si>
    <t>Edwin Alberto Arredondo Alzate</t>
  </si>
  <si>
    <t xml:space="preserve"> 16-09-2025 07:45:14-AVILLEGAMOD-. 19-AUG-2025 10:30:12 -- AAVILAAL En calidad de propietario solicita cambio de energa prepago a pospago contrato energa prepago 7344092 presenta documentacin completa se informa ANS. Contacto celular: 3045514165.</t>
  </si>
  <si>
    <t>PED-3529200-Z7G1</t>
  </si>
  <si>
    <t>'CL 37 CR 68 -12 (INTERIOR 302 )'</t>
  </si>
  <si>
    <t>Julieth Lopez Calle</t>
  </si>
  <si>
    <t xml:space="preserve"> 16-SEP-2025 13:59:21 -- EPMCRMSVPRD En calidad de propietaria se presenta JULIETH LOPEZ CALLE  para solicitar la instalacin del sericio de energa por habilitacin de iienda en la direccin CL 37 CR 68 -12 INTERIOR 302  ITAGUI ANTIOQUIA a nombre  propio cdula de ciudadana N 1.036.632.150Presenta la siguiente documentacin: formulario diligenciado copia de cdula.Contacto: 3019592255. Solicitan que se realice llamada preia antes de la isita.Se adjunta factura del ecino correspondiente al contrato N 7820514.Se informa que el alor del IVA no es financiable por lo que le llegar de contado en la primera facturacin.El solicitante manifiesta que los documentos aportados son copias fieles de los documentos originales por lo que se responsabiliza ante la autoridad competente por cualquier irregularidad que pueda ser identificada en los mismos.Pedido automatico desde solicitud de sericio de energa</t>
  </si>
  <si>
    <t>'073617008000120302</t>
  </si>
  <si>
    <t>Gloria Elena Carmona Alvarez</t>
  </si>
  <si>
    <t xml:space="preserve"> 16-09-2025 07:45:52-AVILLEGAMOD-. 25-AUG-2025 08:48:21 -- SPUERTAM En calidad de propietaria la Sra. Gloria Elena Carmona larez con CC 32526273 y Cel: 30462781423246276993 solicita el retiro de la energa prepago e instalar el pospago. Se indica que la ejecucin de trabajos genera costos que se ern reflejados en facturas posteriores. Contrato: 7809745 no posee alores en mora.</t>
  </si>
  <si>
    <t>Maria Luz Dary Restrepo Restrepo</t>
  </si>
  <si>
    <t xml:space="preserve"> 16-09-2025 07:45:33-AVILLEGAMOD-. 01-SEP-2025 08:19:29 -- LCORREMA En calidad de propietaria requiere retirar el medidor de energia prepago y que le instalen nueamente el pospago. Presenta cedula formatos de epm.</t>
  </si>
  <si>
    <t>Juan Fernando Durango  Londoño</t>
  </si>
  <si>
    <t xml:space="preserve"> 16-SEP-2025 09:25:13 -- EPMCRMSVPRD Sr.  juan Fernando durango  londoño     con cdula 1152219453 afirma es propietario del inmueble solcita nueo sericio de energa para mpio medellin  barrio san jaier 12 de julio  requiere sericio bsico residencial a 110 V piso  3  solicita que EPM instale la acometida y contador Se toma como referencia la direccin CL 38 A CR 110 -21 INTERIOR 122   tel. 3045682556 id 95c06c0b-4b94-4a8b-93e1-83001d27ffe6 login  lasquem Pedido automatico desde solicitud de sericio de energa</t>
  </si>
  <si>
    <t>PED-3528740-R1C6</t>
  </si>
  <si>
    <t>'CR 111 C CL 34 DD -36 (INTERIOR 2201 )'</t>
  </si>
  <si>
    <t xml:space="preserve"> 16-SEP-2025 11:14:08 -- EPMCRMSVPRD Fernando Jaramillo hermano se ingresa de nueo h ya que el anterior se anulo por pendiente de moimiento de redesy este ya se efectuoSra. Sandra milena Jaramillo agudelo con cdula 43152237 afirma es propietario del inmueble solcita nueo sericio de energa para mpio medellin  barrio  20 julio requiere sericio bsico residencial a 110 V piso 2 solicita que EPM instale la red elctrica externa ya cuentan con red internaCarga mxima requerida en KVA: 90Niel de tensin: 1Tipo de sericio solicitado: Nuea cargaHay red elctrica cercana al predio: SiDistancia en metros: 10Se toma como referencia la direccin: CR 111 C CL 34 DD -36 INTERIOR 2217  tel. 3157860460 3197350804 luisjaramillo91hotmail.com id 58dfb8c9-c11b-4e59-b932-3dd2b3d441bccarbolaPedido automatico desde solicitud de sericio de energa</t>
  </si>
  <si>
    <t>'083121304440362201</t>
  </si>
  <si>
    <t>PED-3527121-K7F1</t>
  </si>
  <si>
    <t>'CR 115 A CL 39 F -57 (INTERIOR 302 )'</t>
  </si>
  <si>
    <t>Sandra Milena Alvarez Sierra</t>
  </si>
  <si>
    <t xml:space="preserve"> 15-SEP-2025 15:15:53 -- EPMCRMSVPRD CLIENTE  SANDRA MILENA  ALBVAREZ  SIERRA   CON  CC 43875593 SOLICITA SERVICIO DE ENERGIA PARA LA DIRECCION  CR 115 A CL 39 F -57 INTERIOR 302   RESIDENCIAL BARRIO  SAN  JAVIER  EL  SALADO MEDELLIN PRESENTA FORMATO DILIGENCIADO FOTOCOPIA DE CC  DECLARACIN DE CUMPLIMIENTO Y COPIA DE LA MATRICULA DEL LECTRICISTA  CONTRATO 354435 TEL CONTACTO  3053437229 . FAVOR LLAMAR ANTES DE EALIZAR LA VISITA.Pedido automatico desde solicitud de sericio de energa</t>
  </si>
  <si>
    <t>'083125109600570302</t>
  </si>
  <si>
    <t>CLAUDIA YANETH MONSALVE LOAIZA</t>
  </si>
  <si>
    <t xml:space="preserve"> 16-SEP-2025 11:59:46 -- EPMCRMSVPRD Se presenta la señora CLAUDIA YANETH MONSALVE LOAIZA con cdula 43482676 de Medelln solicita HV  uso residencial para el inmueble ubicado en la direccin CL 48 FB CR 102 -42 INTERIOR 216  de Medelln Barrio San Jaier Socorro Alto de la irgen.  Documentos que presenta: formato solicitud del sericio E1 solicitud de alor agregado cdula contrato ecino 13147511 acueducto. Contacto:CLAUDIA YANETH MONSALVE LOAIZA- Cel. 310 604 57 88.  Faor llamar antes de ir la casa permanece sola.  Queda sujeto a erificacin en terrenoPedido automatico desde solicitud de sericio de energa</t>
  </si>
  <si>
    <t>Sebastian Orrego Restrepo</t>
  </si>
  <si>
    <t xml:space="preserve"> 16-SEP-2025 14:28:18 -- EPMCRMSVPRD Sr. sebastian orrego con cdula 1037653670 afirma es propietario del inmueble solcita nueo sericio de energa para mpio medellin barrioereda san jaier requiere sericio bsico residencial a 110 V piso 3 solicita que EPM instale contador y acometida la red interna ya se encuentra construida y certificadaSe toma como referencia la direccin CL 52 CR 124 -45 INTERIOR 209  tel. 3008712410 id fc7426bc-c29b-47d7-a6c7-b8e52bdec781 mcastgarPedido automatico desde solicitud de sericio de energa</t>
  </si>
  <si>
    <t>Dairo Javier Ravelo Romero</t>
  </si>
  <si>
    <t xml:space="preserve"> 16-09-2025 10:28:59--FNXWEAPICRMPROD-Usuario Carla Velsquez solicita reprogramar pedido PED-3424539-D9G1 pendientes ok llamar antes de ir numero de contacto 3234360532-3233244192 ID a007b839-032f-442d-bc7f-7a2ff50fb44a y aestrmon414 no contesta lneas telefnicas se toma registro fotogrfico de las llamadas y de las propiedades cercanas. Se toma registro fotogrfico de la que se cree es el predio por faor actalizar lneas telefnicas Robledo las margaritas CL 62ac CR 109a 23 INT 302  Angel Rodriguez 15072025 12:56:25 16-07-2025 09:53:26--NCORRRMOD-414 no contesta lneas telefnicas se toma registro fotogrfico de las llamadas y de las propiedades cercanas. Se toma registro fotogrfico de la que se cree es el predio por faor actalizar lneas telefnicas Robledo las margaritas CL 62ac CR 109a 23 INT 302 Angel Rodriguez 15072025 12:56:25-</t>
  </si>
  <si>
    <t>Jhon Alexander Ruiz Henao</t>
  </si>
  <si>
    <t xml:space="preserve"> 16-SEP-2025 14:27:58 -- EPMCRMSVPRD Solicita construccin de domiciliaria Acometida y Medidor para la direccin CL 67 CR 125 -188 INTERIOR 224  cerca de la direccin del ecino CL 67 CR 125 -188 INTERIOR 124  en Medelln contrato 294250 presenta solicitud alor agregado formato E-1 firmados y diligenciados cdula declaracin Retie carnet del electricista matrcula 71210-1036618504. Barrio San Cristbal en Medelln. Sujeto a erificacin. Viienda terminada. Se ingresa pedido desde la oficina de Sabaneta. Contacto Fabio Carmona celular 3045718348.Pedido automatico desde solicitud de sericio de energa</t>
  </si>
  <si>
    <t>PED-3481414-G2H1</t>
  </si>
  <si>
    <t>'RURAL_103043265700000101'</t>
  </si>
  <si>
    <t>Mariana Ramos Pimienta</t>
  </si>
  <si>
    <t xml:space="preserve"> 16-09-2025 13:13:02-LTOROGMOD-0 15-AUG-2025 16:51:18 -- EPMCRMSVPRD Señora Mariana Ramos Pimienta con numero de cedula 1234989615 en calidad de propietaria solicita instalacin de sericio de energa por Habilitacin iienda en la instalacin RURAL103043265700000001 en Medelln  Presenta autorizacin canales de contacto formulario diligenciado copia de cedula factura ecina Contacto: Sr. Mariana Ramos Pimienta tel. 3012584103.Pedido automatico desde solicitud de sericio de energa01-Sep-2025 -- Actualizacion masia por pendientes de atencion WO0000003084835</t>
  </si>
  <si>
    <t>PED-3528597-Q2Y1</t>
  </si>
  <si>
    <t>'RURAL_116007133407000005_VDA BELEN_AGUASFRIAS'</t>
  </si>
  <si>
    <t>yasbledy acosta</t>
  </si>
  <si>
    <t>yasbledyap@gmail.com</t>
  </si>
  <si>
    <t xml:space="preserve"> 16-SEP-2025 10:49:14 -- EPMCRMSVPRD Caso 85449 - 10:32 a.m. 16092025Sra. Yasbledy Acosta con cdula 1152461673 afirma es propietaria del inmueble solcita nueo sericio de energa HV para mpio Medelln ereda Beln Aguas Fras requiere sericio bsico residencial a 110 V piso 1 solicita que EPM instale la red elctrica externa contador y acometidaCarga mxima requerida en KVA: 90Niel de tensin: 1Tipo de sericio solicitado: Nuea cargaHay red elctrica cercana al predio: SiDistancia en metros: 10Se toma como referencia la direccin RURAL116007133407000001VDA BELEN tel. 3197763946 correo: yasbledyapgmail.com id 7d7f2e81-f937-470b-9f8d-bd74150199c6 login jsalalopPedido automatico desde solicitud de sericio de energa</t>
  </si>
  <si>
    <t>'116007133407000005</t>
  </si>
  <si>
    <t>'RURAL_146015267000000002_Prov.146015267000000000'</t>
  </si>
  <si>
    <t>David Alejandro Pulgarin Torres</t>
  </si>
  <si>
    <t xml:space="preserve"> 15-SEP-2025 16:58:24 -- EPMCRMSVPRD Sr. Daid Alejandro Pulgarin Torres con cdula 1036338520 afirma es propietario del inmueble solicita nueo sericio de energa para mpio MEDELLN ereda LA FRISOLA requiere sericio bsico residencial a 110 V piso 1 solicita que EPM instale la red elctrica interna y certifique. Se le informa cobro del IVA del 19 sobre los trabajos realizados para la construccin de la red interna.Carga mxima requerida en KVA: 96Niel de tensin: 1Tipo de sericio solicitado: Nuea cargaHay red elctrica cercana al predio: SiDistancia en metros: 10 Se toma como referencia la direccin RURAL146015267000000000RURALPALMITAS LA FRISOLA MEDELLN ANTIOQUIA tel 3019184166 id 6acace71-728d-4603-9b12-048155ca5943 login jcorre Pedido automatico desde solicitud de sericio de energa</t>
  </si>
  <si>
    <t>'RURAL_147012480000000201_VDA EL PATIO'</t>
  </si>
  <si>
    <t>Blanca Milena Villada Murillo</t>
  </si>
  <si>
    <t xml:space="preserve"> 16-SEP-2025 09:00:03 -- EPMCRMSVPRD Usuaria en calidad de propietaria solicita conexin del sericio de energa por HV para la direccin RRURAL147012480000000201VDA EL PATIO Vereda el patio municipio de Medelln San Cristbal. Informa que ya tienen red interna. Falta la red externa y el medidor. Presenta formulario diligenciado declaracin de cumplimiento matricula profesional del electricista Contrato ecino 12731696 formato solicitud del sericio energa E1 formato P-689. por faor llamar al contacto: Blanca Milena Villada Murillo. Numero de contacto: 310 599 3310. Pedido sujeto a alidacin en terreno.Pedido automatico desde solicitud de sericio de energa</t>
  </si>
  <si>
    <t>'RURAL_147012890000000101_147012890000000101'</t>
  </si>
  <si>
    <t>Maria Isora Jaramillo Rojas</t>
  </si>
  <si>
    <t xml:space="preserve"> 16-SEP-2025 10:47:38 -- EPMCRMSVPRD Usuaria en calidad de propietaria solicita conexin del sericio de energa por HV para la direccin RURAL147012890000000101147012890000000101 Vereda la Palma municipio de Medelln San Cristbal. Informa que ya tienen red interna. Falta la red externa y el medidor. Presenta formulario diligenciado declaracin de cumplimiento matricula profesional del electricista Contrato ecino 10767611 formato solicitud del sericio energa E1 formato P-689. por faor llamar al contacto: Maria Isora Jaramillo Rojas. Numero de contacto 301 775 3109 - 312 525 2566. Pedido sujeto a erificacin en terrenoPedido automatico desde solicitud de sericio de energa</t>
  </si>
  <si>
    <t>PED-3370623-Y3J0</t>
  </si>
  <si>
    <t>'RURAL_147017703000000108'</t>
  </si>
  <si>
    <t>Maria Sucel Restrepo Uribe</t>
  </si>
  <si>
    <t xml:space="preserve"> 05-08-2025 10:15:38--FNXWEAPICRMPROD-05082025 Se comunica el sr Nelson Moreno indicando que ya cumple con las condiciones solicita que lo llamen 3052750921 id: 686ae0a1-a56c-4c6b-ad88-fb1e72df1b33 logue: yalzasep. 413 422 presentar declaracin de cumplimiento bien diligenciada instalar tubera en la parte superior del predio en la iluminacin 147017703000000108 ereda el patio  Angel Rodriguez 19062025 17:39:16 20-06-2025 07:37:37--NCORRRMOD-413 422 presentar declaracin de cumplimiento bien diligenciada instalar tubera en la parte superior del predio en la iluminacin 147017703000000108 ereda el patio Angel Rodriguez 19062025 17:39:16-</t>
  </si>
  <si>
    <t>'147017703000000108</t>
  </si>
  <si>
    <t>'RURAL_147032297000000001_CR 152 B CL 74 -40'</t>
  </si>
  <si>
    <t>Blanca Ines Ortega Fernandez</t>
  </si>
  <si>
    <t xml:space="preserve"> 15-SEP-2025 16:25:33 -- EPMCRMSVPRD Usuaria en calidad de propietaria solicita conexin del sericio de energa por HV para la direccin RURAL147032297000000001CR 152 B CL 74 -40 Vereda la cuchilla la primera cura municipio de Medelln San Cristbal. Informa que ya tienen red interna. Falta la red externa y el medidor. Presenta formulario diligenciado declaracin de cumplimiento matricula profesional del electricista Contrato ecino 3446140 formato solicitud del sericio energa E1 formato P-689. por faor llamar al contacto: Blanca Ines Ortega Fernandez. Numero de contacto 301 356 7036.Pedido automatico desde solicitud de sericio de energa</t>
  </si>
  <si>
    <t>'RURAL_147048277050000002_Prov.RURAL_14704827705000'</t>
  </si>
  <si>
    <t>Guillermo Gonzalez Gonzalez</t>
  </si>
  <si>
    <t xml:space="preserve"> 16-SEP-2025 10:01:28 -- EPMCRMSVPRD Sr. Guillermo Gonzalez Gonzalez con cdula 1039100317 En calidad de propietario solicita sericio nueo de energa HV para el municipio de Medelln Vda el llano requiere sericio bsico residencial a 110 V piso 1 solicita que EPM instale la red elctrica interna y certifique se toma como referencia la direccin RURAL147048277050000000147048277050000000 tel 3022881012 id 33f8da3c-65aa-4da7-b0be-3dee05f710fa CHENAGIPedido automatico desde solicitud de sericio de energa</t>
  </si>
  <si>
    <t>'RURAL_147053868000000000_147053868000000000'</t>
  </si>
  <si>
    <t>Yuly Andrea Monsalve Hoyos</t>
  </si>
  <si>
    <t xml:space="preserve"> 16-SEP-2025 12:25:49 -- EPMCRMSVPRD Se presenta la señora Maria Emilse Hoyos con cedula 43.451.176 madre la propietaria la señora Yuly Andrea Monsale Hoyos cedula 1.128.474.379. Solicita conexin del sericio de energa por HV para la direccin RURAL147053868000000000147053868000000000 Vereda Traesas la cumbre municipio de Medelln San Cristbal cerca de la junta de accin comunal. Informa que ya tienen red interna. Falta la red externa y el medidor. Presenta formulario diligenciado declaracin de cumplimiento matricula profesional del electricista Contrato ecino 189074 formato solicitud del sericio energa E1 formato P-689. por faor llamar al contacto: Yuly Andrea Monsale Hoyos. Numero de contacto 304 616 8104 - 302 263 0858. Pedido sujeto a erificacin en terreno.Pedido automatico desde solicitud de sericio de energa</t>
  </si>
  <si>
    <t>'RURAL_163012615090000201_163012615090000201'</t>
  </si>
  <si>
    <t>Maria Alejandra Ramirez Agudelo</t>
  </si>
  <si>
    <t xml:space="preserve"> 16-SEP-2025 10:01:59 -- EPMCRMSVPRD Propietaria solicita instalacin nuea para segundo piso iienda ya habitada presenta cuenta con contrato N13027615 del primer piso es barrio el pedregal usuaria informa que presenta declaracin de cumplimiento y matricula en terreno llamar antes de ir al 3186290191. Pedido automatico desde solicitud de sericio de energa</t>
  </si>
  <si>
    <t>PED-3460027-M5Q1</t>
  </si>
  <si>
    <t>'RURAL_167082800000000101'</t>
  </si>
  <si>
    <t>Claudia Patricia Aguilar Correa</t>
  </si>
  <si>
    <t xml:space="preserve"> 01-AUG-2025 16:10:48 -- EPMCRMSVPRD Sr. Claudia Patricia Aguilar con cdula 1020489267 afirma es propietario del inmueble solicita nueo sericio de energa para mpio Sabaneta barrio Las Lomitas sector los congojos requiere sericio bsico residencial a 110 V piso 1 solicita que EPM instale la red elctrica interna externa y certifiqueCarga mxima: 9 KVANiel de tensin: 1Tipo de sericio solicitado: Nuea cargaSe toma como referencia la direccin RURAL167082500000000201167082500000000201  tel 3012502071 id c0ee403c-b94e-4290-9506-dd9d518381e3 agiralontangoclau10gmail.comPedido automatico desde solicitud de sericio de energa</t>
  </si>
  <si>
    <t>'167082800000000101</t>
  </si>
  <si>
    <t>PED-3523074-H0V6</t>
  </si>
  <si>
    <t>'OLAYA HERRERA 1 CL 57'</t>
  </si>
  <si>
    <t>Luz Dary Quintero Giraldo</t>
  </si>
  <si>
    <t xml:space="preserve"> 12-SEP-2025 09:08:23 -- EPMCRMSVPRD Habilitacin de ViiendaCliente: Luz Dary Quintero Giraldo cdula  43102962. En calidad de propietario solicita H.V a 110 para un primer piso en el municipio Medelln  Autopista nuea hacia el mar por el puente gris   casa azul  direccin Olaya Herrera 1 CL 57  Telfono de contacto 3046383187  3245563000 Confirma que requiere parte interna y externa ID 76c2e3c9-19ce-4327-a129-cdc8ee49f048 Mgutielu se le informa ANS y cobro por medio de la factura  En el sector aun no cuentan con nomenclatura  Pedido automatico desde solicitud de sericio de energa</t>
  </si>
  <si>
    <t>'900050010001717147</t>
  </si>
  <si>
    <t xml:space="preserve"> -3177075279</t>
  </si>
  <si>
    <t>2853623-3154815404</t>
  </si>
  <si>
    <t xml:space="preserve"> -3218862176</t>
  </si>
  <si>
    <t xml:space="preserve"> -3016372073</t>
  </si>
  <si>
    <t xml:space="preserve"> -3216118903</t>
  </si>
  <si>
    <t xml:space="preserve"> -3332630199</t>
  </si>
  <si>
    <t xml:space="preserve"> -3234805341</t>
  </si>
  <si>
    <t xml:space="preserve"> -3013729866</t>
  </si>
  <si>
    <t>2172639-3207547479</t>
  </si>
  <si>
    <t>2926956-3116024126</t>
  </si>
  <si>
    <t xml:space="preserve"> -3207390036</t>
  </si>
  <si>
    <t>2067921-3045514165</t>
  </si>
  <si>
    <t xml:space="preserve"> -3136076736</t>
  </si>
  <si>
    <t xml:space="preserve"> -3046278142</t>
  </si>
  <si>
    <t>2859455-3205942116</t>
  </si>
  <si>
    <t xml:space="preserve"> -3045682556</t>
  </si>
  <si>
    <t xml:space="preserve"> -3053437229</t>
  </si>
  <si>
    <t xml:space="preserve"> -3106045788</t>
  </si>
  <si>
    <t>3008712-3008712410</t>
  </si>
  <si>
    <t xml:space="preserve"> -3103710254</t>
  </si>
  <si>
    <t xml:space="preserve"> -3045718348</t>
  </si>
  <si>
    <t xml:space="preserve"> -3197763946</t>
  </si>
  <si>
    <t xml:space="preserve"> -3019184166</t>
  </si>
  <si>
    <t xml:space="preserve"> -3105993310</t>
  </si>
  <si>
    <t xml:space="preserve"> -3217870953</t>
  </si>
  <si>
    <t>5047453-3052750921</t>
  </si>
  <si>
    <t xml:space="preserve"> -3013567036</t>
  </si>
  <si>
    <t xml:space="preserve"> -3022881012</t>
  </si>
  <si>
    <t xml:space="preserve"> -3022630858</t>
  </si>
  <si>
    <t>3730527-3186290191</t>
  </si>
  <si>
    <t xml:space="preserve"> -3046383187</t>
  </si>
  <si>
    <t>CL 51 A SUR CR 67 -56 (INT 301 )'</t>
  </si>
  <si>
    <t>CL 3 CR 76 -9 (INT 301 )'</t>
  </si>
  <si>
    <t>CL 47 CR 1 B -63 (INT 101 )'</t>
  </si>
  <si>
    <t>CL 43 CR 34 A -11 (INT 201 )'</t>
  </si>
  <si>
    <t>CL 43 CR 34 A -11 (INT 301 )'</t>
  </si>
  <si>
    <t>CL 56 CR 9 -17 (INT 202 )'</t>
  </si>
  <si>
    <t>CR 7 CL 55 GA -115 (INT 1811 )'</t>
  </si>
  <si>
    <t>CL 59 C CR 16 D -111 (INT 106 )'</t>
  </si>
  <si>
    <t>CR 17 CL 50 -4 (INT 201 )'</t>
  </si>
  <si>
    <t>CR 19 CL 59 C -97 (INT 201 )'</t>
  </si>
  <si>
    <t>CR 19 CL 59 C -97 (INT 202 )'</t>
  </si>
  <si>
    <t>CR 20 CL 57 C -60 (INT 301 )'</t>
  </si>
  <si>
    <t>CR 25 B CL 55 -11 (INT 301 )'</t>
  </si>
  <si>
    <t>CL 34 A CR 54 -9 (INT 401 )'</t>
  </si>
  <si>
    <t>CL 37 CR 68 -12 (INT 302 )'</t>
  </si>
  <si>
    <t>CL 67 CR 50 -56 (INT 407 )'</t>
  </si>
  <si>
    <t>CL 89 CR 48 -23 (INT 202 )'</t>
  </si>
  <si>
    <t>CL 38 A CR 110 -21 (INT 303 )'</t>
  </si>
  <si>
    <t>CR 111 C CL 34 DD -36 (INT 2201 )'</t>
  </si>
  <si>
    <t>CR 115 A CL 39 F -57 (INT 302 )'</t>
  </si>
  <si>
    <t>CL 48 FB CR 102 -42 (INT 216 )'</t>
  </si>
  <si>
    <t>CL 52 CR 124 -45 (INT 309 )'</t>
  </si>
  <si>
    <t>CL 62 AC CR 109 A -23 (INT 302 )'</t>
  </si>
  <si>
    <t>CL 67 CR 125 -188 (INT 224 )'</t>
  </si>
  <si>
    <t xml:space="preserve">607 (PEDIDO DUPLICADO CON EL 23489397 X JONNY G </t>
  </si>
  <si>
    <t xml:space="preserve">460 (REQUIERE GABINETE LA ESTRUCTURA CUENTA CON 4 MEDIDORES INSTALADOS) X JONNY G </t>
  </si>
  <si>
    <t xml:space="preserve">522 (VALIDAR EN SITIO VIABILIDAD DE LA INSTALACION DEL MEDIDOR POR EXCABACION ) X JONNY G </t>
  </si>
  <si>
    <t xml:space="preserve">460 (REQUIERE GABINETE TIENE 4 MEDIDOR Y SOLICITAN 2 MAS) X JONNY G </t>
  </si>
  <si>
    <t xml:space="preserve">414 (NO SE PUDO INGRESAR AL APTO INQUILINO NO DEJO LLAVES) X JONNY G </t>
  </si>
  <si>
    <t xml:space="preserve">HV + PASE (20 MTRS TRAFO 302243) X ORLANDO TORRES </t>
  </si>
  <si>
    <t xml:space="preserve">HV + PASE TRAFO 51086 X ORLANDO TORRES </t>
  </si>
  <si>
    <t>422 - 419 (DEBE INSTALAR PUERTAS Y VENTANAS PRINCIPALES USUARIO ESTA INSTALANDO LA RED INTERNA) X ORLANDO TORRES</t>
  </si>
  <si>
    <t>HV + PASE 10 MTRS TRAFO 129481 X ORLANDO TORRES</t>
  </si>
  <si>
    <t>4082271-3206884320-3154900460-3043752297</t>
  </si>
  <si>
    <t xml:space="preserve">HV + PASE 23 MTRS APROX X ORLANDO TORRES </t>
  </si>
  <si>
    <t xml:space="preserve">HV + PASE 18 MTRS X ORLANDO TORRES </t>
  </si>
  <si>
    <t xml:space="preserve">419 (DEBE INSTALAR BAÑO Y COCINA) X ORLANDO TORRES </t>
  </si>
  <si>
    <t>3043841291-3242337224</t>
  </si>
  <si>
    <t xml:space="preserve">HV + PASE 27 MTRS TRAFO 60635 X ORLANDO TORRES </t>
  </si>
  <si>
    <t xml:space="preserve">460 (FALTA EL TOTALIZADOR Y EL PASE Y ACRILICOS)2DA VISITA  X CARLOS IDARRAGA </t>
  </si>
  <si>
    <t xml:space="preserve">632 (SECTOR PREPAGO CR 18 A CL 62 -16) X CARLOS IDARRAGA </t>
  </si>
  <si>
    <t>HV + PASE + BORNERA 2 PISO TRAFO 33918 X CARLOS IDARRAGA  -422 (CAMBIAR TUBOS PVC X EMT DEBE TAPAR LOS TUBOS PVC ) X CARLOS IDARRAGA</t>
  </si>
  <si>
    <t xml:space="preserve">422 (USUARIO DICE QUE VA MIRAR SI HACE LA RED INTERNA POR PARTICULAR) X CARLOS IDARRAGA </t>
  </si>
  <si>
    <t xml:space="preserve">HV + BORNERA TRAFO 37797 X ROBINSON ALZATE </t>
  </si>
  <si>
    <t xml:space="preserve">HV + PASE + BORNERA TRAFO 44501 X ROBINSON ALZATE </t>
  </si>
  <si>
    <t xml:space="preserve">414 (SE HABLO CON LA PERSONA QUE CONTESTO 3154900460 Y LOS DEJARON ESPERANDO EN LA PORTERIA) X ROBINSON ALZATE </t>
  </si>
  <si>
    <t xml:space="preserve">520 (REQUIERE BORNERA Y TRENZA 70 MTRS POR SECTOR EN PIRCING) X JONNY G </t>
  </si>
  <si>
    <t xml:space="preserve">422-440 (CAMBIAR TIBO EMT POR IMC FALTAN ACRILICOS DE MARCACION DE DIRECCION) X JONNY G </t>
  </si>
  <si>
    <t xml:space="preserve">605 (TRENZA Y BORNERA POR ENCIMA DE LA VIVIENDA) X JONNY </t>
  </si>
  <si>
    <t xml:space="preserve">CAMBIAR BREAKERS DE 40 AMP POR DE 20 AMP Y FALTA 1 POLO A TIERRA) X JONNY G </t>
  </si>
  <si>
    <t>520 (FALTAN REDES DE USO GENERAL 140 MTRS VDA LA CUCHILLA PARTE ALTA) X ORLANDO TORRES</t>
  </si>
  <si>
    <t xml:space="preserve">HV + INT EXPUESTO PASE 13 MTRS X ORLANDO TORRES </t>
  </si>
  <si>
    <t xml:space="preserve">520 (FALTAN REDES DE USO GENERAL 50 MTRS VDA EL UBITO) X ORLANDO TORRES </t>
  </si>
  <si>
    <t>SE ENVIO CORREO PARA QUE SEA ENRUTADO PERTENECE A ZONA NORTE</t>
  </si>
  <si>
    <t>NORTE</t>
  </si>
  <si>
    <t xml:space="preserve">419-422-413 (VIVENDA EN CONSTRUCCION UNA PARTE LE FALTA POR CONSTRUIR Y DEBE INSTALAR BAÑO Y COCINA USUARIA CA A INSTALAR LA RED INTERNA Y LA DECL CUMPL) X ORLANDO TORRES </t>
  </si>
  <si>
    <t xml:space="preserve">601 (REQUIERE CAMBIO DE PRODUCTO PARA PREPAGO O DEBE SOLICITAR RECONEXION) X CARLOS IDARRAGA </t>
  </si>
  <si>
    <t xml:space="preserve">422 -413 (FALTA ARREGLAR LA RED INTERNA PARA QUE CUMPLA LA NORMA) X CARLOS IDARRAGA </t>
  </si>
  <si>
    <t xml:space="preserve">422 (DEBE CAMBIAR NEUTROS Y LOS POLOS  QUE ESTAN EN ALAMBRE N,14 X N,12) X CARLOS IDARRAGA </t>
  </si>
  <si>
    <t xml:space="preserve">422 (DEBE PONER CAJA DE BREAKERS Y LOS 3 CIRCUITOS Y REQUIERE PERMISOS) X CARLOS IDARRAGA </t>
  </si>
  <si>
    <t xml:space="preserve">422 -405 (FALTA 1 NEUTRO Y 1 POLO Y PERMISOS) X CARLOS IDARRAGA </t>
  </si>
  <si>
    <t xml:space="preserve">419 -422 (FALTA ESCALAS Y INDEPENDIZAR INTERNA) X ROBINSON ALZATE  - ITAGUI SANTA MARIA </t>
  </si>
  <si>
    <t xml:space="preserve">HV + PASE + BONRERA TRAFO 332316 X ROBINSON ALZATE - 414 (CASA SOLA Y NUMERO DE CELILAR NO CONTESTAN Y FIJO FUERA DE USO) X ORLANDO TORRES </t>
  </si>
  <si>
    <t>3226720617-4336515-3002912199</t>
  </si>
  <si>
    <t xml:space="preserve">HV (220V) + TUBO 3/4 IMC TRAFO 34548 + BORNERA  X ROBINSON ALZATE </t>
  </si>
  <si>
    <t xml:space="preserve">HV + PASE TRAFO 128503 X ROBINSON ALZATE </t>
  </si>
  <si>
    <t xml:space="preserve">HV (30 MTRS DE N.4 + MEDIDOR + PASE TRAFO 73204 X ROBINSON ALZATE </t>
  </si>
  <si>
    <t xml:space="preserve">607 (USUARIO MANIFIESTA QUE FUE INSTALADO CON EL PEDIDO 23183094) X ROBINSON ALZATE </t>
  </si>
  <si>
    <t xml:space="preserve">414 (PROPIETARIA NO LLEGO CON LAS LLAVES Y PENDIENTE CAMBIO DE PASE ) X ROBINSON ALZATE </t>
  </si>
  <si>
    <t xml:space="preserve">HV + PASE TRAFO 327722 X ROBINSON ALZATE </t>
  </si>
  <si>
    <t xml:space="preserve">HV + PASE + BORNERA TRAFO 5343 X JONNY G </t>
  </si>
  <si>
    <t>CL 67 CR 125 -366 (INT 201 )'</t>
  </si>
  <si>
    <t xml:space="preserve">607 (PEDIDO DUPLICADO CON EL 23538599) X JONNY G </t>
  </si>
  <si>
    <t xml:space="preserve">HV + PASE + BORNERA  TRAFO 323262 X JONNY G </t>
  </si>
  <si>
    <t xml:space="preserve">600 (REALIZARA LA INSTALACION X PARTICULAR) X JONNY G </t>
  </si>
  <si>
    <t xml:space="preserve">HV + PASE TRAFO 33899 X JONNY G </t>
  </si>
  <si>
    <t xml:space="preserve">HV + PASE TRAFO 23434 X JONNY G - 414 (CASA SOLA Y USUARIO  NO CONTESTA) X JONNY G </t>
  </si>
  <si>
    <t xml:space="preserve">422 (FALTA 1 CURCUITO ELECTRICO) X JONNY G </t>
  </si>
  <si>
    <t>PED-3360906-B0S2</t>
  </si>
  <si>
    <t>'CR 57 A CL 81 SUR -102 (INTERIOR 301 )'</t>
  </si>
  <si>
    <t>Juan David Idarraga Sanchez</t>
  </si>
  <si>
    <t xml:space="preserve"> 17-09-2025 10:58:04--FNXWEAPICRMPROD-Sr. Juan Daid se comunica informando que ya realiz los pendientes y solicita reprogramar  TEL: 3003377648 ID: 5c7fd054-46cd-4d44-a3c0-7b6c47eb57c1    jcorreObseracin Cuadrilla: Se debe adecuar instalacin de ducha elctrica debe contar con proteccin diferencial y se deben identificar todos los breakers en el tablero 25-07-2025 09:23:30--WCARDENAMOD-Obseracin Cuadrilla: Se debe adecuar instalacin de ducha elctrica debe contar con proteccin diferencial y se deben identificar todos los breakers en el tablero-</t>
  </si>
  <si>
    <t>'038527101001020301</t>
  </si>
  <si>
    <t>PED-3530510-J6V1</t>
  </si>
  <si>
    <t>'CR 80 AC CL 6 SUR -88 (INTERIOR 202 )'</t>
  </si>
  <si>
    <t>Leidy Yurani Sanchez Cuartas</t>
  </si>
  <si>
    <t xml:space="preserve"> 16-SEP-2025 17:27:08 -- EPMCRMSVPRD Solicita H V para una instalacion residencial estrato pro. 2 en la CL 51 CR 14 B -40 INTERIOR 301 presenta Formato sericio de alor agregado  solicitud de sericio ante el operador de red declaracin cumplimiento copia de cedula factura instalacion ecina  Contacto: Leidy Yurani Sanchez Cuartas 3043227956Pedido automatico desde solicitud de sericio de energa</t>
  </si>
  <si>
    <t>'040820136000880202</t>
  </si>
  <si>
    <t>2.23</t>
  </si>
  <si>
    <t>'CR 65 D CL 25 -78 (INTERIOR 301 )'</t>
  </si>
  <si>
    <t>Fabio Lindomar Ruiz Nieto</t>
  </si>
  <si>
    <t xml:space="preserve"> 17-09-2025 14:37:30--FNXWEAPICRMPROD-422-413 LA RED INTERNA NO CUMPLE TIENE TUBERIA EXPUESTA Y FALTA PAPELERIA X JAIRO VALENICA 17092025 - 2:36pm. Fabio Lindomar Ruiz Nieto se contacta para solicitar la reprogramacin de instalacin del sericio ya que indica que realiz la reforma que le indic el tcnico  12-09-2025 15:43:23--AVILLEGAMOD-422-413 LA RED INTERNA NO CUMPLE TIENE TUBERIA EXPUESTA Y FALTA PAPELERIA X JAIRO VALENICA -</t>
  </si>
  <si>
    <t>Luis Alfonso Miranda Gomez</t>
  </si>
  <si>
    <t xml:space="preserve"> 17-SEP-2025 10:03:10 -- EPMCRMSVPRD Se presenta tercero en representante de propietario el señor Luis Alfonso Miranda Gomez cc 70436042 solicitando la HV del sericio del energa para la instalacin CL 34 CR 34 C -41 INTERIOR 1044  de Medelln barrio Salador. Presenta formulario de solicitud documento de identidad Retie. Faor llamar al celular 3113987022 - 3225497414.Pedido automatico desde solicitud de sericio de energa</t>
  </si>
  <si>
    <t>Gustavo hernado Bedoya correa</t>
  </si>
  <si>
    <t xml:space="preserve"> 17-SEP-2025 09:20:22 -- EPMCRMSVPRD Sr. Gustao Hernando Bedoya Correa con cdula 70088153 afirma es propietario del inmueble solicita nueo sericio de energa para mpio Medelln barrio El Salador requiere sericio bsico residencial a 110 V piso 2 solicita que EPM instale medidor y acometida. Carga mxima requerida en KVA: 9 Niel de tensin: 1 Tipo de sericio solicitado: Nuea carga Hay red elctrica cercana al predio: Si Distancia en metros: 10. Se toma como referencia la direccin CL 41 CR 35 -76 3003117465 leorestrepo333gmail.com 1be33d89-b034-4f90-8da4-b21225b53482 cdelgaca.Pedido automatico desde solicitud de sericio de energa</t>
  </si>
  <si>
    <t>1.25</t>
  </si>
  <si>
    <t>PED-3510566-P7L3</t>
  </si>
  <si>
    <t>'CL 48 D CR 99 B -294 (INTERIOR 202 )'</t>
  </si>
  <si>
    <t>'054918409202940202</t>
  </si>
  <si>
    <t>'CL 51 B CR 2 C -36'</t>
  </si>
  <si>
    <t>John Mario Yarce Mazo</t>
  </si>
  <si>
    <t xml:space="preserve"> 17-SEP-2025 12:41:35 -- EPMCRMSVPRD Se presenta e señor John Mario Yarce Mazo con c.c. 15323926 solicita la conexin del sericio de energa para la direccin CL 51 B CR 2 C -36 del municipio de Medelln - Barrio Caicedo Santa Lucia direccin aproximada CL 51 B CR 2 C -42 presenta formulario diligenciado copia de cdula del propietario declaracin de cumplimiento matricula profesional del electricista factura ecina formato solicitud del sericio energa E1faor contactar al usuario antes de ir al celular:3128283012 correo: johnmayama2020yahoo.comNota: se le informa al usuario que al no aportar el certificado de estratificacin expedido por el municipio la empresa no se hace responsable del estrato en el que quede el sericio solicitado.Pedido automatico desde solicitud de sericio de energa</t>
  </si>
  <si>
    <t>Yolis Esther Beeter Ortega</t>
  </si>
  <si>
    <t xml:space="preserve"> 17-09-2025 11:30:43--FNXWEAPICRMPROD-Sr.  Yolis Esther Beeter Ortega informa que ya todo esta correcto que ya es posible pasar hasta la iienda  TEL: 3128369475 ID: d6f4553e-3e62-400e-99ef-cdeab074703f  jcorre406.PROBLEMAS DE ORDEN PBLICO.  LA VIVIENDA EST UBICADA EN EL BARRIO VILLA TURBAY LINDANDO CON LA SIERRA PARTE ALTA DONDE NO SE HA PODIDO INGRESAR POR PERSONAS QUE SE ADUEÑAN DE LO AJENO. Jhon Zapata 02-07-2025 12:08:48--NCORRRMOD-406.PROBLEMAS DE ORDEN PBLICO.  LA VIVIENDA EST UBICADA EN EL BARRIO VILLA TURBAY LINDANDO CON LA SIERRA PARTE ALTA DONDE NO SE HA PODIDO INGRESAR POR PERSONAS QUE SE ADUEÑAN DE LO AJENO. Jhon Zapata-</t>
  </si>
  <si>
    <t>Rosa  Epifania Ballesteros  Luna</t>
  </si>
  <si>
    <t xml:space="preserve"> 17-09-2025 09:10:51--FNXWEAPICRMPROD-Usuario solicita reprogramar isita informa que ya el gabinete se encuentra instalado faor llamar 3245660694. 31-01-2025 07:30:59--NCORRRMOD-460.Instalar gabinete para unificar medidas NORMA: RA8-012.la edificacin  ya cuenta con 3 medidores facturando requieren 1 ms y hay otros 3 apartamentos ms en construccin y termina en plancha. Jhon Zapata-</t>
  </si>
  <si>
    <t>1.96</t>
  </si>
  <si>
    <t>Aydes Sofia Romero Ramos</t>
  </si>
  <si>
    <t xml:space="preserve"> 17-09-2025 09:23:06-AVILLEGAMOD-. 10-JUL-2025 09:00:40 -- YPALENCJ En calidad de usuaria la señora Aydes Sofia Romero Ramos celular 3144061527 solicita cambio de producto de energa prepago a energa pospago ruta 055216105220700163 direccin Medelln CL 56 A CR 25 BB -70 INTERIOR 163  presenta cedula  formularios firmados y diligenciados.</t>
  </si>
  <si>
    <t>Jorge Luis Julio Morales</t>
  </si>
  <si>
    <t>2.17</t>
  </si>
  <si>
    <t>PED-3519871-C3B4</t>
  </si>
  <si>
    <t>'CL 65 CR 16 DD -10'</t>
  </si>
  <si>
    <t>Jose Maria Rios Velilla</t>
  </si>
  <si>
    <t xml:space="preserve"> 10-SEP-2025 12:08:05 -- EPMCRMSVPRD Usuario en calidad de propietario solicita sericio de energa HV para la direccin CL 65 CR 16 DD -10 en la ciudad de Medelln presenta cedula de ciudadana formulario diligenciado e indica nmero de contrato de los otros sericios de la misma instalacin No. 6726862. Faor llamar antes de ir Telfono 3242684235. Usuario informa presenta declaracin de cumplimiento en terreno.Pedido automatico desde solicitud de sericio de energa</t>
  </si>
  <si>
    <t>'056115006440100000</t>
  </si>
  <si>
    <t>Juan Manuel Florez Ossa</t>
  </si>
  <si>
    <t xml:space="preserve"> 16-SEP-2025 19:39:02 -- EPMCRMSVPRD Sr. Juan Manuel Florez Ossa con cdula 8456887 afirma es propietario del inmueble solicita nueo sericio de energa para mpio Itag barrio Ftima requiere sericio bsico residencial a 110 V piso 3  solicita que EPM instale la red elctrica exterior y certifiqueCarga mxima: 9 KVANiel de tensin: 1Tipo de sericio solicitado: Nuea cargaSe toma como referencia la direccin CR 59 B CL 55 A -18 tel 3145516237 id fdd9460b-c8c7-4d54-ad1f-45b4733a7394 agiralonPedido automatico desde solicitud de sericio de energa</t>
  </si>
  <si>
    <t>Luz Mery Cano Vasquez</t>
  </si>
  <si>
    <t xml:space="preserve"> 16-SEP-2025 16:18:52 -- EPMCRMSVPRD En calidad de usuario requiere la instalacin del medidor de CL 69 B CR 60 -83 INTERIOR 325   en Medelln Los Velsquez Itag contrato ecino 802659. Presenta cedula formatos de EPM matricula profesional electricista declaracin de cumplimiento. A nombre de Luz Mery Cano de Estrada con CC: 32340058.Pedido automatico desde solicitud de sericio de energa</t>
  </si>
  <si>
    <t xml:space="preserve"> 16-SEP-2025 16:16:47 -- EPMCRMSVPRD En calidad de usuario requiere la instalacin del medidor de CL 69 B CR 60 -83 INTERIOR 425   en Medelln Los Velsquez Itag contrato ecino 802659. Presenta cedula formatos de EPM matricula profesional electricista declaracin de cumplimiento. A nombre Luz Mery Cano de Estrada con CC: 32340058.Pedido automatico desde solicitud de sericio de energa</t>
  </si>
  <si>
    <t>William De Jesus Holguin</t>
  </si>
  <si>
    <t xml:space="preserve"> 17-SEP-2025 10:51:51 -- EPMCRMSVPRD Sr William de Jess Holgun cc: 15337753 solicita  h completo contador acometida red interna certificacin  se la habla sobre cobros no diferibles en primera cuenta cliente los acepta Medelln Barrio San Jaier 20 de Julio  Calle Nuea casa de primer  piso ubicada en la parte de atrs de la direccin CR 107 CL 35 -79 tel:  3004317186 -3017479607 id: 1c8c7737-289f-4e2b-bdc5-4718bd797245esolartecPedido automatico desde solicitud de sericio de energa</t>
  </si>
  <si>
    <t>'CR 107 CL 35 -139'</t>
  </si>
  <si>
    <t>Viviana Andrea Moncada</t>
  </si>
  <si>
    <t xml:space="preserve"> 17-SEP-2025 10:21:26 -- EPMCRMSVPRD Sra Viiana Moncada cc: 32207175 solicita h completo contador acometida  red interna certificacin desde la lnea se la habla de costos en primera cuenta cliente los acepta Medelln Barrio San Jaier casa de segundo piso ubicada en la direccin  cr 107 cl 35 -139 tel: 3188492259 id: 1c8c7737-289f-4e2b-bdc5-4718bd797245esolartecPedido automatico desde solicitud de sericio de energa</t>
  </si>
  <si>
    <t>PED-3476126-W4T9</t>
  </si>
  <si>
    <t>'CL 39 F CR 115 A -135 (INTERIOR 218 )'</t>
  </si>
  <si>
    <t>Yeison Orozco Garcia</t>
  </si>
  <si>
    <t xml:space="preserve"> 16-09-2025 15:31:52--FNXWEAPICRMPROD-Sr. Yeison Orozco se comunica informando que ya realiz los pendientes y solicita reprogramar  TEL: 3017064558 ID:   a17a5dd6-b38a-4e79-be04-59d10d377508  jcorre405 trmite legales propiedad de seridumbre con terceros 423 no hay espacio fsico para instalar medidor Jhon Arboleda 19082025 16:20:19 20-08-2025 08:05:24--NCORRRMOD-405 trmite legales propiedad de seridumbre con terceros 423 no hay espacio fsico para instalar medidor Jhon Arboleda 19082025 16:20:19-</t>
  </si>
  <si>
    <t>'083119605101350218</t>
  </si>
  <si>
    <t>PED-3531659-Z7X8</t>
  </si>
  <si>
    <t>'CR 120 D CL 39 FC -22 (INTERIOR 202 )'</t>
  </si>
  <si>
    <t>Marta Gallego</t>
  </si>
  <si>
    <t xml:space="preserve"> 17-SEP-2025 13:28:23 -- EPMCRMSVPRD Sr. Marta gallego con cdula 43501815 afirma es propietario del inmueble solcita nueo sericio de energa para mpio Medelln barrio San jaier  requiere sericio bsico residencial a 110 V piso 2 solicita que EPM instale la red elctrica interna y certifique. Se le informa cobro del IVA del 19 sobre los trabajos realizados para la construccin de la red interna. Se toma como referencia la direccin cr 120 d cl 39 fc -22 tel. 3114244010 id cc1e21f3-2ae7-44aa-87a2-7c7dd946e9a8  login dsepubla Pedido automatico desde solicitud de sericio de energa</t>
  </si>
  <si>
    <t>'083220409630220202</t>
  </si>
  <si>
    <t>Dillan Johana Guzman Jimenez</t>
  </si>
  <si>
    <t xml:space="preserve"> 16-SEP-2025 20:18:54 -- EPMCRMSVPRD Sr. Johana Guzman Jimenez con cdula 1040320106 cel 3234515900 correo: keidyguzman1431gmail.comafirma es propietaria del inmueble solicita nueo sericio de energa para mpio  Medelln Barrio Olaya sector el cristo. Se toma como referencia la direccin CL 56 CR 103 DA -77 INTERIOR 136   requiere sericio bsico residencial a 110 V piso 1 solicita que EPM instale medidor y acometida elctrica 11da228d-a4d0-4372-baaa-50326b7d52a4 yasqpen Carga mxima requerida en KVA: 9Niel de tensin: 1Estrato:1 Tipo de sericio solicitado: Nuea cargaHay red elctrica cercana al predio: SiDistancia en metros:10tenia solicitud de h anulada ya que la iienda no cumpla con la distancia de seguridad solicitaron el moimiento de redes y epm les aprob la conexin. se anexa PED-3343091-P7F9 de moimiento de redes. Pedido automatico desde solicitud de sericio de energa</t>
  </si>
  <si>
    <t>PED-3485736-C3L5</t>
  </si>
  <si>
    <t>'CR 126 CL 53 -316 (INTERIOR 201 )'</t>
  </si>
  <si>
    <t>Karen Milena Velez Barreneche</t>
  </si>
  <si>
    <t xml:space="preserve"> 20-AUG-2025 12:10:38 -- EPMCRMSVPRD Se presenta usuaria Karen Milena Velez Barreneche  identificada con cdula 1036650287 solicitando el sericio de energa HV para la direccin CR 126 CL 53 -316 INTERIOR 201  Medelln. Presenta: cdula formato de la solicitud retie factura de sericios ecina. Contacto: Karen Milena Velez 3044003111 - 3045785241. Sujeto a erificacin en terreno.Pedido automatico desde solicitud de sericio de energa</t>
  </si>
  <si>
    <t>'085226003003160201</t>
  </si>
  <si>
    <t>Johnatan Dannoris Orozco Posada</t>
  </si>
  <si>
    <t xml:space="preserve"> 16-SEP-2025 15:50:16 -- EPMCRMSVPRD Solicitud de sericio de energia por HABILITACIN VIVIENDA para la direccin CR 129 CL 55 -115 INTERIOR 130 correo jonathanorozco174gmail.com  contacto 3153836282. 3207426955. presenta documentos diligenciados. Pedido automatico desde solicitud de sericio de energa</t>
  </si>
  <si>
    <t>Paola Cabadia Blanco</t>
  </si>
  <si>
    <t xml:space="preserve"> 16-SEP-2025 14:48:06 -- EPMCRMSVPRD Sr. Paola Cabadias Blanco con cdula 1067169777 afirma es propietario del inmueble solicita nueo sericio de energa para mpio Medellin barrio Robledo requiere sericio bsico residencial a 110 V solicita que EPM instale la red elctrica externa ya cuenta con red internaCarga mxima: 9 KVANiel de tensin: 1Tipo de sericio solicitado: Nuea cargaHay red elctrica cercana al predio: SiDistancia en metros: 10Se toma como referencia la direccin CR 103 A CL 61 B -25 tel 3234817612 correo paola.cabadiagmail.com id dde4410f-aadc-4b97-a4ca-52eca538e2da carbolaPedido automatico desde solicitud de sericio de energa</t>
  </si>
  <si>
    <t>Yhon Alfredo Cardona Maya</t>
  </si>
  <si>
    <t xml:space="preserve"> 17-SEP-2025 11:04:40 -- EPMCRMSVPRD Sr. Jhon Alfredo Cardona con cdula 1128480617 afirma es propietario del inmueble solicita nueo sericio de energa para mpio Medelln San Cristobal requiere sericio bsico residencial a 110 V solicita que EPM instale la red elctrica interna y certifique.Carga mxima: 96 KVANiel de tensin: 1Tipo de sericio solicitado: Nuea cargaHay red elctrica cercana al predio: SiDistancia en metros: 10Se toma como referencia la direccin CR 129 CL 61 -66 INTERIOR 301  tel 3113083139 id 369a767f-b420-4246-b933-c486ba2a2267 login mgomezPedido automatico desde solicitud de sericio de energa</t>
  </si>
  <si>
    <t>Martha Lucia Campo David</t>
  </si>
  <si>
    <t xml:space="preserve"> 16-SEP-2025 19:14:24 -- EPMCRMSVPRD Sra. martha lucia campo daid con cdula 21759177 afirma es propietario del inmueble solcita nueo sericio de energa para mpio medellin corregimiento de san cristobal-sector palenque  requiere sericio bsico residencial a 110 V piso 2 solicita que EPM instale el contador y acometida Tiene red interna instalada y certificadaCarga mxima requerida en KVA: 90Niel de tensin: 1Tipo de sericio solicitado: Nuea cargaHay red elctrica cercana al predio: SiDistancia en metros:10Se toma como referencia la direccin:CR 147 CL 65 A -70 INTERIOR 101  tel:3146271688correo:durcampo98hotmail.com id a69fa29c-dde6-4c32-abbe-f84e2b13b856-scanmonPedido automatico desde solicitud de sericio de energa</t>
  </si>
  <si>
    <t xml:space="preserve"> 16-SEP-2025 19:15:51 -- EPMCRMSVPRD Sra. martha lucia campo daid con cdula 21759177 afirma es propietario del inmueble solcita nueo sericio de energa para mpio medellin corregimiento de san cristobal-sector palenque  requiere sericio bsico residencial a 110 V piso 3 solicita que EPM instale el contador y acometida Tiene red interna instalada y certificadaCarga mxima requerida en KVA: 90Niel de tensin: 1Tipo de sericio solicitado: Nuea cargaHay red elctrica cercana al predio: SiDistancia en metros:10Se toma como referencia la direccin:CR 147 CL 65 A -70 INTERIOR 101  tel:3146271688correo:durcampo98hotmail.com id a69fa29c-dde6-4c32-abbe-f84e2b13b856-scanmonPedido automatico desde solicitud de sericio de energa</t>
  </si>
  <si>
    <t>PED-3460601-M9T7</t>
  </si>
  <si>
    <t>'RURAL_114009194000000401'</t>
  </si>
  <si>
    <t>Marisol Pelaez Mesa</t>
  </si>
  <si>
    <t>'114009194000000401</t>
  </si>
  <si>
    <t>PED-3530450-D5C9</t>
  </si>
  <si>
    <t>'RURAL_114013249500000000_VEREDA_EL MANZANILLO'</t>
  </si>
  <si>
    <t>Martha  Valencia</t>
  </si>
  <si>
    <t xml:space="preserve"> 16-SEP-2025 16:45:17 -- EPMCRMSVPRD En calidad de propietaria se presenta MARTA LUZ VALENCIA MORENO  para solicitar la instalacin del sericio de energa por habilitacin de iienda en la direccin RURAL114013249500000002VEREDAEL MANZANILLO a nombre  propio cdula de ciudadana N25195274 Presenta la siguiente documentacin: formulario diligenciado copia de cdula declaracin de cumplimiento y copia de matrcula profesional. Contacto: 3122566290. Solicitan que se realice llamada preia antes de la isita.Pedido automatico desde solicitud de sericio de energa</t>
  </si>
  <si>
    <t>'114013249500000000</t>
  </si>
  <si>
    <t>PED-3531510-Y0J1</t>
  </si>
  <si>
    <t>'RURAL_116005322890000201'</t>
  </si>
  <si>
    <t>Gloria Patricia Cardona Quiceno</t>
  </si>
  <si>
    <t xml:space="preserve"> 17-SEP-2025 11:56:14 -- EPMCRMSVPRD Usuario en calidad de propietario solicita instalacin de sericio de energa por habilitacin iienda en la direccin RURAL116005322890000201 en Medelln - Belen Aguas Frias - Barrio nueo Presenta formulario diligenciado cedula original factura ecina contrato 12761949 declaracin de cumplimiento y copia de matrcula profesional  Contacto tel. 3016002977 faor llamar antes de la isitaPedido automatico desde solicitud de sericio de energa</t>
  </si>
  <si>
    <t>'116005322890000201</t>
  </si>
  <si>
    <t>PED-3530839-G9Z1</t>
  </si>
  <si>
    <t>'RURAL_119031939600000201_119031939600000201'</t>
  </si>
  <si>
    <t>Gustavo Alonso Rendon Valencia</t>
  </si>
  <si>
    <t xml:space="preserve"> 17-SEP-2025 08:46:42 -- EPMCRMSVPRD Usuario Gustao Alonso Rendon Valencia con documento No 70.811.753 celular 301 317 62 09 - 301 728 50 62 solicita sericio de energa por HV para la direccin RURAL119031939600000201119031939600000201 Medelln belen altaista para que la empresa le instale medidor y la red externa. Presenta formatos diligenciados carta RETIE y carn CONTE del tcnico electricista factura del ecino contrato No. 629536 y cdula. Faor llamar antes de isitar. Sujeto a erificacin. Quien hace la diligencia es el señor JHON JAIRO CASTRO CC 78.029.258.Pedido automatico desde solicitud de sericio de energa</t>
  </si>
  <si>
    <t>'119031939600000201</t>
  </si>
  <si>
    <t>'RURAL_147023400800000012_147023400800000012'</t>
  </si>
  <si>
    <t>Daniel Holguin Montoya</t>
  </si>
  <si>
    <t xml:space="preserve"> 17-09-2025 12:59:56-AVILLEGAMOD-. 28-AUG-2025 15:26:10 -- EPMCRMSVPRD Sr. Daniel Holguin Montoya con cdula 1057756854 afirma es propietario del inmueble solcita nueo sericio de energa para mpio Medellin Corregimiento San cristobal  requiere sericio bsico residencial a 110 V piso 1 solicita que EPM instale la red elctrica interna y certifique. Se le informa cobro del IVA del 19 sobre los trabajos realizados para la construccin de la red interna.Se toma como referencia la direccin RURAL147023400800000000147023400800000000 tel. 3133961850  id 22eb6a05-f0ad-4b76-9374-350f02b99db6  login dsepubla Pedido automatico desde solicitud de sericio de energa01-Sep-2025 -- Actualizacion masia por pendientes de atencion WO0000003084835</t>
  </si>
  <si>
    <t>'RURAL_147030800000000101'</t>
  </si>
  <si>
    <t>Monica Maria Celis Osorio</t>
  </si>
  <si>
    <t xml:space="preserve"> 15-AUG-2025 10:40:17 -- EPMCRMSVPRD Usuaria en calidad de propietaria solicita conexin del sericio de energa por HV para la direccin RURAL147030800000000101 Vereda la cuchilla municipio de Medelln San Cristbal. Informa que ya tienen red interna. Falta la red externa y el medidor. Presenta formulario diligenciado declaracin de cumplimiento matricula profesional del electricista Contrato ecino 1819779 formato solicitud del sericio energa E1 formato P-689. por faor llamar al contacto: Monica Maria Celis Osorio. Numero de contacto 3007376940.Pedido automatico desde solicitud de sericio de energa</t>
  </si>
  <si>
    <t>'RURAL_147046780000000104_147046780000000104'</t>
  </si>
  <si>
    <t>Monica Correa</t>
  </si>
  <si>
    <t xml:space="preserve"> 17-SEP-2025 08:50:53 -- EPMCRMSVPRD Sra. Mnica Mara Correa Aceedo con cdula 43155637 afirma es propietaria del inmueble solicita nueo sericio de energa para mpio Medelln corregimiento San Cristbal ereda El Llano requiere sericio bsico residencial a 110 V piso 2 solicita que EPM instale la red elctrica interna y certifique. Carga mxima requerida en KVA: 9 Niel de tensin: 1 Tipo de sericio solicitado: Nuea carga Hay red elctrica cercana al predio: Si Distancia en metros: 10. Se toma como referencia la direccin RURAL147046780000000101147046780000000101 3045716537 paisa-19hotmail.com f92be566-bea7-42b9-bb53-6743ec002d77 cdelgaca.Pedido automatico desde solicitud de sericio de energa</t>
  </si>
  <si>
    <t>1.2</t>
  </si>
  <si>
    <t xml:space="preserve"> -3003377648</t>
  </si>
  <si>
    <t>5860251-3113987022</t>
  </si>
  <si>
    <t xml:space="preserve"> -3003117465</t>
  </si>
  <si>
    <t>6032885-3128283012</t>
  </si>
  <si>
    <t xml:space="preserve"> -3235300345</t>
  </si>
  <si>
    <t xml:space="preserve"> -3014253477</t>
  </si>
  <si>
    <t xml:space="preserve"> -3144061527</t>
  </si>
  <si>
    <t xml:space="preserve"> -3215854627</t>
  </si>
  <si>
    <t>6114067-3242684235</t>
  </si>
  <si>
    <t xml:space="preserve"> -3145516237</t>
  </si>
  <si>
    <t>3739108-3127617183</t>
  </si>
  <si>
    <t xml:space="preserve"> -3004317186</t>
  </si>
  <si>
    <t>4613093-3188492259</t>
  </si>
  <si>
    <t xml:space="preserve"> -3017064558</t>
  </si>
  <si>
    <t xml:space="preserve"> -3114244010</t>
  </si>
  <si>
    <t xml:space="preserve"> -3234515900</t>
  </si>
  <si>
    <t xml:space="preserve"> -3044003111</t>
  </si>
  <si>
    <t xml:space="preserve"> -3006720553</t>
  </si>
  <si>
    <t xml:space="preserve"> -3234817612</t>
  </si>
  <si>
    <t xml:space="preserve"> -3245680147</t>
  </si>
  <si>
    <t>5770019-3146271688</t>
  </si>
  <si>
    <t>5993527-3246499416</t>
  </si>
  <si>
    <t xml:space="preserve"> -3104722616</t>
  </si>
  <si>
    <t xml:space="preserve"> -3016002977</t>
  </si>
  <si>
    <t>3470181-3117893322</t>
  </si>
  <si>
    <t xml:space="preserve"> -3007376940</t>
  </si>
  <si>
    <t xml:space="preserve"> -3045716537</t>
  </si>
  <si>
    <t>CR 57 A CL 81 SUR -102 (INT 301 )'</t>
  </si>
  <si>
    <t>CL 34 CR 34 C -41 (INT 1044 )'</t>
  </si>
  <si>
    <t>CL 41 CR 35 -76 (INT 203 )'</t>
  </si>
  <si>
    <t>CL 55 GA CR 6 -13 (INT 201 )'</t>
  </si>
  <si>
    <t>CL 56 A CR 17 H -14 (INT 309 )'</t>
  </si>
  <si>
    <t>CL 56 A CR 25 BB -70 (INT 163 )'</t>
  </si>
  <si>
    <t>CL 56 BB CR 20 A -3 (INT 101 )'</t>
  </si>
  <si>
    <t>CR 59 B CL 55 A -18 (INT 301 )'</t>
  </si>
  <si>
    <t>CL 69 B CR 60 -83 (INT 325 )'</t>
  </si>
  <si>
    <t>CL 69 B CR 60 -83 (INT 425 )'</t>
  </si>
  <si>
    <t>CR 107 CL 35 -79 (INT 1000 )'</t>
  </si>
  <si>
    <t>CL 39 F CR 115 A -135 (INT 218 )'</t>
  </si>
  <si>
    <t>CR 120 D CL 39 FC -22 (INT 202 )'</t>
  </si>
  <si>
    <t>CL 56 CR 103 DA -77 (INT 138 )'</t>
  </si>
  <si>
    <t>CR 126 CL 53 -316 (INT 201 )'</t>
  </si>
  <si>
    <t>CR 129 CL 55 -115 (INT 130 )'</t>
  </si>
  <si>
    <t>CR 103 A CL 61 B -25 (INT 101 )'</t>
  </si>
  <si>
    <t>CR 129 CL 61 -66 (INT 402 )'</t>
  </si>
  <si>
    <t>CR 147 CL 65 A -70 (INT 201 )'</t>
  </si>
  <si>
    <t>CR 147 CL 65 A -70 (INT 301 )'</t>
  </si>
  <si>
    <t>430 (18 SEPT) X ORLANDO TORRES</t>
  </si>
  <si>
    <t>HV (MEDIDOR Y ACOMETIDA TRAFO 308437) X ORLNDO TORRES</t>
  </si>
  <si>
    <t xml:space="preserve">HV + PASE 17 MTRS TRAFO 320508 X ORLANDO TORRES </t>
  </si>
  <si>
    <t xml:space="preserve">HV + PASE 22 MTRS TRAFO 337219 X ORLANDO TORRES </t>
  </si>
  <si>
    <t xml:space="preserve">602 (NO CUMPLE CON DISTANCIA DE LINEAS SECUNDARIA (TRIPLES) QUE PASA POR ENCIMA DE LA VIVIENDA Y ACOMETIDA  SOBRE LA LOZA) X ORLANDO TORRES </t>
  </si>
  <si>
    <t xml:space="preserve">419 (VIVIENDA EN COSNTRUCCION DEBE INSTALAR BAÑO Y COCINA PUERTA Y VENTANA PRINCIPAL) X ORLANDO TORRES </t>
  </si>
  <si>
    <t xml:space="preserve">HV + BORNERA TRAFO 4485  X ORLANDO TORRES </t>
  </si>
  <si>
    <t>3205547166-3116470831</t>
  </si>
  <si>
    <t>RURAL_161099225000000000</t>
  </si>
  <si>
    <t>ANGY LORENA PEREZ ROMAN</t>
  </si>
  <si>
    <t xml:space="preserve">419 (FALTA BAÑO COCNIA Y VENTANAS) X CARLOS IDARRAGA </t>
  </si>
  <si>
    <t xml:space="preserve">414 (CASA SOAL NO CONTESTAN) X CARLOS IDARRAGA </t>
  </si>
  <si>
    <t xml:space="preserve">460 (REQUIERE GABINETE PARA 6 CONTADORES) X CARLOS IDARRAGA </t>
  </si>
  <si>
    <t>HV (220V)+ BORNERA X ROBINSON A</t>
  </si>
  <si>
    <t xml:space="preserve">HV + INT + PASE X ROBINSON ALZATE </t>
  </si>
  <si>
    <t xml:space="preserve">HV + INT SUBER X CL 64 SUR OCTAVA MARAVILLA O LAS COMETAS) X ROBINSON ALZATE </t>
  </si>
  <si>
    <t>3012502071 -3207421901</t>
  </si>
  <si>
    <t xml:space="preserve">HV + INT  TRAFO 300708 X ROBINSON ALZATE </t>
  </si>
  <si>
    <t xml:space="preserve">460 (ESTRUCTURA CUENTA CON 6 MEDIDORES Y FALTAN 2 POR MEDIDOR) X JONNY G </t>
  </si>
  <si>
    <t xml:space="preserve">ENRUTA USUARIO DICE QUE ES DE L MARUCHENGA ZONA NORTE </t>
  </si>
  <si>
    <t xml:space="preserve">632 (ZONA PREPAGO) X JONNY G </t>
  </si>
  <si>
    <t xml:space="preserve">HV + PASE TRAFO 46832 X JONNY G </t>
  </si>
  <si>
    <t xml:space="preserve">414 (CASA SOLA USUARIO NO CONTESTA) X JONNY G </t>
  </si>
  <si>
    <t xml:space="preserve">414 (USUARIO NO CONTESTA SE LLEGA A LA DIRECCION Y ES UNA UNIDAD CERRADA LOS PORTEROS NO CONOCEN EL USUARIO) X JONNY G </t>
  </si>
  <si>
    <t xml:space="preserve">520 (REQUIERE SUPER GX PARA APOYO DE  ACOMETIDA 25 MTRS TRAFO 3017750 X ORLANDO TORRES </t>
  </si>
  <si>
    <t>HV (VDA CHUZCALA TRAFO 28444 X ROBINSON ALZATE - CORREO</t>
  </si>
  <si>
    <t xml:space="preserve">HV + INT  TRAFO 38748 X ROBINSON ALZATE </t>
  </si>
  <si>
    <t xml:space="preserve">HV + PASE (ALTO DE LOS RAVE TRAFO 106436) X ROBINSON ALZATE </t>
  </si>
  <si>
    <t xml:space="preserve">HV + PASE + BORNERA X ROBINSON ALZATE </t>
  </si>
  <si>
    <t xml:space="preserve">HV (220V) TRAFO 53570 X ROBINSON ALZATE </t>
  </si>
  <si>
    <t>3005399409-3311013-3248357498</t>
  </si>
  <si>
    <t xml:space="preserve">414 (CASA SOLA) X ROBINSON ALZATE </t>
  </si>
  <si>
    <t xml:space="preserve">HV + PASE + BORNERA TRAFO 31626 X JONNY G </t>
  </si>
  <si>
    <t>CL 18 D CR 89 -11 (INT 2118)'</t>
  </si>
  <si>
    <t xml:space="preserve">422-431 - 413 (FALTA DECL CUMPL TERMINAR DE COLOCAR APARATOS ELECTRICOS Y INDEPENDIZAR ENTRADAS) X JONNY G </t>
  </si>
  <si>
    <t xml:space="preserve">605 (PASA TRENZA POR BALCON REQUIERE MOVIMIENTO DE REDES USUARIO NO QUIZO FIRMAR) X JONNY G </t>
  </si>
  <si>
    <t>CL 62 C CR 135 -15'</t>
  </si>
  <si>
    <t xml:space="preserve">HV + PASE TRAFO 304683 X JONNY G </t>
  </si>
  <si>
    <t xml:space="preserve">460 (REQUIERE GABINETE ESTRUCTURA CUENTA CON 4 MEDIDORES SOLICIEL 5TO MEDIDOR) X JONNY G - - 422  413 (FALTA DECL CUMPL  CAMBIAR BREAKERS DE 30 X DE 20 AMP Y FALTA 1 POLO A TIERRA GFCI EN COCINA) X JONNY </t>
  </si>
  <si>
    <t xml:space="preserve">405 (FALTA PERMISO DE SERVIDUMBRE) X CARLOS IDARRAGA </t>
  </si>
  <si>
    <t xml:space="preserve">HV  PASE CANALIZADO 5 MTRS 2DO PISO TRAFO 42410 X CARLOS IDARRAGA </t>
  </si>
  <si>
    <t xml:space="preserve">602 (CASA UBICADA EN ZONA DE ALTO RIESGO) X CARLOS IDARRAGA </t>
  </si>
  <si>
    <t xml:space="preserve">HV - PASE (220V + BORNERA 2DO PISO TRAFO 33788 X CARLOS IDARRAGA - 422 (FALTA 2 NEUTROS Y 3 POLOS A TIERRA ) X CARLOS IDARRAGA </t>
  </si>
  <si>
    <t xml:space="preserve">422-413 (TUBO PVC EXPUESTO CAMBIAR POR TUBO EMT EN EL TECHO INSTALAR POLOS A TIERRA  EN CALIUIBRE 12 INSTALAR 1 CIRCUITO MAS PRESENTAR DEL CUMPL) X ORLANDO TORRES </t>
  </si>
  <si>
    <t xml:space="preserve">602 (DEBE CERTIFICAR POT O SI ESTA EN ZONA DE RIESGO Y EL MPIO LE AUTORICE LA PRESTACION DEL SERVICIO DE ENERGIA) X ORLANDO TORRES </t>
  </si>
  <si>
    <t>3.14</t>
  </si>
  <si>
    <t>Maribel Bedoya Velez</t>
  </si>
  <si>
    <t xml:space="preserve"> 17-SEP-2025 16:19:44 -- EPMCRMSVPRD Señora Maribel Bedoya Velez con nmero de cedula 1001360095 en calidad de propietaria solicita instalacin de sericio de energa por Habilitacin iienda en la direccin CL 48 SUR CR 72 -235 INTERIOR 9901  en Medelln informa que es un stano debajo de la direccin CL 48 SUR CR 72 -235  Presenta autorizacin canales de contacto formulario diligenciado copia de cedula factura ecina Contacto: Sr. Virgelina Benjumea  tel. 3022851770.Pedido automatico desde solicitud de sericio de energa</t>
  </si>
  <si>
    <t>3.18</t>
  </si>
  <si>
    <t>Jonnathan Steve Torres Rendon</t>
  </si>
  <si>
    <t>Maria Elena Cuervo Sandoval</t>
  </si>
  <si>
    <t xml:space="preserve"> 18-SEP-2025 11:53:07 -- EPMCRMSVPRD Sr. Maria Elena Cuero Sandoal  con cdula 43075373 afirma es propietario del inmueble solcita nueo sericio de energa para mpio Medelln barrioereda Barrio Milagrosa Loreto requiere sericio bsico residencial a 110 V piso 1 2 3 o 4 solicita que EPM instale la red elctrica interna y certifique. Se le informa cobro del IVA del 19 sobre los trabajos realizados para la construccin de la red interna.Se toma como referencia la direccin Cl 35 Cr 32 A -14 tel. 3245022998 id fc87d0f8-a918-4503-9965-13d95779d055 saguramiPedido automatico desde solicitud de sericio de energa</t>
  </si>
  <si>
    <t>Marta Nidia Echavarria Rios</t>
  </si>
  <si>
    <t xml:space="preserve"> 18-09-2025 12:58:07--FNXWEAPICRMPROD- 460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Cadrazcose comunica la sr Marta Nidia Echaarria Rios para re programar isita llamar antes de ir al tel:  304608146830220905368122d565-88d3-4888-9d8f-24bc0db32955 dobrmosq 18092025 14-02-2025 07:33:18--NCORRRMOD- 460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t>
  </si>
  <si>
    <t xml:space="preserve"> 18-09-2025 12:56:38--FNXWEAPICRMPROD- 460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Cadrazcose comunica la sr Marta Nidia Echaarria Rios para re programar isita llamar antes de ir al tel:  304608146830220905368122d565-88d3-4888-9d8f-24bc0db32955 dobrmosq 18092025 14-02-2025 07:32:32--NCORRRMOD- 460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t>
  </si>
  <si>
    <t xml:space="preserve"> 18-09-2025 12:57:28--FNXWEAPICRMPROD- 460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Cadrazcose comunica la sr Marta Nidia Echaarria Rios para re programar isita llamar antes de ir al tel:  304608146830220905368122d565-88d3-4888-9d8f-24bc0db32955 dobrmosq 18092025 14-02-2025 07:32:53--NCORRRMOD- 460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t>
  </si>
  <si>
    <t xml:space="preserve"> 18-09-2025 12:59:29--FNXWEAPICRMPROD- 460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Cadrazcose comunica la sr Marta Nidia Echaarria Rios para re programar isita llamar antes de ir al tel:  304608146830220905368122d565-88d3-4888-9d8f-24bc0db32955 dobrmosq 18092025 14-02-2025 07:34:11--NCORRRMOD- 460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t>
  </si>
  <si>
    <t xml:space="preserve"> 18-09-2025 12:58:46--FNXWEAPICRMPROD- 460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Cadrazcose comunica la sr Marta Nidia Echaarria Rios para re programar isita llamar antes de ir al tel:  304608146830220905368122d565-88d3-4888-9d8f-24bc0db32955 dobrmosq 18092025 14-02-2025 07:33:41--NCORRRMOD- 460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t>
  </si>
  <si>
    <t>Everlide Miranda Martinez</t>
  </si>
  <si>
    <t xml:space="preserve"> 18-SEP-2025 11:18:53 -- EPMCRMSVPRD Sra. Eerlide Miranda Martnez con cdula 22143273 ser autorizada por el propietario del inmueble solcita nueo sericio de energa para mpio Medelln La Libertad barrio La requiere sericio bsico residencial a 110 V piso 1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DIAG 17 E CL 56 B -1 INTERIOR 1113  LA LIBERTAD MEDELLN ANTIOQUIA tel. 3202280351 id ef7800c7-883c-4251-8338-f1dafc7d3aad login turangoPedido automatico desde solicitud de sericio de energa</t>
  </si>
  <si>
    <t xml:space="preserve"> 18-SEP-2025 11:03:48 -- EPMCRMSVPRD Sra. Eerlide Miranda Martnez con cdula 22143273 ser autorizada por el propietario del inmueble solcita nueo sericio de energa para mpio Medelln La Libertad barrio La requiere sericio bsico residencial a 110 V piso 1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DIAG 17 E CL 56 B -1 INTERIOR 1113  LA LIBERTAD MEDELLN ANTIOQUIA tel. 3202280351 id ef7800c7-883c-4251-8338-f1dafc7d3aad login turangoPedido automatico desde solicitud de sericio de energa</t>
  </si>
  <si>
    <t>Miller Carvajal Carvajal</t>
  </si>
  <si>
    <t xml:space="preserve"> 18-SEP-2025 13:54:57 -- EPMCRMSVPRD Cliente solicita sericio de HV domiciliaria y red interna tel. contacto 3207549398 Brr Enciso La Libertad por la terminal de los buses junto al supermercado HHPedido automatico desde solicitud de sericio de energa</t>
  </si>
  <si>
    <t>PED-3378835-L4S3</t>
  </si>
  <si>
    <t>'CR 24 B CL 57 CC -63 (INTERIOR 419 )'</t>
  </si>
  <si>
    <t>Yenitfer Yulie Ossa Arteaga</t>
  </si>
  <si>
    <t>'055224207330630419</t>
  </si>
  <si>
    <t>PED-3532563-W4X0</t>
  </si>
  <si>
    <t>'CL 69 CR 49 -8 (INTERIOR 201 )'</t>
  </si>
  <si>
    <t>.26</t>
  </si>
  <si>
    <t>Claudia Yaned Ceballos</t>
  </si>
  <si>
    <t xml:space="preserve"> 18-SEP-2025 09:00:30 -- EPMCRMSVPRD Solicita energa HV para la direccion CL 69 CR 49 -8 interior 201  medellin anexa factura 807646 cedula telefono contacto 3126455047 llamar antes de ir. Pedido automatico desde solicitud de sericio de energa</t>
  </si>
  <si>
    <t>'056419009000080201</t>
  </si>
  <si>
    <t>PED-3532811-R7T8</t>
  </si>
  <si>
    <t>'CL 62 AA CR 96 -20 (INTERIOR 102 )'</t>
  </si>
  <si>
    <t>Luisa Fernanda Peña Marquez</t>
  </si>
  <si>
    <t xml:space="preserve"> 18-SEP-2025 10:25:57 -- EPMCRMSVPRD Sr. Luisa Peña con cdula 1193429057 Cel. 3218427210 Correo: penamarquezluisafernandagmail.com en calidad de propietaria  solicita HV 110 para un SEGUNDO  Piso En el municipio de MEDELLIN  FUENTE CLARA  direccin CL 62 AA CR 96 -20 . Requiere que EPM instale y certifique la red interna y le instale el medidor y la acometida elctrica id. f678689a-c792-45f6-b1e1-627cfa2c638a   jmoraruCarga mxima requerida en KVA: 96Niel de tensin: 1Tipo de sericio solicitado: Nuea cargaHay red elctrica cercana al predio: SiPedido automatico desde solicitud de sericio de energa</t>
  </si>
  <si>
    <t>'056912116000200102</t>
  </si>
  <si>
    <t>'CR 40 CL 53 -79 (INTERIOR 401 )'</t>
  </si>
  <si>
    <t>Evelyn Serna Hernandez</t>
  </si>
  <si>
    <t xml:space="preserve"> 18-09-2025 11:24:20-AVILLEGAMOD-. 26-AUG-2025 15:16:43 -- EPMCRMSVPRD Señora Eelyn Serna Hernndez con nmero de cedula 1007222077 en calidad de propietaria solicita instalacin de sericio de energa por Habilitacin iienda en la direccin CR 40 CL 53 -79 INTERIOR 401  en Itag  Presenta autorizacin canales de contacto formulario diligenciado copia de cedula factura ecina Sra. Eelyn Serna Hernndez tel. 3158660478.Pedido automatico desde solicitud de sericio de energa01-Sep-2025 -- Actualizacion masia por pendientes de atencion WO0000003084835</t>
  </si>
  <si>
    <t>'CL 64 CR 58 C -53 (INTERIOR 201 )'</t>
  </si>
  <si>
    <t>Ester Marin Palacio</t>
  </si>
  <si>
    <t xml:space="preserve"> 18-09-2025 10:27:14-AVILLEGAMOD-. 29-08-2025 10:42:39--FNXWEAPICRMPROD-29082025se comunica tt Esther Marin e informa que ya tiene todo listo. Llamar antes de ir  321887751340d2dc6e-1564-4f8c-a490-17c3e77a63a2 dsepubla419 propiedad en construccin no habitable falta instalar puerta entana cocina y baño ubicada en CL 64  58 c - 53 201 barrio Ftima itag se deja registro fotogrfico y notificacin por escrito no firma encargado. Oberto Santos 21072025 16:02:05 22-07-2025 08:48:07--NCORRRMOD-419 propiedad en construccin no habitable falta instalar puerta entana cocina y baño ubicada en CL 64  58 c - 53 201 barrio Ftima itag se deja registro fotogrfico y notificacin por escrito no firma encargado. Oberto Santos 21072025 16:02:05-01-Sep-2025 -- Actualizacion masia por pendientes de atencion WO0000003084835</t>
  </si>
  <si>
    <t>'CL 19 D CR 104 B -68'</t>
  </si>
  <si>
    <t>Alba Mery Arboleda Betancur</t>
  </si>
  <si>
    <t xml:space="preserve"> 18-SEP-2025 10:58:14 -- EPMCRMSVPRD Sra. Alba Mery Arboleda Betancur con cdula 43731299 afirma es propietario del inmueble solcita nueo sericio de energa para mpio Medellin barrio El consejo Belen Altaista requiere sericio bsico residencial a 110 V piso 1 solicita que EPM instale la red elctrica externa. Ya que indica que la parte interna esta instalada y certificada.Carga mxima requerida en KVA: 90Niel de tensin: 1Tipo de sericio solicitado: Nuea cargaHay red elctrica cercana al predio: SiDistancia en metros: 10Se toma como referencia la direccin CL 19 D CR 104 B -68 tel. 3117598828-6043430813 id facc8008-98f2-434a-8dee-0f8ff03b47d6 mubarnesPedido automatico desde solicitud de sericio de energa</t>
  </si>
  <si>
    <t>PED-3533281-R3Z6</t>
  </si>
  <si>
    <t>'CR 109 CL 17 A -57 (INTERIOR 401 )'</t>
  </si>
  <si>
    <t>Maximino Orozco Soto</t>
  </si>
  <si>
    <t xml:space="preserve"> 18-SEP-2025 13:41:14 -- EPMCRMSVPRD Solicita habilitacin de iienda NO PRESENT CERTIFICADO DE ESTRATIFICACIN direccin del primer piso CR 109 CL 17 A -57 ESTRATO 2 DOS  BARRIO MANZANARE contacto: MAXIMINO OROZCO celular: 317 294 46 81por faor llamar para antes de agendar la isita. Presentar certificado de RETIE en el terreno. Direccin: CR 109 CL 17 A -57 INTERIOR 401 .Pedido automatico desde solicitud de sericio de energa</t>
  </si>
  <si>
    <t>'081029007100570401</t>
  </si>
  <si>
    <t>PED-3531899-V1M8</t>
  </si>
  <si>
    <t>'CL 39 D CR 109 -6 (INTERIOR 201 )'</t>
  </si>
  <si>
    <t>Adriana Mabeli Muñoz Casas</t>
  </si>
  <si>
    <t xml:space="preserve"> 17-SEP-2025 14:47:43 -- EPMCRMSVPRD Usuaria en calidad de propietaria solicita instalacin del sericio de energa para la construccin de domiciliaria acometida y medidor para la direccin CL 39 D CR 109 -6 INTERIOR 201  proisional del Municipio de Medelln presenta formularios diligenciados cdula Faor llamar antes de ir al celular 3145566578. Nota: El pedido se ingresa sujeto a erificacin en terreno.Pedido automatico desde solicitud de sericio de energa</t>
  </si>
  <si>
    <t>'083019409000060201</t>
  </si>
  <si>
    <t>'CR 112 B CL 36 C -88'</t>
  </si>
  <si>
    <t>Luis Fernando Usuga Tangarife</t>
  </si>
  <si>
    <t xml:space="preserve"> 17-09-2025 16:24:25--FNXWEAPICRMPROD-Usuaria Maria Daid Tuberquia solicita reprogramar isita CEL 3148892916 ccb08061-71c3-41a9-bdeb-ef3541a82019YMUNAG414 se llega a la direccin y se llama a telefnica el usuario y dice que no se encuentra en la ciudad 3148892 916 Jhon Arboleda 28082025 16:38:00 28-08-2025 16:39:32--NCORRRMOD-414 se llega a la direccin y se llama a telefnica el usuario y dice que no se encuentra en la ciudad 3148892 916 Jhon Arboleda 28082025 16:38:00-</t>
  </si>
  <si>
    <t>PED-3515368-Z7H1</t>
  </si>
  <si>
    <t>'CL 39 FC CR 120 D -71 (INTERIOR 101 )'</t>
  </si>
  <si>
    <t xml:space="preserve"> 17-09-2025 16:23:22--FNXWEAPICRMPROD-422 FALTA 1 BREAKERS DE 20 AMP  Y 2 POLOS A TIERRA X JONNY G  Sra Jenifer Vanegas solicita reprogramar ya hizo los trabajos Por faor comunicarse  una hora antes de ir al  3104199268 01fea607-d639-4952-9a21-617c33918892 rsalazal 13-09-2025 09:54:27--AVILLEGAMOD-422 FALTA 1 BREAKERS DE 20 AMP  Y 2 POLOS A TIERRA X JONNY G -</t>
  </si>
  <si>
    <t>'083219630400710101</t>
  </si>
  <si>
    <t>Maria Del Carmen Carrillo Castillo</t>
  </si>
  <si>
    <t xml:space="preserve"> 18-SEP-2025 10:21:44 -- EPMCRMSVPRD Se presenta la señora Maria Del Carmen Carrillo Castillo con c.c. 32518422 solicita la conexin del sericio de energa para la direccin CL 48 FA CR 100 AA -1 INTERIOR 304  del municipio de Medelln - Barrio San Jaier el socorro altos de la irgen direccin aproximada CL 48 FA CR 100 AA -1 INTERIOR 310  presenta formulario diligenciado copia de cdula de la propietaria factura ecina. Faor contactar a la usuaria antes de ir al celular:3136380981 - 3015516761 correo:mcarrillocastillo87gmail.comNota: se compromete entregar la declaracin de cumplimiento y la matricula profesional del electricista cuando la isite el tcnico de la empresa. Se le informa a la usuaria que al no aportar el certificado de estratificacin expedido por el municipio la empresa no se hace responsable del estrato en el que quede el sericio solicitado.Pedido automatico desde solicitud de sericio de energa</t>
  </si>
  <si>
    <t>Lina Marcela Ospina Londoño</t>
  </si>
  <si>
    <t xml:space="preserve"> 18-SEP-2025 13:34:32 -- EPMCRMSVPRD La señora Lina Marcela Ospina Londoño con cdula 43917584 en calidad de propietario solicita HV en el municipio de Medelln barrio San Jaier El Socorro se toma como referencia la direccin CL 48 FA CR 100 AA -20 INTERIOR 201  informa que ya tiene la red elctrica interna instalada y certificada.  Telfono 3104101607  Id:f5a4e572-ad2d-44b1-a1b9-8832658b9712  ymunagPedido automatico desde solicitud de sericio de energa</t>
  </si>
  <si>
    <t>PED-3533011-V0M5</t>
  </si>
  <si>
    <t>'CL 48 D CR 110 -356 (INTERIOR 2253 )'</t>
  </si>
  <si>
    <t>Diana Teresa Medina Viloria</t>
  </si>
  <si>
    <t xml:space="preserve"> 18-SEP-2025 11:16:03 -- EPMCRMSVPRD Diana Teresa Medina ViloriaCC. 1066517548Tels. 3146353182iloriamedina137gmail.comCL 48 D CR 110 -356 INTERIOR 2253 Buen da cliente solicita HV energa presenta documentos completos faor llamar antes de ir gracias.TE: 1152712292Pedido automatico desde solicitud de sericio de energa</t>
  </si>
  <si>
    <t>'084118400003562253</t>
  </si>
  <si>
    <t>Alejandra Restrepo Peña</t>
  </si>
  <si>
    <t xml:space="preserve"> 18-SEP-2025 13:30:12 -- EPMCRMSVPRD Usuario en calidad de propietario solicita sericio de energa HV para la direccin CL 48 BB CR 122 -10 INTERIOR 127  en la ciudad de Medelln presenta cedula de ciudadana formulario diligenciado firmado y factura de sericios del ecino mas cercano No. 12864519. Faor llamar antes de ir al telfono 3044609196.Pedido automatico desde solicitud de sericio de energa</t>
  </si>
  <si>
    <t>PED-3532683-F5Q6</t>
  </si>
  <si>
    <t>'CL 52 CR 124 -25 (INTERIOR 209 )'</t>
  </si>
  <si>
    <t>Jorge Ivan Carmona Lezcano</t>
  </si>
  <si>
    <t xml:space="preserve"> 18-SEP-2025 09:45:46 -- EPMCRMSVPRD Rad 20250120175160 usuario Jorge In Carmona Lezcano cc1054918647 tel.3007238475 solicita legalizacin de energa con programa Habilitacin iienda para la residencia ubicada en CL 52 CR 124 -25 INTERIOR 209  corregimiento de San Cristbal ereda La Loma Sector el cañn  Adjunta cc solicitante factura contrato 13034275 Formato alor agregado E1 matricula electricista 1216713763 Rafael Stien Posada Ramirez RETIE Contacto Blanca larez Tel.6043059500 -3007837584 Correo rafaelspr09gmail.comPedido automatico desde solicitud de sericio de energa</t>
  </si>
  <si>
    <t>'085212004000250209</t>
  </si>
  <si>
    <t>Pablo Acevedo Gutierrez</t>
  </si>
  <si>
    <t xml:space="preserve"> 19-AUG-2025 16:49:50 -- EPMCRMSVPRD Usuario en calidad de propietario solicita la conexin del sericio de energa para la direccin CL 53 CR 125 A -10 INTERIOR 212  en el Barrio San Jaier municipio de Medelln. Presenta formulario diligenciado cdula declaracin de cumplimiento matricula profesional del electricista factura ecina formato solicitud del sericio energa E1 por faor contactar a la usuaria ante de ir al celular: 3233985345. El usuario ya tiene el contador instalado falta la trenzaPedido automatico desde solicitud de sericio de energa</t>
  </si>
  <si>
    <t>Aleida Maria Monsalve Piedrahita</t>
  </si>
  <si>
    <t xml:space="preserve"> 18-SEP-2025 11:36:26 -- EPMCRMSVPRD Se presenta la señora Aleida Mara Monsale Piedrahita con cedula 52.512.795 de Bogot solicita instalacin de contador de energa uso residencial para el inmueble ubicado en la direccin CL 56 CR 129 -92 INTERIOR 113  de Medelln barrio San Jos La Loma.  Documentos que presenta: formato solicitud del sericio E1 solicitud de alor agregado declaracin de cumplimiento y tarjeta profesional cdula contrato ecino 320302.  Contacto: Aleida Mara Monsale telfono: - Cel. 313 889 12 64.  Faor llamar un da antes de ir para poder desplazarse la casa permanece sola.  Queda sujeto a erificacin en terreno.Pedido automatico desde solicitud de sericio de energa</t>
  </si>
  <si>
    <t>PED-3245719-H6R9</t>
  </si>
  <si>
    <t>'CL 65 A CR 144 -56 (INTERIOR 2139 )'</t>
  </si>
  <si>
    <t>Rosa Elena Chavarria Areiza</t>
  </si>
  <si>
    <t xml:space="preserve"> 18-09-2025 10:58:46--FNXWEAPICRMPROD-180925 - Usuario pide nuea isita llamar al 3218415978 7b612775-3451-4ee0-a3c3-980c685011da cdelgacaPendiente asignacin de direccin y paginacin por parte del Area Gestin Instalaciones de EPM. 13-08-2025 12:30:56--WCARDENAMOD-Pendiente asignacin de direccin y paginacin por parte del Area Gestin Instalaciones de EPM.-</t>
  </si>
  <si>
    <t>'086415104000562139</t>
  </si>
  <si>
    <t>'RURAL_116005572500000001_Prov.116005572500000000'</t>
  </si>
  <si>
    <t>Dairo Alberto Vargas</t>
  </si>
  <si>
    <t xml:space="preserve"> 18-09-2025 11:39:07--FNXWEAPICRMPROD-Sr Dairo Alberto Vargas solicita nuea isita asegura que no requiere gabinete  id 1f10a276-facb-48f1-ad5f-2544ffb59622 ltangan 460 instalar Gabinete para los apartamentos que falta por el sericio 116005572500000 Angel Rodrguez 30-09-2024 08:26:36--NCORRRMOD- 460 instalar Gabinete para los apartamentos que falta por el sericio 116005572500000 Angel Rodrguez-</t>
  </si>
  <si>
    <t>5.06</t>
  </si>
  <si>
    <t>2.18</t>
  </si>
  <si>
    <t>'RURAL_122001157760000000'</t>
  </si>
  <si>
    <t>Emiro Manuel Barba</t>
  </si>
  <si>
    <t xml:space="preserve"> 18-SEP-2025 13:35:18 -- EPMCRMSVPRD Usuario en calidad de propietario solicita la conexin del sericio de energa para la direccin RURAL122001157760000000VeredalaPalmaSantaElena municipio de Medelln. Presenta formulario diligenciado factura ecina con numero de contrato 11252472 formato solicitud del sericio energa E1 por faor contactar al usuario antes de ir al celular: 3226185511. Requiere construccin de red interna.Pedido automatico desde solicitud de sericio de energa</t>
  </si>
  <si>
    <t>PED-3532696-Z7R1</t>
  </si>
  <si>
    <t>'RURAL_1360298098055560201'</t>
  </si>
  <si>
    <t>Claudia Elena Vanegas  Metaute</t>
  </si>
  <si>
    <t xml:space="preserve"> 18-SEP-2025 09:48:43 -- EPMCRMSVPRD El señora Claudia Helena Vanegas Metaute con cdula 1001660873 en calidad de propietario solicita HV en el municipio de Medelln barrio Olaya Herrera altos de Calasanz se toma como referencia la direccin RURAL1360298098055560201 informa que ya tiene la red elctrica interna instalada y certificada.  Telfono 3218543601 -3137493715  Id:f5eec931-f1bd-426f-b4b8-81c8be177e34  ymunagPedido automatico desde solicitud de sericio de energa</t>
  </si>
  <si>
    <t>'136029809805556020</t>
  </si>
  <si>
    <t>PED-3533162-P1M5</t>
  </si>
  <si>
    <t>'RURAL_146014344000000101'</t>
  </si>
  <si>
    <t>Edison Andres Muñoz Ortiz</t>
  </si>
  <si>
    <t xml:space="preserve"> 18-SEP-2025 12:17:11 -- EPMCRMSVPRD Se presenta la señora Leidy Ospina en calidad de mandataria del señor Edison Andrs Muñoz Ortiz con cdula 98763234 de Medelln solicitando legalizacin del sericio de energa uso residencial para el inmueble ubicado en la direccin RURAL146014344000000101 municipio Medelln  Vereda la frisola parte alta.  Presenta: formato solicitud del sericio E1 diligenciado formato C-024 copia de la cdula declaracin de cumplimiento y copia matrcula profesional del tcnico electricista contrato ecino 200116 contacto: Edison Muñoz cel.: 3008314691 faor llamar antes de ir lugar permanece solo.  Se le informa al usuario que queda sujeto a erificacin en el terreno.</t>
  </si>
  <si>
    <t>'146014344000000101</t>
  </si>
  <si>
    <t>'RURAL_147046799400000000'</t>
  </si>
  <si>
    <t>Andres Felipe Zuluaga Betancur</t>
  </si>
  <si>
    <t xml:space="preserve"> 18-09-2025 11:21:18--FNXWEAPICRMPROD-405 el usuario no posee los permisos para expansion de redes. Reisonr Lubin Quintero18092025 11:20 am  Sr Andres Zuluaga solicita reprogramacin de la isita  informa que ya estn listos los pendientes y se puede proceder con el pedido PED-2894208-L2C2  tel 3042031931 - 3042031821 llamar antes de ir245fcc6d-4dd5-4c78-9400-32c0cf41a6d6 agiralon 22-10-2024 08:10:38--NCORRRMOD-405 el usuario no posee los permisos para expansion de redes. Reisonr Lubin Quintero-</t>
  </si>
  <si>
    <t>PED-3477266-P5H4</t>
  </si>
  <si>
    <t>'RURAL_147057384600000000'</t>
  </si>
  <si>
    <t>Mariluz Tobon Ramirez</t>
  </si>
  <si>
    <t xml:space="preserve"> 18-09-2025 11:18:30-AVILLEGAMOD-. 14-AUG-2025 15:47:56 -- EPMCRMSVPRD Usuario en calidad de esposo de la propietaria solicita conexin del sericio de energa por HV para la direccin RURAL14705738500000101 Vereda Traesas la Cumbre municipio de Medelln San Cristbal. Informa que ya tienen instalada red interna. Falta la red externa y el medidor. Presenta formulario diligenciado declaracin de cumplimiento matricula profesional del electricista Contrato ecino 11402788 formato solicitud del sericio energa E1 formato P-689. por faor llamar al contacto: Rafael Franco. Numero de contacto: 3205547166.Pedido automatico desde solicitud de sericio de energa01-Sep-2025 -- Actualizacion masia por pendientes de atencion WO0000003084835</t>
  </si>
  <si>
    <t>PED-3410544-P9V5</t>
  </si>
  <si>
    <t>'RURAL_163006915800000205_163006915800000205'</t>
  </si>
  <si>
    <t>Claudia Patricia Cardona Marin</t>
  </si>
  <si>
    <t>'163006915800000205</t>
  </si>
  <si>
    <t xml:space="preserve"> -3022851770</t>
  </si>
  <si>
    <t xml:space="preserve"> -3166469723</t>
  </si>
  <si>
    <t xml:space="preserve"> -3245022998</t>
  </si>
  <si>
    <t xml:space="preserve"> -3022090536</t>
  </si>
  <si>
    <t xml:space="preserve"> -3202280351</t>
  </si>
  <si>
    <t xml:space="preserve"> -3207549398</t>
  </si>
  <si>
    <t>5061661-3107188468</t>
  </si>
  <si>
    <t>5204570-3007872342</t>
  </si>
  <si>
    <t>2600153-3218427210</t>
  </si>
  <si>
    <t>3430813-3003013276</t>
  </si>
  <si>
    <t>4518850-3172944681</t>
  </si>
  <si>
    <t>4927582-3145566578</t>
  </si>
  <si>
    <t xml:space="preserve"> -3148892916</t>
  </si>
  <si>
    <t xml:space="preserve"> -3136380981</t>
  </si>
  <si>
    <t>4642087-3104101607</t>
  </si>
  <si>
    <t xml:space="preserve"> -3146353182</t>
  </si>
  <si>
    <t xml:space="preserve"> -3044609196</t>
  </si>
  <si>
    <t>3059500-3007837584</t>
  </si>
  <si>
    <t xml:space="preserve"> -3233985345</t>
  </si>
  <si>
    <t xml:space="preserve"> -3138891264</t>
  </si>
  <si>
    <t>4272325-3218415978</t>
  </si>
  <si>
    <t>2381335-3004066228</t>
  </si>
  <si>
    <t>2936982-3226185511</t>
  </si>
  <si>
    <t xml:space="preserve"> -3005015812</t>
  </si>
  <si>
    <t xml:space="preserve"> -3177612683</t>
  </si>
  <si>
    <t>CL 48 SUR CR 72 -235 (INT 9901 )'</t>
  </si>
  <si>
    <t>CL 2 B CR 81 B -207 (INT 229 )'</t>
  </si>
  <si>
    <t>CL 35 CR 32 A -14 (INT 301 )'</t>
  </si>
  <si>
    <t>CL 56 B CR 19 -10 (INT 101 )'</t>
  </si>
  <si>
    <t>CL 56 B CR 19 -10 (INT 201 )'</t>
  </si>
  <si>
    <t>CL 56 B CR 19 -10 (INT 301 )'</t>
  </si>
  <si>
    <t>CL 56 B CR 19 -10 (INT 302 )'</t>
  </si>
  <si>
    <t>CL 56 B CR 19 -10 (INT 401 )'</t>
  </si>
  <si>
    <t>DIAG 17 E CL 56 B -1 (INT 1316 )'</t>
  </si>
  <si>
    <t>DIAG 17 E CL 56 B -1 (INT 2015 )'</t>
  </si>
  <si>
    <t>CR 20 C CL 56 -63 (INT 402 )'</t>
  </si>
  <si>
    <t>CR 24 B CL 57 CC -63 (INT 419 )'</t>
  </si>
  <si>
    <t>CL 69 CR 49 -8 (INT 201 )'</t>
  </si>
  <si>
    <t>CR 109 CL 17 A -57 (INT 401 )'</t>
  </si>
  <si>
    <t>CL 39 D CR 109 -6 (INT 201 )'</t>
  </si>
  <si>
    <t>CL 48 FA CR 100 AA -1 (INT 304 )'</t>
  </si>
  <si>
    <t>CL 48 FA CR 100 AA -20 (INT 301 )'</t>
  </si>
  <si>
    <t>CL 48 D CR 110 -356 (INT 2253 )'</t>
  </si>
  <si>
    <t>CL 48 BB CR 122 -10 (INT 127 )'</t>
  </si>
  <si>
    <t>CL 52 CR 124 -25 (INT 209 )'</t>
  </si>
  <si>
    <t>CL 53 CR 125 A -10 (INT 212 )'</t>
  </si>
  <si>
    <t>CL 56 CR 129 -92 (INT 113 )'</t>
  </si>
  <si>
    <t xml:space="preserve">422 (USUARIO MANIFIESTA QUE NECESITA PREPAGO PERO LA INSTALACION DEL TABLERO NO CUMPLE ORGANIZAR TIERRA BREAKERS DE 20 AMP) X WILSON - HV + INT + BORNERA TRAFO 29255 X CARLOS I </t>
  </si>
  <si>
    <t>HV + PASE 17 MTRS TRAFO 10682 X ORLANDO TORRES</t>
  </si>
  <si>
    <t xml:space="preserve">605 (NO CUMPLE CON DISTANCIA DE LINEAS SECUNDARIAS TRIPLEX QUE PASA POR ENCIMA DE LA VIVIENDA DEBE SOLICITAR MOVIMIENTO DE REDES) X ORLANDO TORRES </t>
  </si>
  <si>
    <t xml:space="preserve">413 (FALTA DECL CUMPL ) X CARLOS IDARRAGA </t>
  </si>
  <si>
    <t xml:space="preserve">414 (CASA SOLA NO CONTESTAN) X CARLOS IDARRAGA </t>
  </si>
  <si>
    <t xml:space="preserve">414 (USUARIO SE LLAMO DESDE AYER PARA EL 18 DE SEPPT Y INCUMPLIO CITA NO SE LOCALIZA INTERIOR) X CARLOS IDARRAGA </t>
  </si>
  <si>
    <t xml:space="preserve">414 (USURIO MANIFIESTA NO PODER ATENDER) X CARLOS IDARRAGA </t>
  </si>
  <si>
    <t xml:space="preserve">414 (CASA SOLA Y USUARIO  NO SABE PARA DONDE ES EL SERVICIO EL QUE CONTESTA) X JONNY G </t>
  </si>
  <si>
    <t xml:space="preserve">414 (USUARIO INFORMA VIA TELEFONICA QUE NO SE ENCUENTRA EN LA CIUDAD) X JONNY G </t>
  </si>
  <si>
    <t xml:space="preserve">414 (CASA SOLA) X JONNY G </t>
  </si>
  <si>
    <t xml:space="preserve">605 (PASA PASE POR ENCIMA DE LA VIVIENDA) X JONNY G </t>
  </si>
  <si>
    <t xml:space="preserve">460 (REQUIERE GABINETE LA ESTRUCTURA CUENTA CON 10 APTOS) X JNNY G </t>
  </si>
  <si>
    <t>BIANCHI</t>
  </si>
  <si>
    <t>TRIDEN</t>
  </si>
  <si>
    <t>PAPITAS</t>
  </si>
  <si>
    <t>CLUB SOCIAL</t>
  </si>
  <si>
    <t>QUINBAYA</t>
  </si>
  <si>
    <t>422 (FALTAN POLOS A TIERRA) X ROBINSON ALZATE - CORREO</t>
  </si>
  <si>
    <t xml:space="preserve">HV + PERMISO + BORNERA </t>
  </si>
  <si>
    <t>419 (FALTAN VENTANAS)  X ORLANDO TORRES</t>
  </si>
  <si>
    <t xml:space="preserve">HV (CANALIZADO 5 MTRS) X ROBISNON ALZATE </t>
  </si>
  <si>
    <t xml:space="preserve">522 (REQUIERE VISITA INTERVENTORIA PARCELACION Y USUARIO REQUIERE INSTALACION AEREA EL SECTOR ES CALAIZADO) X ORLANDO TORRES - CORREO  - 422 (CAMBIAR BREAKERS DE 40 AMP X DE 20AMP CAMBIAR CABLE DUPLEX Y RESPETAR CODIGO DE COLORES Y NO PUEDE ENTRAR 2 CONDUCTORES A BREAKERS) X JONNY G </t>
  </si>
  <si>
    <t>522 (REVISAR POR INTERVENTORIA (LEY 1228 CASA A 18 MTRS) X ROBINSON ALZATE  - CORREO</t>
  </si>
  <si>
    <t xml:space="preserve">HV + INT + BORNERA TRAFO 2217 X JONNY G </t>
  </si>
  <si>
    <t xml:space="preserve">HV + INT + BORNERA TRAFO 37247 X JONNY G </t>
  </si>
  <si>
    <t xml:space="preserve">HV + PASE + BORNERA TRAFO 37793 X JONNY G </t>
  </si>
  <si>
    <t xml:space="preserve">HV + INT + BONRERA TRAFO 28278 X JONNY G </t>
  </si>
  <si>
    <t xml:space="preserve">602 (REQUIERE POT UBICADA EN ALTO RIESGO) X JONNY G </t>
  </si>
  <si>
    <t xml:space="preserve">460 (REQUIERE GABINETE LA ESTRUCTURA CUENTA CON 4 APTOS Y USUARIO INFORMA QUE VA CONSTRUIR 4 MAS) X JONNY G </t>
  </si>
  <si>
    <t xml:space="preserve">616 (LINEAS DE TRASMISION SE ENCUENTRA A 7 MTRS) X JONNY G </t>
  </si>
  <si>
    <t xml:space="preserve">413 (FALTA DECL CUMPL) X CARLOS IDARRAGA </t>
  </si>
  <si>
    <t xml:space="preserve">460 (REQUIERE GABINETE PARA UNFICAR MEDIDA) X CARLOS IDARRAGA </t>
  </si>
  <si>
    <t xml:space="preserve">460 (REQUIERE GABINETE PARA UNIFICAR MEDIDA) X CARLOS IDARRAGA </t>
  </si>
  <si>
    <t xml:space="preserve">HV + PASE + BORNERA TRAFO 41813 X ROBINSON ALZATE </t>
  </si>
  <si>
    <t xml:space="preserve">HV + PASE X ROBINSON ALZATE </t>
  </si>
  <si>
    <t xml:space="preserve">460 (CORREGIR CONEXIONES DEL GABINETE CAMBIAR DESCARGA HE INSTALAR BARRAJE ) X ROBINSON ALZATE </t>
  </si>
  <si>
    <t>414 (USUARIO EN OTRO MPIO) X ROBINSON ALZATE</t>
  </si>
  <si>
    <t xml:space="preserve">460 (INSTALAR GABINETE 5 Y 6 MEDIDORES) X ROBIOSNON ALZATE </t>
  </si>
  <si>
    <t xml:space="preserve">HV  TRAFO 43752 X ROBINSON ALZATE </t>
  </si>
  <si>
    <t xml:space="preserve">520 (1 TRAFO 1 POSTE DE 8 Y 35 MTRS DE TRENZA) X ROBINSON ALZATE </t>
  </si>
  <si>
    <t xml:space="preserve">HV + PASE 35 MTRS TRAFO 306943 CALLEJON BORNERA X ORLANDO TORRES  405 (TRAMITAR PERMISO A TERCEROS) X DUBER R </t>
  </si>
  <si>
    <t xml:space="preserve">HV + PASE TRAFO 316064 X ORLAND TORRES </t>
  </si>
  <si>
    <t xml:space="preserve">ORLANDO TORRES </t>
  </si>
  <si>
    <t>520 (FALTAN REDES DE USO GENERAL 100 MTRS VDA TRAVESIA Y 2 POSTES TRAFO 53500 X ORLANDO TORRES 430 (20 SEPT) X ORLANDO TORRES</t>
  </si>
  <si>
    <t xml:space="preserve">414 (SE VISITO EN TERRENO Y EN EL SECTOR NO LO CONOCEN Y NUMERO DE CELULAR NO CONTESTAN) X ORLANDO TORRES </t>
  </si>
  <si>
    <t xml:space="preserve">430 (23 SEPT) X ORLANDO TORRES </t>
  </si>
  <si>
    <t xml:space="preserve">422 - 405 (TUBOS PVC EXPUESTO CAMBIAR CAMBIAR POR TUBO EMT Y SOLICITAR  PERMISO PARA INSTALAR PASE EN FACHADA DEL VECINO SE DEJO HOJA DE PERMISOS) X ORLANDO TORRES </t>
  </si>
  <si>
    <t xml:space="preserve">520 (REQUIERE SUPER GX PARA APOYAR ACOMETIDA 30 MTRS TRAFO 49924 X ORLANDO TORRES </t>
  </si>
  <si>
    <t xml:space="preserve">HV + PASE + BORNERA 1 PISO TRAFO 30680 X CARLOS IDARRAGA - 430 (19 SEPT) X CARLOS IDARRAGA </t>
  </si>
  <si>
    <t xml:space="preserve">414 (CASA SOLA NO HABIAN LLAVES PARA REVISAR) X CARLOS IDARRAGA </t>
  </si>
  <si>
    <t xml:space="preserve">HV + INT VALIDAR SI ES PROYECTO O SI NO SE DEBE ANULAR POR ZONA DE ALTO RIESGO) X CARLOS IDARRAGA </t>
  </si>
  <si>
    <t>HV + PASE EN GABINETE 38 MTRS DE CABLE DE FUERZA NO SE LE COBRA AL USUARIO ES PARA EL 4TO PISO TRAFO 142861) X CARLOS I</t>
  </si>
  <si>
    <t xml:space="preserve">HV - PASE - CAJA TRAFO 23020 X JONNY G </t>
  </si>
  <si>
    <t>470 (NO HAN REALIZADO LAS CORRECIONES) X ROBINSON ALZATE</t>
  </si>
  <si>
    <t xml:space="preserve">414 (NO SE LOCALIZA USUARIO) X ROBINSON ALZATE </t>
  </si>
  <si>
    <t xml:space="preserve">414 (CASA SOLA Y NO CONTESTAN) X ROBINSON ALZATE </t>
  </si>
  <si>
    <t xml:space="preserve">HV + PASE + BORNERA X AUTORIZO EL ING JONNY G </t>
  </si>
  <si>
    <t xml:space="preserve">422 (TABLERO ENCIMA DE POSETA DE LA COCINA) X JONNY G </t>
  </si>
  <si>
    <t xml:space="preserve">522 (USUARIO SOLICITAD VISITA PARA VALIDAR VIAVILIDAD DE INSTALACION EN MEDIDOR EN CAJA HERMETICA) X JONNY G </t>
  </si>
  <si>
    <t>632 (ZONA PREPAGO PAGINA COPRRECTA ES 136029735280200000) X ORLANDO TORRES  414 (CASA SOLA Y NUMERO CELULAR EQUIVOCADO) X ORLANDO TORRES</t>
  </si>
  <si>
    <t>632 (ZONA PREPAGO PAGINA COPRRECTA ES 136029733400000000) X ORLANDO TORRES  414 (CASA SOLA Y NUMERO CELULAR EQUIVOCADO) X ORLANDO TORRES</t>
  </si>
  <si>
    <t xml:space="preserve">QUEJA  422 (FALTA TOMA GFCI Y FALTA 1 POLO A TIERRA Y 1 NEUTRO) X JONNY G </t>
  </si>
  <si>
    <t xml:space="preserve">HV + PASE TRAFO 39321 X ROBISNON A </t>
  </si>
  <si>
    <t xml:space="preserve">605 (VIA DE PRIMER ORDEN A 18 MTRS) X ROBINSON ALZATE </t>
  </si>
  <si>
    <t>HV +  INT TRAFO 54144 X ROBINSON ALZATE</t>
  </si>
  <si>
    <t>RURAL_161021802200000000_PROV.161021802000000000</t>
  </si>
  <si>
    <t xml:space="preserve">HV + INT X ROBINSON ALZATE </t>
  </si>
  <si>
    <t xml:space="preserve">HV + INT TRAFO 24462 X ROBINSON ALZATE </t>
  </si>
  <si>
    <t xml:space="preserve">HV TRAFO 24462 X ROBINSON ALZATE </t>
  </si>
  <si>
    <t xml:space="preserve">HV + PERMISO 3 MTRS CANALIZADO TRAFO 32842 X ROBINSON ALZATE </t>
  </si>
  <si>
    <t>3013336266- 3038883-3104574743</t>
  </si>
  <si>
    <t xml:space="preserve">HV + PASE 1 PISO TRAFO 314804 X CARLOS IDARRAGA </t>
  </si>
  <si>
    <t xml:space="preserve">406 (NO SE PUEDE ATENDERPOR ORDEN PUBLICO) X CARLOS IDARRAGA </t>
  </si>
  <si>
    <t xml:space="preserve">HV + PASE 1ER PISO TRAFO 302923 X CARLOS IDARRAGA </t>
  </si>
  <si>
    <t>422 (USUARIO DEBE COMPRAR DOS TUBOS IMC) X CARLOS IDARRAGA - 414 (CASA SOLA NO CONETSTAN) X CARLOS IDARRAGA</t>
  </si>
  <si>
    <t xml:space="preserve">422 - 405 (FALTA PONER TUBOS EMT A LOS ALAMBRES EXPUESTOS Y PERMISO) X CARLOS IDARRAGA </t>
  </si>
  <si>
    <t xml:space="preserve">605 (NO CUMPLE DISTANCIA DE LINEAS PRIMARIAS) X CARLOS IDARRAGA </t>
  </si>
  <si>
    <t xml:space="preserve">HV + PASE 3ER PISO TRAFO 13182 X CARLOS I - 422 (CAMBIAR TUBOS PVC X EMT) X CARLOS IDARRAGA </t>
  </si>
  <si>
    <t xml:space="preserve">HV +  PASE 1 ER PISO TRAFO 59738 X CARLOS IDARRAGA - 422 -406 (ORDEN PUBLICO Y CAMBIAR PVC X EMT) X CARLOS IDARRAGA </t>
  </si>
  <si>
    <t xml:space="preserve">HV + PASE + BORNERA 3ER PISO TRAFO 52511 X CARLOS IDARRAGA </t>
  </si>
  <si>
    <t xml:space="preserve">605 (NO CUMPLE DISTANCIA DE LINEAS PRIMARIAS Y TRAFO ESTA A 1,90 MTRS DE DISTANCIA) X CARLOS IDARRAGA </t>
  </si>
  <si>
    <t xml:space="preserve">605 (NO CUMPLE DISTANCIA DE LINEAS PRIMARIAS Y DEL TRAFO 320754 ESTA A 1,90 APROX DEBE HACER SOLICITUD PARA MOVIMIENTO DE REDES USUARIO DICE QUE YA LO COLICITARON PERO NO SE LAS HAN RETIRADO) X CARLOS IDARRAGA </t>
  </si>
  <si>
    <t xml:space="preserve">405 - 413 (PRESENTAR DOCUMENTOS DEL ELECTRICISTA PRESENTAR PERMISO DE SERVIDUMBRE) X ROBINSON ALZATE </t>
  </si>
  <si>
    <t>HV + PASE X ROBINSON ALVAREZ</t>
  </si>
  <si>
    <t xml:space="preserve">414 (SE LLEGA A LA PROPIEDAD Y NO HAY NADIE QUIEN ATIENDA LA VISITA Y NO CONTESTAN) X ROBINSON ALZATE </t>
  </si>
  <si>
    <t xml:space="preserve">419 (INDEPENDIZAR LA ENTRADA PARA LA PROPIEDAD) X ROBINSON ALZATE </t>
  </si>
  <si>
    <t>REDIRECCIONAR PEDIDO ES DE BELLO X ROBINSON ALVAREZ</t>
  </si>
  <si>
    <t>REDIRECCIONAR ZONA NORTE ES DE MANRIQUE X ROBINSON ALVAREZ</t>
  </si>
  <si>
    <t>HV (TRAFO 321927) X ROBINSON</t>
  </si>
  <si>
    <t>HV TRAFO 23849 X ROBINSON ALVAREZ</t>
  </si>
  <si>
    <t>3117069762-2261907-3234494926</t>
  </si>
  <si>
    <t xml:space="preserve">413 (PRESENTAR DOCUMENTOS DEL ELECTRICO) X ROBINSON ALVAREZ - 422 (FALTA POLOS A TIERRA TUBERIA PVC EXPUESTA DEBE SER SCH40 O EMT Y FALTA TOMA GFCI EN COCINA) X JONNY G </t>
  </si>
  <si>
    <t>HV + PASE 20 MTRS TRAFO 326064 Y BORNERAX ORLANDO TORRES</t>
  </si>
  <si>
    <t xml:space="preserve">414 (CASA SOLA Y NUMERO DE CELULAR NO CONTESTAN) X ORLANDO TORRES </t>
  </si>
  <si>
    <t xml:space="preserve">HV + INT TRAFO TRAFO 21215 PASE 21 MTRS CALLEJON X ORLANDO TORRES </t>
  </si>
  <si>
    <t>HV + PASE 16 MTRS 220V TRAFO 320480 X ORLANDO TORRES</t>
  </si>
  <si>
    <t>HV + PASE 19 MTRS X ORLANDO TORRES</t>
  </si>
  <si>
    <t>3243422156 -3008314691</t>
  </si>
  <si>
    <t xml:space="preserve">520 (FALTA REDES DE USO GENERAL 50 MTRS VDA LA FRISOLA TRAFO 23788) X ORLANDO TORRES </t>
  </si>
  <si>
    <t xml:space="preserve">422 - 413 (TUBOS PVC EXPUESTO CAMBIAR POR TUBOS EMT O EMPOTRAR PRESENTAR DECL CUMPL Y COPIA DEL CARNET DEL ELECTRICO) X ORLANDO TORRES </t>
  </si>
  <si>
    <t xml:space="preserve">615 (LA VIVIENDA NO CUMPLE CON RETIRO DEL VIA ANTIGUA VIA AL MAR A 6 MTRS DE DISTANCIA  DE SEGUNDO ORDEN) X ORLANDO TORRES </t>
  </si>
  <si>
    <t xml:space="preserve">430 (27 SEPT) X ORLANDO TORRES </t>
  </si>
  <si>
    <t>616 (NO CUMPLE CON LAS DISTANCIA DE SEGURIDAD  A LINEAS DE TRANSMISION) X JUANGUI</t>
  </si>
  <si>
    <t>CL 55 CR 103 DA -80 (INT 212 )</t>
  </si>
  <si>
    <t xml:space="preserve">HV + PASE TRAFO 320824 X JUANGUI </t>
  </si>
  <si>
    <t xml:space="preserve">422 (CAMBIAR TUBERIA EXPUESTA PVC X EMT - INSTALAR TOMAS GFCI ZONAS HUMEDAS LA ACOMETIDA INTERNA DEBE IR EN TUBERIA IMC PARA INTERPERIE) X JUANGUI </t>
  </si>
  <si>
    <t>602 (PREDIO UBICADO EN ZONA DE ALTO RIESGO PRESENTAR POT) X JUANGUI</t>
  </si>
  <si>
    <t>605 (INSTALACION NO CUMPLE DISTANCIA DE SEGURIDAD A LAS REDES DE DISTRUBUCION PASA RED SECUNDARIA POR ENCIMA DE LA PORPIEDAD= X JUANGUI</t>
  </si>
  <si>
    <t>522 (REQUIERE INTERVENTORIA VALIDAR NOMENCLATURA SECTOR APENDIZADO Y VALIDAR SI LA PROPIEDAD SI REQUIERE GABINETE) X JUANGUI</t>
  </si>
  <si>
    <t>HV + INT  TRAFO 42339 X JUANGUI</t>
  </si>
  <si>
    <t>HV + PASE TRAFO 42229 X JUANGUI</t>
  </si>
  <si>
    <t>644 (INSTALACION REQUIERE CAMBIO DE SOLICITUD PASA DE HV PARA LEGALIZACION) X JUANGUI</t>
  </si>
  <si>
    <t xml:space="preserve">414 (INQUILINO NO DEJO LLAVES PARA INGRESAR AL APTO) X JONNY G </t>
  </si>
  <si>
    <t xml:space="preserve">HV + INT TRAFO 304591 X JONNY G - 520 (REQUIERE SUPER GX PARA APOYO DE LA ACOMETIDA) X ORLANDO TORRES </t>
  </si>
  <si>
    <t xml:space="preserve">632 (ZONA PREPAGO CL 48 FA CR 100 AA - 01 (INT  ) X JONNY GUZMAN </t>
  </si>
  <si>
    <t xml:space="preserve">HV + PASE + BORNERA TRAFO 320773 X JONNY G </t>
  </si>
  <si>
    <t>CL 65 A CR 144 -56 (INT 2239 )'</t>
  </si>
  <si>
    <t xml:space="preserve">HV + INT TRAFO 47604 X JONNY G </t>
  </si>
  <si>
    <t xml:space="preserve">520 (REQUIERE 1 POSTE TRENZA 12 MTRS ) X JONNY G </t>
  </si>
  <si>
    <t xml:space="preserve">414 (USUARIO INFORMA VIA TELEFONICA QUE LE ELECTRICO NO LE HA TERMINADA Y NO LE HA ENTREGADO LA DECL CUMPL) X JONNY G </t>
  </si>
  <si>
    <t>414 (USUARIO INCUMPLIO CITA - EN CASA HAY UN MENOR DE EDAD) X JONNY G - 430 (20 SEPT) X JONNY G -440 (DEBE RETIRAR LOS CABLE PROVICIONALES QUE ESTAN EXPUESTOS Y TENER LLAVES DE LOS APTOS PARA REVISAR TABLEROS) X ROBINSON ALVAREZ</t>
  </si>
  <si>
    <t xml:space="preserve">522 (SE REQUIERE VISITA DE INTERVENTORIA HABER SI AUTORIZAN MEDIDOR EN CAJA INDIVIDUAL) X JONNY G </t>
  </si>
  <si>
    <t>'TRAN 33 SUR DIAG 29 -6 (INTERIOR 108 )'</t>
  </si>
  <si>
    <t xml:space="preserve"> 22-09-2025 11:32:45--FNXWEAPICRMPROD-La señora Melisa solicita reprogramar pedido de HV Faor llamar antes de hacer la isita para poder estar en el inmueble  Celular: 3244033261 - Fio:  604 2069405  1db2393c-8b2d-4deb-8fd3-d3e478019eab  lsalazho414 CASA SOLA X ROBINSON ALZATE  19-09-2025 11:39:38--AVILLEGAMOD-414 CASA SOLA X ROBINSON ALZATE -</t>
  </si>
  <si>
    <t>.05</t>
  </si>
  <si>
    <t>PED-3537664-B4H3</t>
  </si>
  <si>
    <t>'CL 54 SUR CR 63 -27 (INTERIOR 301 )'</t>
  </si>
  <si>
    <t>Jorge Alexander Correa Castañeda</t>
  </si>
  <si>
    <t>j.h.on18@hotmail.com</t>
  </si>
  <si>
    <t xml:space="preserve"> 22-SEP-2025 08:50:02 -- EPMCRMSVPRD Jorge Alexander Correa Castañeda cc 1022034121 municipio Medellin San Antonio de Prado tel  3104258055 correo: j.h.on18hotmail.com  estrato 2 tercer contador por prop horizontal CL 54 SUR CR 63 -27 INTERIOR 201  sericio para tercer piso red interna instalada y certificada solicita h contador acometida    id  a3219f8d-89ac-449a-bbbd-64b7ee22a0e5 amejale Pedido automatico desde solicitud de sericio de energa</t>
  </si>
  <si>
    <t>'045614003000270301</t>
  </si>
  <si>
    <t>Gustavo Alberto Duque Madrid</t>
  </si>
  <si>
    <t xml:space="preserve"> 19-SEP-2025 16:16:14 -- EPMCRMSVPRD Sr. Gustao Alberto Duque Madrid con cdula 71668728 afirma es propietario del inmueble solcita nueo sericio de energa para mpio Medelln barrio San Antonio requiere sericio bsico residencial a 110 V piso 3 solicita que EPM instale la red elctrica interna y certifique. Se le informa cobro del IVA del 19 sobre los trabajos realizados para la construccin de la red interna.Carga mxima requerida en KVA: 90Niel de tensin: 1Tipo de sericio solicitado: Nuea cargaDistancia en metros: Se toma como referencia la direccin TRAN 50 D SUR CR 63 C -23 MEDELLN ANTIOQUIA tel. 3135157311 id 987a1272-6d3c-441d-8fc1-90783f1a7871 login turangoPedido automatico desde solicitud de sericio de energa</t>
  </si>
  <si>
    <t xml:space="preserve"> 19-SEP-2025 16:28:59 -- EPMCRMSVPRD Sr. Gustao Alberto Duque Madrid con cdula 71668728 afirma es propietario del inmueble solcita nueo sericio de energa para mpio Medelln barrio San Antonio requiere sericio bsico residencial a 110 V piso 3 solicita que EPM instale la red elctrica interna y certifique. Se le informa cobro del IVA del 19 sobre los trabajos realizados para la construccin de la red interna.Carga mxima requerida en KVA: 90Niel de tensin: 1Tipo de sericio solicitado: Nuea cargaDistancia en metros: Se toma como referencia la direccin TRAN 50 D SUR CR 63 C -23 MEDELLN ANTIOQUIA tel. 3135157311 id 987a1272-6d3c-441d-8fc1-90783f1a7871 login turangoPedido automatico desde solicitud de sericio de energa</t>
  </si>
  <si>
    <t>PED-3537642-H0D7</t>
  </si>
  <si>
    <t>'CL 53 SUR CR 72 -36 (INTERIOR 333 )'</t>
  </si>
  <si>
    <t>lfsg0695@gmail.com</t>
  </si>
  <si>
    <t xml:space="preserve"> 22-SEP-2025 08:44:55 -- EPMCRMSVPRD Sr. Luis Felipe sanchez gutierres   cdula: 1037645271    afirma que es la propietario   solicita el sericio de energa  para mpio : santa medellin   piso 3  solicita que EPM le instale medidor y acometida y certifique  Carga mxima requerida en KVA: 9Niel de tensin: 1 Tipo de sericio solicitado: Nuea cargaHay red elctrica cercana al predio: SiDistancia en metros: 10 Se toma como referencia la direccin :CL 53 SUR CR 72 -36 MEDELLN ANTIOQUIA tel : 3002369610   id:a16f9b3b-89aa-44ac-9ab1-21e3e0c30362  login mmontoyl  Pedido automatico desde solicitud de sericio de energa</t>
  </si>
  <si>
    <t>'045713002000360333</t>
  </si>
  <si>
    <t>4.06</t>
  </si>
  <si>
    <t>PED-3539094-H9B8</t>
  </si>
  <si>
    <t>'CL 18 D CR 89 -11 (INTERIOR 139 )'</t>
  </si>
  <si>
    <t>.03</t>
  </si>
  <si>
    <t>Duvan Ferney Mosquera Zapata</t>
  </si>
  <si>
    <t xml:space="preserve"> 22-SEP-2025 14:29:35 -- EPMCRMSVPRD Sr. Duan Ferney Zapata con cdula 1152689616 afirma es propietario del inmueble solcita nueo sericio de energa para mpio MEDELLN barrio ALTAVISTA requiere sericio bsico residencial a 110 V piso 1 solicita que EPM instale la red elctrica interna y certifique.Se le informa cobro del IVA del 19 sobre los trabajos realizados para la construccin de la red interna. Carga mxima requerida en KVA: 90Niel de tensin: 1Tipo de sericio solicitado: Nuea cargaHay red elctrica cercana al predio: SiDistancia en metros: 10Se toma como referencia la direccin CL 18 D CR 89 -11 INTERIOR 131  ALTAVISTA MEDELLN ANTIOQUIA tel. 3245757632 id 7187eed2-3ffc-4233-84d8-fe91d9f489f0 login yalzasepPedido automatico desde solicitud de sericio de energa</t>
  </si>
  <si>
    <t>'051818409000110139</t>
  </si>
  <si>
    <t>PED-3538090-K5L2</t>
  </si>
  <si>
    <t>'CL 18 D CR 89 -11 (INTERIOR 1033 )'</t>
  </si>
  <si>
    <t>.19</t>
  </si>
  <si>
    <t>sara Perez Castañeda</t>
  </si>
  <si>
    <t xml:space="preserve"> 22-SEP-2025 10:35:56 -- EPMCRMSVPRD Se presenta SARA PEREZ CASTAÑEDA con documento de identidad nmero CC 1.017.268.925 presenta  factura de contrato ecino 12286656  para solicitar legalizacin del sericio de energa para la direccin Cl 18 D Cr 89 -11 Interior 1033  del municipio de Medelln  Antioquia para iienda terminada y con red interna construida por tcnico particular. Adjunta Tarjeta Retie de Tcnico. Faor contactar al cliente a los  telfonos de contacto: 3172756895 3002912476.Pedido automatico desde solicitud de sericio de energa</t>
  </si>
  <si>
    <t>'051818409000111033</t>
  </si>
  <si>
    <t>PED-3354723-F6D7</t>
  </si>
  <si>
    <t>'CL 18 D CR 89 -11 (INTERIOR 2256 )'</t>
  </si>
  <si>
    <t>Deisy Milena Uribe</t>
  </si>
  <si>
    <t xml:space="preserve"> 22-09-2025 08:11:55--FNXWEAPICRMPROD-Llama Sr. Deisy Uribe con cdula 43989924 afirma es propietario del inmueble    solicita reprogramacin de la isita tcnica informando que ya termino los pendientes de la instalacin y que la casa esta totalmente construida para Municipio: Medelln  BarrioVereda: AltaVista escuela deora Arango mano de dios   Direccin de referencia: CL 18 D CR 89 -11 INTERIOR 2270     Telfono:  3108390241      Id: f5175bb7-f9b6-457f-9046-139c3cf345aa       Login: Trieagu405 el usuario debe de construir un muro porque el ecino no le deja pasar la acometida por la fachada d el  Amaris Hurtado 10062025 10:05:09 12-06-2025 16:52:03--NCORRRMOD-405 el usuario debe de construir un muro porque el ecino no le deja pasar la acometida por la fachada d el  Amaris Hurtado 10062025 10:05:09-</t>
  </si>
  <si>
    <t>'051818409000112256</t>
  </si>
  <si>
    <t>PED-3538398-M4B6</t>
  </si>
  <si>
    <t>'CL 14 A CR 90 -50 (INTERIOR 201 )'</t>
  </si>
  <si>
    <t>Inocencia Pestaña Perez</t>
  </si>
  <si>
    <t xml:space="preserve"> 22-SEP-2025 11:48:12 -- EPMCRMSVPRD En calidad de propietaria la señora Inocencia Pestaña Perez con documento No 43.274.390 celular 3117827634 solicita a nombre el sericio de energa por HV para la direccin con ruta direccion CL 14 A CR 90 -50 INTERIOR 201  Medelln barrio Belen Alta Vista sector Mano De Dios para que la empresa le instale medidor y la red externa. Presenta formatos diligenciados carta RETIE y carn CONTE del tcnico electricista factura del ecino 2637064 y cdula. Queda sujeto a erificacin en terreno.Pedido automatico desde solicitud de sericio de energa</t>
  </si>
  <si>
    <t>'051914100000500201</t>
  </si>
  <si>
    <t>PED-3538414-X6G3</t>
  </si>
  <si>
    <t>'CL 14 A CR 90 -50 (INTERIOR 301 )'</t>
  </si>
  <si>
    <t xml:space="preserve"> 22-SEP-2025 11:51:05 -- EPMCRMSVPRD En calidad de propietaria la señora Inocencia Pestaña Perez con documento No 43.274.390 celular 3117827634 solicita a nombre el sericio de energa por HV para la direccin con ruta direccion CL 14 A CR 90 -50 INTERIOR 301  Medelln barrio Belen Alta Vista sector Mano De Dios para que la empresa le instale medidor y la red externa. Presenta formatos diligenciados carta RETIE y carn CONTE del tcnico electricista factura del ecino 2637064 y cdula. Queda sujeto a erificacin en terreno.Pedido automatico desde solicitud de sericio de energa</t>
  </si>
  <si>
    <t>'051914100000500301</t>
  </si>
  <si>
    <t>'CL 14 B CR 90 -26 (INTERIOR 301 )'</t>
  </si>
  <si>
    <t>Amanda De Jesus Jimenez De Giraldo</t>
  </si>
  <si>
    <t xml:space="preserve"> 22-09-2025 14:03:41-LPERRMOD-. 27-08-2025 09:33:00--FNXWEAPICRMPROD-490 SE LE INFORMA AL USUARIO QUE LA INSTALACIN INTERNA DEBE DE ESTAR TERMINADA CON  LOS CIRCUITOS Y SUS RESPECTIVOS BREAKER  Jhon Arboleda 15082025 13:41:35la usuaria Amanda de Jess Jimnez de Giraldo   indica que el pendiente esta ok telefono:3126120587 hija esneida llamar para confirmar por faor id 8ab6147a-390f-4623-802a-df950921278a scanmon 19-08-2025 07:54:39--NCORRRMOD-490 SE LE INFORMA AL USUARIO QUE LA INSTALACIN INTERNA DEBE DE ESTAR TERMINADA CON  LOS CIRCUITOS Y SUS RESPECTIVOS BREAKER  Jhon Arboleda 15082025 13:41:35-01-Sep-2025 -- Actualizacion masia por pendientes de atencion WO0000003084835</t>
  </si>
  <si>
    <t>PED-3498627-B0R8</t>
  </si>
  <si>
    <t>'CL 20 CR 84 F -2 (INTERIOR 210 )'</t>
  </si>
  <si>
    <t>000-SIN VEREDA</t>
  </si>
  <si>
    <t>Monica Maria Velez Montoya</t>
  </si>
  <si>
    <t xml:space="preserve"> 20-09-2025 09:32:16-AVILLEGAMOD-. 27-AUG-2025 13:46:59 -- GMENDEZR Se presenta suscriptora solicita cambio de producto de prepago a pospago presenta solicitud P-652 y cdula no tiene deuda pendiente. faor llamar antes de la isita 3147597443. Cliente informa que no tiene el medidor anterior desea que EPM le instale uno nueo.</t>
  </si>
  <si>
    <t>'052810004600020210</t>
  </si>
  <si>
    <t>PED-3534940-Q9K5</t>
  </si>
  <si>
    <t>'CL 38 B CR 26 -5 (INTERIOR 157 )'</t>
  </si>
  <si>
    <t>Francisco William Giraldo Builes</t>
  </si>
  <si>
    <t xml:space="preserve"> 19-SEP-2025 11:55:50 -- EPMCRMSVPRD Francisco William Giraldo Builes con cdula 3428969 solicita h de energa con redes externas informa que cuenta con red interna certificada presenta la edula retie con nmro de matricula formato alor agregado y operador de red firmados y nmero de contrato del ecino 2637085. faor llamar 3217163267.Pedido automatico desde solicitud de sericio de energa</t>
  </si>
  <si>
    <t>'053218206000050157</t>
  </si>
  <si>
    <t>PED-3533803-M0S5</t>
  </si>
  <si>
    <t>'CR 9 D CL 49 C -42 (INTERIOR 200 )'</t>
  </si>
  <si>
    <t>Maria Adelaida Grisales Correa</t>
  </si>
  <si>
    <t xml:space="preserve"> 18-SEP-2025 17:04:36 -- EPMCRMSVPRD Sr. Maria Adelaida Grisales Correa  con cdula 43207589 afirma es propietario del inmueble solcita nueo sericio de energa para mpio Medellin  barrio Buenos Aires Cerca a la pastora  requiere sericio bsico residencial a 110 V piso 2 solicita que EPM instale la red elctrica interna y certifique. Se le informa cobro del IVA del 19 sobre los trabajos realizados para la construccin de la red interna.Se toma como referencia la direccin CR 9 D CL 49 C -42 INTERIOR 117   tel. 3192639689  id a2924124-b080-4e37-8a7c-b27ef8b5d670  login dsepubla Pedido automatico desde solicitud de sericio de energa</t>
  </si>
  <si>
    <t>'054029409300420200</t>
  </si>
  <si>
    <t>PED-3536717-S7Z7</t>
  </si>
  <si>
    <t>'CL 49 CR 14 A -87 (INTERIOR 3308 )'</t>
  </si>
  <si>
    <t>Jose Ancisar Lopez Garcia</t>
  </si>
  <si>
    <t xml:space="preserve"> 19-SEP-2025 19:00:14 -- EPMCRMSVPRD Sr. Jos acizar lopez garcia con cdula 71740784  afirma es propietario del inmueble solcita nueo sericio de energa para mpio medellin  barrio los cerros buenos aires  requiere sericio bsico residencial a 110 V piso  2 solicita que EPM instale la acometida y contador . Se toma como referencia la direccin CL 49 CR 14 A -87 INTERIOR 3307  tel. 3054840543  id 55325de8-b01f-4cd7-a8e7-2aa4f121ad97 login lasquemPedido automatico desde solicitud de sericio de energa</t>
  </si>
  <si>
    <t>'054119004100873308</t>
  </si>
  <si>
    <t>.04</t>
  </si>
  <si>
    <t xml:space="preserve"> 22-09-2025 14:25:44--FNXWEAPICRMPROD-460 FALTAN LOS ACRILICOS DEL GABINETE X CARLOS IDARRAGA  Sr Diego Luis Londoño  solicita reprogramar Ya tiene los pendientes listos Por faor comunicarse antes de ir al 3016372073  6c2676f6-8bd0-4911-a25b-7edd4a2d51a3 rsalazal 19-09-2025 11:49:18--AVILLEGAMOD-460 FALTAN LOS ACRILICOS DEL GABINETE X CARLOS IDARRAGA -</t>
  </si>
  <si>
    <t xml:space="preserve"> 22-09-2025 14:23:45--FNXWEAPICRMPROD-460 FALTAN LOS ACRILICOS DEL GABINETE X CARLOS IDARRAGA  Sr Diego Luis Londoño  solicita reprogramar Ya tiene los pendientes listos Por faor comunicarse antes de ir al 3016372073  6c2676f6-8bd0-4911-a25b-7edd4a2d51a3 rsalazal 19-09-2025 11:49:44--AVILLEGAMOD-460 FALTAN LOS ACRILICOS DEL GABINETE X CARLOS IDARRAGA -</t>
  </si>
  <si>
    <t>PED-3534232-S6P7</t>
  </si>
  <si>
    <t>'CL 48 DD CR 99 CC -8 (INTERIOR 109 )'</t>
  </si>
  <si>
    <t>1.24</t>
  </si>
  <si>
    <t>Juan Camilo Valencia Sanchez</t>
  </si>
  <si>
    <t xml:space="preserve"> 19-SEP-2025 09:28:05 -- EPMCRMSVPRD La señora Diana Marcela Barrera Montoya en calidad de autorizada solicita solicita sericio de H.V  construccin domiicliaria acometida y medidor del sericio energa a nombre de Juan Camilo Valencia Sanchez con CC 1.128.482.955 para la direccin CL 48 DD CR 99 CC -8 INTERIOR 109  en Medelln. Presenta CC formulario carn ELECTRICISTA con matrcula 73169005-128259 declaracin de cumplimiento y factura de ecino con contrato 159613. Sujeto a erificacin en terreno Nos solicita el faor de llamar antes de ir al tel. 3214853206Pedido automatico desde solicitud de sericio de energa</t>
  </si>
  <si>
    <t>'054918449330080109</t>
  </si>
  <si>
    <t>PED-3485461-J9F6</t>
  </si>
  <si>
    <t>'CL 48 EE CR 99 DD -154 (INTERIOR 331 )'</t>
  </si>
  <si>
    <t>Ricardo Andres Cardona Escudero</t>
  </si>
  <si>
    <t xml:space="preserve"> 19-09-2025 15:49:33-CGONZALAMOD-Se reprograma pedido. 01-09-2025 12:51:53--JATEHOTMOD-Instalacin en plan integral pendiente por inicio de nueo contrato autoriza interentora  correo jue 14082025 9:33 a.m.-</t>
  </si>
  <si>
    <t>'054918559441540331</t>
  </si>
  <si>
    <t>PED-3533657-F5S8</t>
  </si>
  <si>
    <t>'CL 49 B CR 99 EE -221 (INTERIOR 301 )'</t>
  </si>
  <si>
    <t>Jose Manuel Castrillon Castaño</t>
  </si>
  <si>
    <t xml:space="preserve"> 18-SEP-2025 16:08:35 -- EPMCRMSVPRD Jos Manuel Castrilln CastañoCC. 1193071398Tels. 3046247853castrilloncastanojosemanuelgmail.comCL 49 B CR 99 EE -221 INTERIOR 301 Cliente solicita HV energa presenta documentos completos faor llamar antes de ir gracias.TE:https:solicitudmatricula.conte.org.co:8080VAADINdynamicresource0aee536ed-526f-4540-bbd0-8c2a677bec33Resolucion20Matricula2020157597.pdfPedido automatico desde solicitud de sericio de energa</t>
  </si>
  <si>
    <t>9.5</t>
  </si>
  <si>
    <t>'054919209552210301</t>
  </si>
  <si>
    <t>PED-3538937-P6C0</t>
  </si>
  <si>
    <t>'CR 99 CC CL 48 DD -33 (INTERIOR 201 )'</t>
  </si>
  <si>
    <t>Andres Felipe Vasquez Londoño</t>
  </si>
  <si>
    <t>afv200055@gmail.com</t>
  </si>
  <si>
    <t xml:space="preserve"> 22-SEP-2025 13:51:21 -- EPMCRMSVPRD .CR 99 CC CL 48 DD -33 INTERIOR 201   MEDELLN ANTIOQUIA San Cristobal Andres Felipe Vasquez Londoño cel 3022147486HV Residencial Pedido automatico desde solicitud de sericio de energa</t>
  </si>
  <si>
    <t>'054929338440330201</t>
  </si>
  <si>
    <t>5.07</t>
  </si>
  <si>
    <t>PED-3522698-T8Q6</t>
  </si>
  <si>
    <t>'CL 53 CR 2 C -39 (INTERIOR 211 )'</t>
  </si>
  <si>
    <t xml:space="preserve"> 22-09-2025 11:06:59--FNXWEAPICRMPROD-se comunica el sr Yonilis Jordan Rios solicitando reprogramar informa que el problema de orden publico ya finalizo tel:3207290167  id:fe884de5-708d-4653-924c-f6745393f3f2 mgomez406 NO SE PUEDE ATENDER POR ORDEN PUBLICO X CARLOS IDARRAGA  16-09-2025 11:49:00--LTOROGMOD-406 NO SE PUEDE ATENDER POR ORDEN PUBLICO X CARLOS IDARRAGA -</t>
  </si>
  <si>
    <t>'055013002300390211</t>
  </si>
  <si>
    <t>PED-3536910-Z2V4</t>
  </si>
  <si>
    <t>'CL 56 CR 8 -56 (INTERIOR 315 )'</t>
  </si>
  <si>
    <t>Carlos Arturo Serna Hincapie</t>
  </si>
  <si>
    <t xml:space="preserve"> 20-SEP-2025 14:37:29 -- EPMCRMSVPRD Sr. Carlos Arturo Serna Hincapi con cdula 71712383 afirma es propietario del inmueble solcita nueo sericio de energa para mpio Medelln barrio Caicedo requiere sericio bsico residencial a 110 V piso 3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56 CR 8 -56 VILLA LILLIAM MEDELLN ANTIOQUIA tel. 3113868165 id 408efcc4-9bec-40c5-ba6b-2e75a87f5491 login turangoPedido automatico desde solicitud de sericio de energa</t>
  </si>
  <si>
    <t>'055016008000560315</t>
  </si>
  <si>
    <t>PED-3533511-X5M2</t>
  </si>
  <si>
    <t>'CL 56 CR 8 A -39'</t>
  </si>
  <si>
    <t>Maibelliny Sanchez Arenas</t>
  </si>
  <si>
    <t xml:space="preserve"> 18-SEP-2025 15:14:47 -- EPMCRMSVPRD Sra. Maibelline Sanchez Arena con cdula 1128398771 afirma es usuaria de la iienda solcita nueo sericio de energa para mpio Medelln barrio Caicedo Villalina parte baja requiere sericio bsico residencial a 110 V piso 2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56 CR 8 a -39 tel. 3137301861 id ebe4a4ff-6b7c-43b1-8b0e-3f45500c18cd mubarnesPedido automatico desde solicitud de sericio de energa</t>
  </si>
  <si>
    <t>'055016008100390000</t>
  </si>
  <si>
    <t>PED-3537611-S5W3</t>
  </si>
  <si>
    <t>'CL 53 CR 10 C -12 (INTERIOR 203 )'</t>
  </si>
  <si>
    <t>Mariela De jesus Hernandez Aguirre</t>
  </si>
  <si>
    <t>medelllin</t>
  </si>
  <si>
    <t xml:space="preserve"> 22-SEP-2025 08:38:27 -- EPMCRMSVPRD Se presenta Mariela De Jess Hernndez con CC 24742181 en calidad de PROPIETARIA solicita Habilitacin Viienda para la direccin en CL 53 CR 10 C -12 INTERIOR 203  Municipio Medelln Barrio Caicedo.Presenta: Solicitud diligenciada Factura de la iienda sericio de acueducto N 13165876  Declaracin de cumplimiento Copia de matrcula profesionalContacto: Mariela Hernandez Cel. 3125978879SUJETO A VERIFICACINNOTA: Faor llamar antes de isitar casa sola.Pedido automatico desde solicitud de sericio de energa</t>
  </si>
  <si>
    <t>'055113000300120203</t>
  </si>
  <si>
    <t>PED-3538992-H6H9</t>
  </si>
  <si>
    <t>'CL 56 AA CR 14 B -32 (INTERIOR 122 )'</t>
  </si>
  <si>
    <t>Duvan Mena Quejada</t>
  </si>
  <si>
    <t>duvanmcc@gmail.com</t>
  </si>
  <si>
    <t xml:space="preserve"> 22-SEP-2025 14:03:55 -- EPMCRMSVPRD Solicita h para la direccion CL 56 AA CR 14 B -32 INTERIOR 122 medellin anexa cuenta con contrato 5269353. cedula declaracin de cumplimiento matricula telefono contacto 3007047049 llamar antes de ir. Pedido automatico desde solicitud de sericio de energa</t>
  </si>
  <si>
    <t>'055116114200320122</t>
  </si>
  <si>
    <t>PED-2941740-N6P4</t>
  </si>
  <si>
    <t>'CR 10 CL 55 -137 (INTERIOR 301 )'</t>
  </si>
  <si>
    <t>Ana Lucia Montoya Perez</t>
  </si>
  <si>
    <t>'055120005001370301</t>
  </si>
  <si>
    <t>PED-3472755-Y1R0</t>
  </si>
  <si>
    <t>'CR 18 A CL 56 FB -14 (INTERIOR 202 )'</t>
  </si>
  <si>
    <t>Gloria Patricia Gomez Rodriguez</t>
  </si>
  <si>
    <t xml:space="preserve"> 19-09-2025 15:47:28-CGONZALAMOD-Se reprograma pedido. 01-09-2025 12:51:25--JATEHOTMOD-Instalacin en plan integral pendiente por inicio de nueo contrato autoriza interentora  correo jue 14082025 9:33 a.m.-</t>
  </si>
  <si>
    <t>'055128106620140202</t>
  </si>
  <si>
    <t>PED-3472777-X4C8</t>
  </si>
  <si>
    <t>'CR 18 A CL 56 FB -14 (INTERIOR 302 )'</t>
  </si>
  <si>
    <t xml:space="preserve"> 19-09-2025 15:48:17-CGONZALAMOD-Se reprograma pedido. 01-09-2025 12:51:39--JATEHOTMOD-Instalacin en plan integral pendiente por inicio de nueo contrato autoriza interentora  correo jue 14082025 9:33 a.m.-</t>
  </si>
  <si>
    <t>'055128106620140302</t>
  </si>
  <si>
    <t>PED-3524007-D8Z7</t>
  </si>
  <si>
    <t>'CL 56 BD CR 21 -5 (INTERIOR 301 )'</t>
  </si>
  <si>
    <t xml:space="preserve"> 22-09-2025 07:40:09--FNXWEAPICRMPROD-22.09.2025Se comunica tt ose Danilo Enciso Franco e informa que ya tiene los permisos pertinentes. Llamar antes de ir 3217318683id: 512c4313-8240-4ec3-a4b3-480abb6d98fe413 -405 FALTA DECL CUMPL Y PERMISOS X CARLOS IDARRAGA  17-09-2025 07:35:09--LTOROGMOD-413 -405 FALTA DECL CUMPL Y PERMISOS X CARLOS IDARRAGA -</t>
  </si>
  <si>
    <t>'055216241000050301</t>
  </si>
  <si>
    <t>PED-3538425-Y2F7</t>
  </si>
  <si>
    <t>'CL 56 BD CR 21 -28'</t>
  </si>
  <si>
    <t>Blanca Eligia Restrepo Maya</t>
  </si>
  <si>
    <t xml:space="preserve"> 22-SEP-2025 11:54:32 -- EPMCRMSVPRD Se presenta la señora Blanca Eligia Restrepo Maya con cdula 32341171 solicitando el sericio de energa HV para la CL 56 BD CR 21 -28 de Medelln barrio Enciso solicita que se certifique la parte interna e instalar la externa con medidor y acometida anexa factura y cdula telfono: 3042660839. Llamar antes de ir ya que es una persona de edad y requiere que aisen con tiempo.Pedido automatico desde solicitud de sericio de energa</t>
  </si>
  <si>
    <t>'055216241000280000</t>
  </si>
  <si>
    <t>'CL 56 BD CR 21 -39'</t>
  </si>
  <si>
    <t>Maria Lucelly Quintero Quintero</t>
  </si>
  <si>
    <t xml:space="preserve"> 20-09-2025 11:42:59-AVILLEGAMOD-. 28-AUG-2025 15:19:28 -- EPMCRMSVPRD Pedido HV  INTERNA ingresado por Control PrdidasUsuario: Mara Lucelly Quintero QuinteroCedula: 21778849Celular: 3137022981Direccin: CL 56 BD CR 21 -39Pedido automatico desde solicitud de sericio de energa01-Sep-2025 -- Actualizacion masia por pendientes de atencion WO0000003084835</t>
  </si>
  <si>
    <t>PED-3477301-C3M3</t>
  </si>
  <si>
    <t>'CL 57 D CR 24 B -64'</t>
  </si>
  <si>
    <t>Sandra Maria Narciso Atehortua</t>
  </si>
  <si>
    <t xml:space="preserve"> 22-09-2025 10:25:12--FNXWEAPICRMPROD-usuaria solicita isita llamar antes de ir :sandra maria narchijo  tel:3105318065 id:e683606e-d4e1-44d7-9193-ab5ebbb4092ekespinopSra Sandra Narciso solicita nuea isita ya cuenta con la documentacin  id c36dc332-3b43-4e6d-8347-c096d137c16d ltangan 413.TENER LA TARJETA PROFESIONAL DEL TCNICO ELECTRICISTA LA USUARIA NO ME PRESENTA LOS DOCUMENTOS DEL ELECTRICISTA Y  SE AVERIGUA EN SISTEMA Y EST TODA LA INFORMACIN ALL MENOS LA TARJETA DEL TCNICO ELECTRICISTA. Jhon Zapata 15082025 12:12:04 20-09-2025 11:13:54--AVILLEGAMOD-414 CASA SOLA NO HABIAN LLAVES PARA REVISAR X CARLOS IDARRAGA -</t>
  </si>
  <si>
    <t>PED-3535000-R4H0</t>
  </si>
  <si>
    <t>'CR 25 AA CL 56 EE -56 (INTERIOR 9901 )'</t>
  </si>
  <si>
    <t>Margarita Maria Usuga</t>
  </si>
  <si>
    <t xml:space="preserve"> 19-SEP-2025 12:20:58 -- EPMCRMSVPRD La señora Luz Marina suga en calidad de autorizada solicita sericio de H.V construccin  acometida y medidor en el sericio de energa a nombre de Margarita Mara suga con CC 39.183.623 para la direccin CR 25 AA CL 56 EE -56 INTERIOR 9901  en Medelln. Presenta CC formulario carn ELECTRICISTA con matrcula 70064211-55145 declaracin de cumplimiento y factura de ecino contrato 1129847. Sujeto a erificacin en terreno Nos solicita el faor de llamar antes de ir al tel. 3103959365.Pedido automatico desde solicitud de sericio de energa</t>
  </si>
  <si>
    <t>'055225116550569901</t>
  </si>
  <si>
    <t>PED-3488706-Z9R9</t>
  </si>
  <si>
    <t>'CR 27 A CL 53 -598 (INTERIOR 201 )'</t>
  </si>
  <si>
    <t>Margarita Maria Alzate Alzate</t>
  </si>
  <si>
    <t xml:space="preserve"> 19-09-2025 16:14:06--FNXWEAPICRMPROD-405.PERMISO POR ESCRITO CON NOMBRE FIRME Y  DE CDULA DE LOS VECINOS PARA INSTALAR LA ACOMETIDA POR FACHA VECINA. 413.TENER EL NUEVO FORMATO DE LA DECLARACIN DE CUMPLIMIENTO QUE TENGA LA RESOLUCIN 40117-2-4-2024.440.TERMINAR DE LLEVAR EL CABLE EL NMERO 8  HASTA DONDE VA A QUEDAR LOS CONTADORES DE ENERGA.NORMA: RA8-020. Jhon Zapata-------- 1909 4:13 p.m  Se reagenda  ID: 071c7701-e4c8-4865-9770-18965d3f5488  zrestrep 26-08-2025 16:01:02--NCORRRMOD-405.PERMISO POR ESCRITO CON NOMBRE FIRME Y  DE CDULA DE LOS VECINOS PARA INSTALAR LA ACOMETIDA POR FACHA VECINA. 413.TENER EL NUEVO FORMATO DE LA DECLARACIN DE CUMPLIMIENTO QUE TENGA LA RESOLUCIN 40117-2-4-2024.440.TERMINAR DE LLEVAR EL CABLE EL NMERO 8  HASTA DONDE VA A QUEDAR LOS CONTADORES DE ENERGA.NORMA: RA8-020. Jhon Zapata-</t>
  </si>
  <si>
    <t>'055227103005980201</t>
  </si>
  <si>
    <t xml:space="preserve"> 22-09-2025 08:57:42--FNXWEAPICRMPROD-Usuario ya realizo las modificaciones correspondientes programar de nueo la isita. 413 FALTA DECL CUMPL  X CARLOS IDARRAGA  19-09-2025 11:43:03--AVILLEGAMOD-413 FALTA DECL CUMPL  X CARLOS IDARRAGA -</t>
  </si>
  <si>
    <t>PED-3535732-B1V6</t>
  </si>
  <si>
    <t>'CL 62 C CR 92 A -28 (INTERIOR 202 )'</t>
  </si>
  <si>
    <t>Carlos Alberto Lopez Gomez</t>
  </si>
  <si>
    <t xml:space="preserve"> 19-SEP-2025 16:19:21 -- EPMCRMSVPRD Usuario en calidad de propietario Carlos Alberto Lopez Gomez con cedula 71704766 solicita instalacin del sericio de energa por HV para la direccin CL 62 C CR 92 A -28 INTERIOR 202  en el municipio de Medelln barrio Robledo-Fuente Clara. Presenta todos los documentos diligenciados declaracin de cumplimiento de la red interna cedula original y factura con contrato No.774252 del ecino mas cercano. Contacto Patricia Moreno 3117261543 3146257232. Faor llamar antes de realizar la isita. El pedido se ingresa sujeto a la erificacin en el terreno.Pedido automatico desde solicitud de sericio de energa</t>
  </si>
  <si>
    <t>'056912302100280202</t>
  </si>
  <si>
    <t>PED-3513312-H4W1</t>
  </si>
  <si>
    <t>'CL 28 CR 65 -25 (INTERIOR 305 )'</t>
  </si>
  <si>
    <t xml:space="preserve"> 22-09-2025 13:46:49--FNXWEAPICRMPROD-se comunica el sra Yesenia Toro solicitando reprogramar adicional solicita tambin comunicarse antes de ir al sitio tel:3107400623 - 3147243997  id:dcff3b3e-305b-4b6b-a9ed-dd08a92a6546 mgomezCASA SOLA Y NO CONTESTAN X ORLANDO TORRES 10-09-2025 10:53:50--AVILLEGAMOD-414 CASA SOLA Y NO CONTESTAN X ORLANDO TORRES-</t>
  </si>
  <si>
    <t>'072618005000250305</t>
  </si>
  <si>
    <t>PED-3533455-D4T8</t>
  </si>
  <si>
    <t>'CL 55 CR 58 FF -45 (INTERIOR 201 )'</t>
  </si>
  <si>
    <t>Luz Marina Heredia Marin</t>
  </si>
  <si>
    <t xml:space="preserve"> 18-SEP-2025 15:19:53 -- EPMCRMSVPRD En calidad de Luz Marina Heredia Marn con CC: 32506853 solicita la instalacin del medidor de energa CL 55 CR 58 FF -45 INTERIOR 9901  en Itag contrato 2447864. Presenta cedula factura formatos de epm declaracin matricula profesional electricista. Pedido automatico desde solicitud de sericio de energa</t>
  </si>
  <si>
    <t>'075515008660450201</t>
  </si>
  <si>
    <t>PED-3533494-F5R8</t>
  </si>
  <si>
    <t>'CL 55 CR 58 FF -45 (INTERIOR 301 )'</t>
  </si>
  <si>
    <t xml:space="preserve"> 18-SEP-2025 15:23:56 -- EPMCRMSVPRD En calidad de Luz Marina Heredia Marn con CC: 32506853 solicita la instalacin del medidor de energa 32506853 en Itag contrato 2447864. Presenta cedula factura formatos de epm declaracin matricula profesional electricista. Pedido automatico desde solicitud de sericio de energa</t>
  </si>
  <si>
    <t>'075515008660450301</t>
  </si>
  <si>
    <t>PED-3535764-L5C4</t>
  </si>
  <si>
    <t>'CL 34 B CR 112 E -42 (INTERIOR 122 )'</t>
  </si>
  <si>
    <t>Lina Becerra</t>
  </si>
  <si>
    <t xml:space="preserve"> 19-SEP-2025 16:28:24 -- EPMCRMSVPRD Sr. Lina Marcela Becerra con cdula 1039455639 afirma es propietario del inmueble solcita nueo sericio de energa para mpio MEDELLN barrio EL CORAZN requiere sericio bsico residencial a 110 V piso 1 solicita que EPM instale la red elctrica interna y certifique. Carga mxima requerida en KVA: 90Niel de tensin: 1Tipo de sericio solicitado: Nuea cargaHay red elctrica cercana al predio: SiDistancia en metros:10Se toma como referencia la direccin CL 34 B CR 112 E -42 INTERIOR 120  EL CORAZN MEDELLN ANTIOQUIA tel. 3117918924 id a2d207d1-b90a-4ff9-b2aa-297cefe6b1aa login yalzasep.Pedido automatico desde solicitud de sericio de energa</t>
  </si>
  <si>
    <t>'083114202500420122</t>
  </si>
  <si>
    <t>PED-3535065-C5Z8</t>
  </si>
  <si>
    <t>'CL 34 CC CR 116 -70 (INTERIOR 101 )'</t>
  </si>
  <si>
    <t>Carlos Mario Alvarez Alvarez</t>
  </si>
  <si>
    <t xml:space="preserve"> 19-SEP-2025 12:55:09 -- EPMCRMSVPRD Propietario solicita sericio de energa por HV para la instalacin CL 34 CC CR 116 -70 INTERIOR 101  Medelln presenta formularios diligenciados cdula retie contrato ecino 674421. Faor comunicarse antes de ir al cel. 3218766745Sujeto a erificacinPedido automatico desde solicitud de sericio de energa</t>
  </si>
  <si>
    <t>'083114336000700101</t>
  </si>
  <si>
    <t>PED-3535101-J7Z6</t>
  </si>
  <si>
    <t>'CL 34 CC CR 116 -70 (INTERIOR 102 )'</t>
  </si>
  <si>
    <t>Dairo Arley Arango Toro</t>
  </si>
  <si>
    <t xml:space="preserve"> 19-SEP-2025 13:19:48 -- EPMCRMSVPRD En calidad de propietario solicita sericio de H.V construccin acometida y medidor en el sericio de energa a nombre de Dairo Arley Arango Toro con CC 1.038.335.357 para la direccin CL 34 CC CR 116 -70 INTERIOR 102  en Medelln. Presenta CC formulario carn ELECTRICISTA con matrcula 3351817-05205-03979 declaracin de cumplimiento y factura de ecino con contrato 674421.Sujeto a erificacin en terreno Nos solicita el faor de llamar antes de ir al tel. 3025242238Pedido automatico desde solicitud de sericio de energa</t>
  </si>
  <si>
    <t>'083114336000700102</t>
  </si>
  <si>
    <t>PED-3461454-P0H7</t>
  </si>
  <si>
    <t>'CL 36 C CR 116 B -5'</t>
  </si>
  <si>
    <t>Sandra Milena Garces Gañan</t>
  </si>
  <si>
    <t xml:space="preserve"> 19-09-2025 15:46:07-CGONZALAMOD-Se reprograma pedido. 23-08-2025 14:28:22--JATEHOTMOD-Instalacin en plan integral pendiente por inicio de nueo contrato autoriza interentora correo eniado jue 14082025 9:33 a.m.-</t>
  </si>
  <si>
    <t>'083116306200050000</t>
  </si>
  <si>
    <t>PED-3469653-Q0L9</t>
  </si>
  <si>
    <t>'CL 39 CR 117 D -14 (INTERIOR 301 )'</t>
  </si>
  <si>
    <t>Reinel De Jesus Osorio Acevedo</t>
  </si>
  <si>
    <t xml:space="preserve"> 22-09-2025 08:34:19--FNXWEAPICRMPROD-405-presentar permiso a terceros firmado para apoyar acometida por fachada ecina 413-presentar declaracin de cumplimiento con la nuea resolucin 40117 470-la caja hermtica debe cumplir altura debe estar a 1.7 CM isor Camilo PerezSr. Reinel Osorio solicita reprogramar pedido de HV PED-3469653-Q0L9 con solicitud 23509669 indica que ya tiene pendientes terminados solicita que se comuniquen antes de ir para poder estar pendientes tel: 3207228966 a9e638ba-770e-4808-b55e-2d981bad9e23 jsalalop 26-08-2025 15:55:45--NCORRRMOD-405-presentar permiso a terceros firmado para apoyar acometida por fachada ecina 413-presentar declaracin de cumplimiento con la nuea resolucin 40117 470-la caja hermtica debe cumplir altura debe estar a 1.7 CM isor Camilo Perez-</t>
  </si>
  <si>
    <t>'083119007400140301</t>
  </si>
  <si>
    <t>PED-3516591-C6K1</t>
  </si>
  <si>
    <t>'CL 39 B CR 115 B -83 (INTERIOR 334 )'</t>
  </si>
  <si>
    <t xml:space="preserve"> 22-09-2025 13:46:49--FNXWEAPICRMPROD-22092025 - 12:45 pmSr. DIANA MARIA LARCEN solicita reprogramar pedido ya se encuentra con pendientes OK por faor comunicarse con el usuario antes de isitar el predio numero de contacto 3003978515 ID:e0ed6696-ef4f-4ea7-89aa-b3f3ff24e085 lnunezri414 USUARIO NO CONTESTAN Y CASA CON MENOR DE EDAD X JONNY G  13-09-2025 09:55:36--AVILLEGAMOD-414 USUARIO NO CONTESTAN Y CASA CON MENOR DE EDAD X JONNY G -</t>
  </si>
  <si>
    <t>'083119205200830334</t>
  </si>
  <si>
    <t>PED-3533534-X3J0</t>
  </si>
  <si>
    <t>'CR 110 CL 34 CC -162 (INTERIOR 201 )'</t>
  </si>
  <si>
    <t>Martha Cecilia Perez Marin</t>
  </si>
  <si>
    <t xml:space="preserve"> 18-SEP-2025 15:23:36 -- EPMCRMSVPRD Sr. Marta Cecilia Prez Marin con cdula 42781650 afirma es propietario del inmueble solicita nueo sericio de energa para mpio MEDELLN ANTIOQUIA barrioereda LAS INDEPENDENCIAS requiere sericio bsico residencial a 110 V solicita que EPM instale la red externa. Carga mxima: 9 KVANiel de tensin: 1Tipo de sericio solicitado: Nuea cargaHay red elctrica cercana al predio: SiDistancia en metros:10Se toma como referencia la direccin CR 110 CL 34 CC -162 tel 3112404777-3146201928 id 06128d1d-c0c5-4de3-ba59-f05531deeba7 aestrmon Pedido automatico desde solicitud de sericio de energa</t>
  </si>
  <si>
    <t>'083120004331620201</t>
  </si>
  <si>
    <t>PED-3521895-L1X0</t>
  </si>
  <si>
    <t>'CR 111 B CL 34 CC -95 (INTERIOR 201 )'</t>
  </si>
  <si>
    <t xml:space="preserve"> 19-09-2025 13:49:45--FNXWEAPICRMPROD-19.09.2025Se comunica la tt Jessica Alexandra Reina Arcila e informa que ya tiene la instalacin completa. Llamar antes de ir 3137325309 id: 73c469cc-0212-44da-941e-9cd4d4d192d0 dsepubla422 FALTA 1 CURCUITO ELECTRICO X JONNY G  18-09-2025 10:31:17--AVILLEGAMOD-422 FALTA 1 CURCUITO ELECTRICO X JONNY G -</t>
  </si>
  <si>
    <t>'083121204330950201</t>
  </si>
  <si>
    <t>PED-3538921-J5P8</t>
  </si>
  <si>
    <t>'CL 45 A CR 105 -5 (INTERIOR 301 )'</t>
  </si>
  <si>
    <t>Maria Teresa Ramirez</t>
  </si>
  <si>
    <t>rmt5509@gmail.com</t>
  </si>
  <si>
    <t xml:space="preserve"> 22-SEP-2025 13:45:41 -- EPMCRMSVPRD Maria Teresa Ramirez con documento No 41.727.550 celular 3113761937 solicita sericio de energa por HV para la direccin CL 45 A CR 105 -5 INTERIOR 301  Medelln barrio San jaier sector Antonio Nariño para que la empresa le instale medidor y la red externa. Presenta formatos diligenciados carta RETIE y carn CONTE del tcnico electricista factura de otro sericio No. 13221581  y cdula. Sujeto a erificacin en terreno. Pedido automatico desde solicitud de sericio de energa</t>
  </si>
  <si>
    <t>'084015105000050301</t>
  </si>
  <si>
    <t>PED-3538982-N8Y7</t>
  </si>
  <si>
    <t>'CL 45 A CR 105 -5 (INTERIOR 302 )'</t>
  </si>
  <si>
    <t xml:space="preserve"> 22-SEP-2025 14:01:54 -- EPMCRMSVPRD Maria Teresa Ramirez con documento No 41.727.550 celular 3113761937 solicita sericio de energa por HV para la direccin CL 45 A CR 105 -5 INTERIOR 301  Medelln barrio San jaier sector Antonio Nariño para que la empresa le instale medidor y la red externa. Presenta formatos diligenciados carta RETIE y carn CONTE del tcnico electricista factura de otro sericio No. 13221582 y cdula. Sujeto a erificacin en terreno.Pedido automatico desde solicitud de sericio de energa</t>
  </si>
  <si>
    <t>'084015105000050302</t>
  </si>
  <si>
    <t>'CL 55 CR 103 DA -80 (INTERIOR 312 )'</t>
  </si>
  <si>
    <t>yurleisy valencia jordan</t>
  </si>
  <si>
    <t xml:space="preserve"> 22-09-2025 14:03:04-LPERRMOD-. 27-AUG-2025 11:18:54 -- EPMCRMSVPRD Sra Yurleisy Valencia Jordan con cc 1010104623 en calidad de propietaria solicita HV a 110   mun medellinbarrio olaya herrera dir CL 55 CR 103 DA -80 INTERIOR 312  tel: 3213363705  tiene red interna instalada y certificada  id 59f9c2e7-c19e-48df-ad0c-162324aed6eb  ltanganPedido automatico desde solicitud de sericio de energa01-Sep-2025 -- Actualizacion masia por pendientes de atencion WO0000003084835</t>
  </si>
  <si>
    <t>PED-3538241-D6W1</t>
  </si>
  <si>
    <t>'CL 55 CR 103 DA -414 (INTERIOR 121 )'</t>
  </si>
  <si>
    <t>Luz Meri Caravallo Vasquez</t>
  </si>
  <si>
    <t xml:space="preserve"> 22-SEP-2025 11:15:31 -- EPMCRMSVPRD Usuaria en calidad de propietaria solicita energa HV con redes internas. 3173766532.Pedido automatico desde solicitud de sericio de energa</t>
  </si>
  <si>
    <t>'085015003414140121</t>
  </si>
  <si>
    <t>PED-3535624-D8T4</t>
  </si>
  <si>
    <t>'CL 52 CR 124 -53 (INTERIOR 104 )'</t>
  </si>
  <si>
    <t>Maria Isabel Morales gallego</t>
  </si>
  <si>
    <t xml:space="preserve"> 19-SEP-2025 15:49:09 -- EPMCRMSVPRD Sr. Isabel Morales con cdula 1123530757 afirma es propietario del inmueble solcita nueo sericio de energa para mpio MEDELLN barrio SAN JAVIER LA LOMA requiere sericio bsico residencial a 110 V piso 1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52 CR 124 -53 INTERIOR 102  MEDELLN ANTIOQUIA tel. 3001564727 id 746c29dd-f4c4-494a-8006-04555c03726a login yalzasep.Pedido automatico desde solicitud de sericio de energa</t>
  </si>
  <si>
    <t>'085212004000530104</t>
  </si>
  <si>
    <t>.02</t>
  </si>
  <si>
    <t>PED-3535050-Y3F9</t>
  </si>
  <si>
    <t>'CR 120 FF CL 54 -247 (INTERIOR 127 )'</t>
  </si>
  <si>
    <t>Luz Yaned Quiroz Bran</t>
  </si>
  <si>
    <t xml:space="preserve"> 19-SEP-2025 12:47:11 -- EPMCRMSVPRD Sra Luz Yaned Quiroz Bran cc: 32104272 solicita h contador  acometida  informa que ya tiene la red interna instalada y certificada por particular  desde la linea se informan requisitos y esta conforme y los acepta Medelln Barrio San Jaier La Loma casa de segundo piso ubicada al lado de la direccin de referencia CR 120 FF CL 54 -247 INTERIOR 127  id: 35e7524b-9e86-41d1-94a4-7e4198cf9f57esolartecPedido automatico desde solicitud de sericio de energa</t>
  </si>
  <si>
    <t>'085220664002470127</t>
  </si>
  <si>
    <t>PED-3486605-L0C5</t>
  </si>
  <si>
    <t>'CL 58 CR 131 A -52 (INTERIOR 202 )'</t>
  </si>
  <si>
    <t>.97</t>
  </si>
  <si>
    <t>Lehanny Hernandez Cano</t>
  </si>
  <si>
    <t xml:space="preserve"> 19-09-2025 16:01:13-CGONZALAMOD-Se reprograma pedido. 01-09-2025 12:52:07--JATEHOTMOD-Instalacin en plan integral pendiente por inicio de nueo contrato autoriza interentora  correo jue 14082025 9:33 a.m.-</t>
  </si>
  <si>
    <t>'085318001100520202</t>
  </si>
  <si>
    <t>PED-3538766-N3M7</t>
  </si>
  <si>
    <t>'CL 62 CR 109 A -5'</t>
  </si>
  <si>
    <t>Norberto Jordan Dominguez</t>
  </si>
  <si>
    <t xml:space="preserve"> 22-SEP-2025 12:52:41 -- EPMCRMSVPRD Se presenta el señor Fredyd Ortega 71.940.020 en calidad de electricista del señor Norberto Jordan Dominguez con cdula 94.305.681 de Palmira. Solicita conexin del sericio de energa por HV para la direccin CL 62 CR 109 A -5 Barrio Robledo las Margaritas municipio de Medelln. Informa que el inmueble solo tiene la red interna. Falta la acometida y el medidor. Documentos que presenta: formulario P-689 alor agregado diligenciado declaracin de cumplimiento matricula profesional del electricista Contrato ecino 13000401 con la direccin CL 62 CR 109 A -11 formato solicitud del sericio energa E1. Por faor llamar al contacto: Norberto Jordan Dominguez. Numero de contacto 320 688 3672 la casa permanece sola. Pedido sujeto a alidacin en terreno.Pedido automatico desde solicitud de sericio de energa</t>
  </si>
  <si>
    <t>'086012009100050000</t>
  </si>
  <si>
    <t>PED-3281757-L7L7</t>
  </si>
  <si>
    <t>'CL 65 CR 140 -93 (INTERIOR 131 )'</t>
  </si>
  <si>
    <t>Bibiana Marcela Torres Lezcano</t>
  </si>
  <si>
    <t xml:space="preserve"> 22-09-2025 14:01:09-LPERRMOD-. 30-08-2025 09:02:14-NCORRRMOD-23406988 13-04-2025 23:51:10--NCORRRMOD- 419 predio en construccin no habitable terminar construccin instalar baño CL 65 CR 140 93 int 131 Angel Rodriguez 11042025 16:55:11-01-Sep-2025 -- Actualizacion masia por pendientes de atencion WO0000003084835</t>
  </si>
  <si>
    <t>PED-3492505-N4L9</t>
  </si>
  <si>
    <t>'CL 65 CR 140 -93 (INTERIOR 331 )'</t>
  </si>
  <si>
    <t>Alejandra Maria Velez Ortiz</t>
  </si>
  <si>
    <t xml:space="preserve"> 22-09-2025 14:05:23-LPERRMOD-. 25-AUG-2025 10:45:11 -- EPMCRMSVPRD Se presenta el Victor Ortiz en calidad de electrico de la señora Alejandra Maria Velez Ortiz solicitando la conexin del sericio de energa por HV para la direccin CL 65 CR 140 -93 INTERIOR 331  Barrio Aguas Frias municipio de Medelln San Cristbal. Informa que ya tienen red interna. Falta la red externa y el medidor. Presenta formulario diligenciado declaracin de cumplimiento matricula profesional del electricista Contrato ecino 13062525 formato solicitud del sericio energa E1 formato P-689. por faor llamar al contacto: Alejandra Maria Velez Ortiz. Numero de contacto 3225622384. Pedido sujeto a alidacin en terreno.Pedido automatico desde solicitud de sericio de energa01-Sep-2025 -- Actualizacion masia por pendientes de atencion WO0000003084835</t>
  </si>
  <si>
    <t>PED-3245332-J7P8</t>
  </si>
  <si>
    <t>'CL 65 A CR 144 -56 (INTERIOR 1130 )'</t>
  </si>
  <si>
    <t>Nubia Estela Manco Durango</t>
  </si>
  <si>
    <t xml:space="preserve"> 22-09-2025 10:28:16--FNXWEAPICRMPROD-Usuario  Humberto Daid. Solicita la reprogramacin confirma que ya cumple con lo solicitado por el personal cel 3156972535 dea6ea40-5a8f-4cbf-b025-17ad6238e2b5ymunag 413 422 instalar mnimo 3 circuitos que cumpla norma retie en calibre 12 con brekes de 20 amp presentar declaracin de cumplimiento del electricista tubera PVC no puede ir expuesta Angel Rodriguez 18-03-2025 11:09:35--NCORRRMOD- 413 422 instalar mnimo 3 circuitos que cumpla norma retie en calibre 12 con brekes de 20 amp presentar declaracin de cumplimiento del electricista tubera PVC no puede ir expuesta Angel Rodriguez-</t>
  </si>
  <si>
    <t>'086415104000561130</t>
  </si>
  <si>
    <t>PED-3245084-J5P9</t>
  </si>
  <si>
    <t>'CL 65 A CR 144 -56 (INTERIOR 1131 )'</t>
  </si>
  <si>
    <t xml:space="preserve"> 22-09-2025 10:28:30--FNXWEAPICRMPROD-Usuario  Humberto Daid. Solicita la reprogramacin confirma que ya cumple con lo solicitado por el personal cel 3156972535 dea6ea40-5a8f-4cbf-b025-17ad6238e2b5ymunag  413 422 instalar mnimo 3 circuitos que cumpla norma retie en calibre 12 con brekes de 20 amp presentar declaracin de cumplimiento del electricista tubera PVC no puede ir expuesta Angel Rodriguez 18-03-2025 11:10:03--NCORRRMOD- 413 422 instalar mnimo 3 circuitos que cumpla norma retie en calibre 12 con brekes de 20 amp presentar declaracin de cumplimiento del electricista tubera PVC no puede ir expuesta Angel Rodriguez-</t>
  </si>
  <si>
    <t>'086415104000561131</t>
  </si>
  <si>
    <t>PED-3534649-T1K3</t>
  </si>
  <si>
    <t>'RURAL_116005322810100059_CL 31C 110A 50(101)'</t>
  </si>
  <si>
    <t>Luz Dary Mendoza Parra</t>
  </si>
  <si>
    <t xml:space="preserve"> 19-SEP-2025 10:23:18 -- EPMCRMSVPRD Llama Sr.  Luz Dary Mendoza con cdula 43839322 afirma es propietario del inmueble   solcita nueo sericio de energa para Municipio: Medelln  BarrioVereda: Beln Aguas Fras - Sector barrio nueo   requiere sericio bsico residencial a 110 V piso  1    Estrato: 2  Direccin de referencia: RURAL116005322810100000CL 31C 110A 50101 SAN PABLO MEDELLN ANTIOQUIA   Contrato: 12636113   Telfono: 3014890587    Id:  1446e4f8-bed6-40c6-b1b1-0fbe8422c8dc     Login: Trieagu Indica que ya Tiene red interna instalada y certificada solicita que EPM instale red externa y certifique  Pedido automatico desde solicitud de sericio de energa</t>
  </si>
  <si>
    <t>'116005322810100059</t>
  </si>
  <si>
    <t>PED-3436901-K1Y3</t>
  </si>
  <si>
    <t>'RURAL_122012560000000101'</t>
  </si>
  <si>
    <t>Edison Andres Jimenez Monsalve</t>
  </si>
  <si>
    <t xml:space="preserve"> 19-09-2025 09:18:37--FNXWEAPICRMPROD-se comunica el sr  dison Jimnez    para reprogramar en calidad del propietario   tel 3162586617   ID : 1d16e1ba-8190-47c1-9945-21827e4ff76c  lasquem419. An la iienda est en construccin falta baño cocina y entanas es un espacio muy reducido para ser habitable. Jhon Zapata 25-07-2025 10:33:35--NCORRRMOD-419. An la iienda est en construccin falta baño cocina y entanas es un espacio muy reducido para ser habitable.Jhon Zapata-</t>
  </si>
  <si>
    <t>'122012560000000101</t>
  </si>
  <si>
    <t>PED-3524195-X4S8</t>
  </si>
  <si>
    <t>marcevahos@gmail.com</t>
  </si>
  <si>
    <t xml:space="preserve"> 19-09-2025 10:49:42--FNXWEAPICRMPROD-El señor Hamilton larez solicita reprogramar pedido de energa Celular: 3103952441  OBSERVACIN IMPORTANTE: Faor llamar antes de ir para acordar a fecha y la hora de la cita y poder indicar cual es la iienda para la cual requiere el sericio o preguntar por Jairo Arango o Andrs Vahos Andrs WhatsApp 33641031898  6481bcc3-b22c-4ea7-aa54-1734775258d2  lsalazho414 NO SE LOCALIZA EL USUARIO Y NADIE LO CONOCE DONDE DA LA PAGINA 16-09-2025 12:54:25--LTOROGMOD-414 NO SE LOCALIZA EL USUARIO Y NADIE LO CONOCE DONDE DA LA PAGINA-</t>
  </si>
  <si>
    <t>'122023644000000011</t>
  </si>
  <si>
    <t>PED-3519485-C8H1</t>
  </si>
  <si>
    <t>'RURAL_122044530000000003'</t>
  </si>
  <si>
    <t>Javier  Correa Ardila</t>
  </si>
  <si>
    <t xml:space="preserve"> 10-SEP-2025 10:31:43 -- EPMCRMSVPRD Sr. Jaier correa   con cdula 19214824  Cel. 3043765078  Correo: correajaier515gmail.com en calidad de propietario  solicita HV 110 para un primer  Piso En el municipio de MEDELLIN SANTA ELENA  ereda EL CERRO  direccin RURAL122044530000000000 . Requiere que EPM instale y certifique la red interna y le instale el medidor y la acometida elctrica id. 32edf2e8-1a90-4e43-9d3d-340c118a0c5b   jmoraruCarga mxima requerida en KVA: 96Niel de tensin: 1Tipo de sericio solicitado: Nuea cargaHay red elctrica cercana al predio: SiPedido automatico desde solicitud de sericio de energa</t>
  </si>
  <si>
    <t>'122044530000000003</t>
  </si>
  <si>
    <t>PED-3342938-S9R8</t>
  </si>
  <si>
    <t>'RURAL_130023595050000003_Prov.130023595050000000'</t>
  </si>
  <si>
    <t>Damaso Villarreal Yepes</t>
  </si>
  <si>
    <t>damaso2796@gmail.com</t>
  </si>
  <si>
    <t xml:space="preserve"> 22-09-2025 11:23:48--FNXWEAPICRMPROD-419.An la iienda est en construccin falta baño cocina entanas y puertas principales y el piso para estar habitable. Jhon Zapata la sr  Erika Maria Parias Aguirre solicita la reprogramacin tel 3188223362  1e4da6cc-6e4e-431a-a5e0-d2e7cab68ff7 ahenlond  20-05-2025 17:16:31--NCORRRMOD-419.An la iienda est en construccin falta baño cocina entanas y puertas principales y el piso para estar habitable. Jhon Zapata-</t>
  </si>
  <si>
    <t>'130023595050000003</t>
  </si>
  <si>
    <t xml:space="preserve"> 22-09-2025 13:57:07-AVILLEGAMOD-. 22-09-2025 13:16:14--AVILLEGAMOD-406 NO SE PUEDE ATENDERPOR ORDEN PUBLICO X CARLOS IDARRAGA -</t>
  </si>
  <si>
    <t>2.12</t>
  </si>
  <si>
    <t>PED-3537841-J2G6</t>
  </si>
  <si>
    <t>'RURAL_146015586400000001_Prov.RURAL_14601558640000'</t>
  </si>
  <si>
    <t>LUZ MERY DE JESUS CARMONA VALENCIA</t>
  </si>
  <si>
    <t xml:space="preserve"> 22-SEP-2025 09:28:59 -- EPMCRMSVPRD La señora Luz Mery Cardona Valencia con cdula 43091104 en calidad de hermana del propietario solicita HV en el municipio de Medelln ereda la Volcana parte alta se toma como referencia la direccin RURAL146015586400000000146015586400000000 Solicita que EPM instale la red elctrica interna y certifique  Telfono 3106713692  Id:7e284983-f661-453d-9dfd-d74c7e7a4f48  ymunagPedido automatico desde solicitud de sericio de energa</t>
  </si>
  <si>
    <t>'146015586400000001</t>
  </si>
  <si>
    <t>PED-3534963-H5C5</t>
  </si>
  <si>
    <t>'RURAL_147023015000009902'</t>
  </si>
  <si>
    <t>Cristian Camilo Arroyave Araque</t>
  </si>
  <si>
    <t xml:space="preserve"> 19-SEP-2025 12:05:55 -- EPMCRMSVPRD Se presenta el usuario en calidad de propietario solicitando un contador de energa HV para la direccin RURAL147023015000009902 San cristobal ereda uito Medelln. Solicita construir la red interna acometida y medidor financiado. Presenta cdula original y formulario diligenciado. Se le informa que debe contactar a ANS. Tambin presenta factura de instalacin de la ecina con direccin de referencia RURAL147023015000009901 Cristian Camilo Arroyae Araque celular: 3046351318. Sujeto a erificacin en terreno.Cliente ya tiene respuesta de moimiento de redes PED-3491659-S1C8 donde se informa que no hay problema para la instalacin solicita nuea isita.  i9dbd875ec1-9ba5-4a9a-ba56-491420bc6fdc dsepublaPedido automatico desde solicitud de sericio de energa</t>
  </si>
  <si>
    <t>'147023015000009902</t>
  </si>
  <si>
    <t>'161071605000000201'</t>
  </si>
  <si>
    <t>Juan David Villegas Velez</t>
  </si>
  <si>
    <t xml:space="preserve"> 22-09-2025 14:06:35-LPERRMOD-. 08-08-2025 09:13:03-WCARDENAMOD-. 21-06-2025 05:04:32--WCARDENAMOD-Se debe adecuar red elctrica interna instalar GCFI en cocina realizar marcaciones de los breakers y llear cable alimentador hasta el portn donde se ubicar el equipo de medida-01-Sep-2025 -- Actualizacion masia por pendientes de atencion WO0000003084835</t>
  </si>
  <si>
    <t>PED-3535530-B6X1</t>
  </si>
  <si>
    <t>'RURAL_163008135000000201_VEREDA AJIZAL II'</t>
  </si>
  <si>
    <t>Edilson Andres Laverde Laverde</t>
  </si>
  <si>
    <t xml:space="preserve"> 19-SEP-2025 15:12:53 -- EPMCRMSVPRD En calidad de propietario Edilson Andrs Laerde Laerder con CC: 8466026 requiere la instalacin del medidor energa para la iienda ubicada en la RURAL163008135000000201VEREDA AJIZAL II en Itag Presenta cedula factura formatos de EPM declaracin de cumplimiento matricula profesional del electricista. Pedido automatico desde solicitud de sericio de energa</t>
  </si>
  <si>
    <t>'163008135000000201</t>
  </si>
  <si>
    <t>PED-3535542-B8G6</t>
  </si>
  <si>
    <t>'RURAL_163008135000000202_VEREDA AJIZAL II'</t>
  </si>
  <si>
    <t xml:space="preserve"> 19-SEP-2025 15:17:53 -- EPMCRMSVPRD En calidad de propietario Edilson Andrs Laerde Laerder con CC: 8466026 requiere la instalacin del medidor energa para la iienda ubicada en la RURAL163008135000000202VEREDA AJIZAL II en Itag Presenta cedula factura formatos de EPM declaracin de cumplimiento matricula profesional del electricista. Pedido automatico desde solicitud de sericio de energa</t>
  </si>
  <si>
    <t>'163008135000000202</t>
  </si>
  <si>
    <t>PED-3386698-M3Y1</t>
  </si>
  <si>
    <t>'RURAL_163008643400000000_163008643400000000'</t>
  </si>
  <si>
    <t>Fredy Augusto Ramirez Quintero</t>
  </si>
  <si>
    <t xml:space="preserve"> 22-09-2025 09:05:14-VMONTETMOD-reprogramar 24-06-2025 13:03:47--NCORRRMOD-413422460 instalacin pendiente usuario debe presentar declaracin de cumplimiento del tcnico electricista realizar red interna teniendo en cuenta mnimo tres circuitos toma gfci protecciones adecuadas al calibre mnimo cable nmero 12 breaker de 20 amperios 10kA caja de breaker mnimo cuatro circuitos y instalar gabinete trabajar bajo norma RA8012 pase  en cable nmero 8  puesta a tierra en cable 4   se deja se deja registro fotogrfico y notificacin por escrito. Oberto Santos-</t>
  </si>
  <si>
    <t>'163008643400000000</t>
  </si>
  <si>
    <t>PED-3519614-B8Q5</t>
  </si>
  <si>
    <t xml:space="preserve"> 22-09-2025 09:41:51--FNXWEAPICRMPROD-LA SRA TATIANA SOLICITA UNA NUEVA VISITA INDICANDO QUE YA INSTALARON EL GABINETE  1d04271f-a591-4c06-886b-6351f6db7cd7 CVALDERH 460 USUARIO VA A INSTALAR GABINETE Y CUANDO TENGA TODO INSTALADO REABRE SOLICITUD X ORLANDO TORRES 12-09-2025 15:51:55--AVILLEGAMOD-460 USUARIO VA A INSTALAR GABINETE Y CUANDO TENGA TODO INSTALADO REABRE SOLICITUD X ORLANDO TORRES-</t>
  </si>
  <si>
    <t>'163010041000000307</t>
  </si>
  <si>
    <t>PED-3537944-H1H4</t>
  </si>
  <si>
    <t>'RURAL_163012414000000001_RURAL ITAGUI EL PEDREGAL'</t>
  </si>
  <si>
    <t>.22</t>
  </si>
  <si>
    <t>Flor Elena Echeverri Arias</t>
  </si>
  <si>
    <t>'163012414000000001</t>
  </si>
  <si>
    <t>PED-3520004-T3Q1</t>
  </si>
  <si>
    <t xml:space="preserve"> 19-09-2025 13:32:33--FNXWEAPICRMPROD-Se comunica TT  requiere reprogramar  ya tiene adecuaciones y documentacin requerida ELIZABETH TAMAYO 3023677371  id 6cf19a0c-aead-42bd-92c8-d0823fe1a561  lsierrag  460 DEBE INSTALAR GABINETE PARA LOS 6 APTOS EN PROPIEDAD HORIZONTAL  CON DIFERENTES DUEÑOS ES PROYECTO X ORLANDO TORRES 12-09-2025 15:52:59--AVILLEGAMOD-460 DEBE INSTALAR GABINETE PARA LOS 6 APTOS EN PROPIEDAD HORIZONTAL  CON DIFERENTES DUEÑOS ES PROYECTO X ORLANDO TORRES-</t>
  </si>
  <si>
    <t>'163012514000000202</t>
  </si>
  <si>
    <t>'RURAL_163018046500000001_163018046500000001'</t>
  </si>
  <si>
    <t>Carmen Idali Ossa Osorio</t>
  </si>
  <si>
    <t xml:space="preserve"> 22-09-2025 08:59:12--FNXWEAPICRMPROD-414 CASA SOLA Y NO CONTESTAN X ROBINSON ALZATE Reprogramacin Cliente Alcides Ossa . Solicita la reprogramacin  del pedido PED-3498006-X2S5  telfono 3019041780  3128589524  61cb5706-813e-4299-aa18-250732e0c2aaMgutielu 20-09-2025 11:17:49--AVILLEGAMOD-414 CASA SOLA Y NO CONTESTAN X ROBINSON ALZATE -</t>
  </si>
  <si>
    <t>4.16</t>
  </si>
  <si>
    <t>PED-3254626-M6M7</t>
  </si>
  <si>
    <t>'CL 51 B CR 1 ESTE -255 (INTERIOR 445 )'</t>
  </si>
  <si>
    <t>Laura Fernanda Marulanda Gonzalez</t>
  </si>
  <si>
    <t>'705011201002550445</t>
  </si>
  <si>
    <t>PED-3535108-T0B8</t>
  </si>
  <si>
    <t>'CR 10 ESTE CL 54 AA -7'</t>
  </si>
  <si>
    <t>Damaris Sepulveda Diaz</t>
  </si>
  <si>
    <t xml:space="preserve"> 19-SEP-2025 13:22:34 -- EPMCRMSVPRD Usuaria solicita sericio de energa HV para la direccin CR 10 ESTE CL 54 AA -7 de MEDELLIN  barrio: LA SIERRA anexa solicitud diligenciada P-689 y solicitud prestacin del sericio cedula factura cercana contrato 13058921 declaracin de cumplimiento del elctrico copia carnet elctrico faor llamar antes de ir al mil 3193886273Pedido automatico desde solicitud de sericio de energa</t>
  </si>
  <si>
    <t>'705120004110070000</t>
  </si>
  <si>
    <t>PED-3526551-R6X0</t>
  </si>
  <si>
    <t>'147024493000000002_VEREDA EL UVITO'</t>
  </si>
  <si>
    <t>5.14</t>
  </si>
  <si>
    <t>Rodrigo De Jesus Cano Muñoz</t>
  </si>
  <si>
    <t xml:space="preserve"> 15-SEP-2025 11:57:01 -- EPMCRMSVPRD Sr.rodrigo cano muñoz con cdula 70082835 afirma es propietario del inmueble solcita nueo sericio de energa para mpio medellin corregimiento de san Cristbal ereda el uito requiere sericio bsico residencial a 220 V piso 1 solicita que EPM instale el contador y acometida -Tiene red interna instalada y certificadaCarga mxima requerida en KVA: 90Niel de tensin: 1Tipo de sericio solicitado: Nuea cargaHay red elctrica cercana al predio: SiDistancia en metros: 10Se toma como referencia la direccin:RURAL147024493000000000147024493000000000 tel.:3117110496correo:jpaulinakanogmail.com id -scanmonPedido automatico desde solicitud de sericio de energa</t>
  </si>
  <si>
    <t>'900050010001721805</t>
  </si>
  <si>
    <t xml:space="preserve"> 19-09-2025 13:28:13-AVILLEGAMOD-. 29-AUG-2025 16:51:41 -- EPMCRMSVPRD Sr. Duer Elias Aendaño Gonzalez con cdula 1010104893 En calidad de propietario solicita sericio nueo de energa HV para el municipio de Medelln B. llanadas requiere sericio bsico residencial a 110 V piso 1 solicita que EPM instale la red elctrica interna y certifique se toma como referencia la direccin CR 19 CL 59 C -57 INTERIOR 2100  tel 3135645495-3122680227 id 5d15a75d-c299-4626-a0f3-a7cecce16077 CHENAGIPedido automatico desde solicitud de sericio de energa01-Sep-2025 -- Actualizacion masia por pendientes de atencion WO0000003084835</t>
  </si>
  <si>
    <t>Duver Elias Avendaño Gonzalez</t>
  </si>
  <si>
    <t>'CR 19 CL 59 C -59'</t>
  </si>
  <si>
    <t xml:space="preserve"> -3104258055</t>
  </si>
  <si>
    <t>4875912-3135157311</t>
  </si>
  <si>
    <t xml:space="preserve"> -3245757632</t>
  </si>
  <si>
    <t xml:space="preserve"> -3172756895</t>
  </si>
  <si>
    <t xml:space="preserve"> -3108390241</t>
  </si>
  <si>
    <t xml:space="preserve"> -3117827634</t>
  </si>
  <si>
    <t xml:space="preserve"> -3147599443</t>
  </si>
  <si>
    <t xml:space="preserve"> -3207446279</t>
  </si>
  <si>
    <t>2147606-3192639689</t>
  </si>
  <si>
    <t>2222173-3054840543</t>
  </si>
  <si>
    <t xml:space="preserve"> -3214853206</t>
  </si>
  <si>
    <t xml:space="preserve"> -3234898548</t>
  </si>
  <si>
    <t xml:space="preserve"> -3046247853</t>
  </si>
  <si>
    <t xml:space="preserve"> -3022147486</t>
  </si>
  <si>
    <t xml:space="preserve"> -3113868165</t>
  </si>
  <si>
    <t xml:space="preserve"> -3137301861</t>
  </si>
  <si>
    <t xml:space="preserve"> -3125978879</t>
  </si>
  <si>
    <t xml:space="preserve"> -3007047049</t>
  </si>
  <si>
    <t xml:space="preserve"> -3006859344</t>
  </si>
  <si>
    <t xml:space="preserve"> -3206080559</t>
  </si>
  <si>
    <t xml:space="preserve"> -3042660839</t>
  </si>
  <si>
    <t xml:space="preserve"> -3103959365</t>
  </si>
  <si>
    <t>4177910-3146254478</t>
  </si>
  <si>
    <t xml:space="preserve"> -3146257232</t>
  </si>
  <si>
    <t>3711533-3178956104</t>
  </si>
  <si>
    <t xml:space="preserve"> -3117918924</t>
  </si>
  <si>
    <t>4967595-3218766745</t>
  </si>
  <si>
    <t>2735502-3025242238</t>
  </si>
  <si>
    <t>4969537-3002514027</t>
  </si>
  <si>
    <t xml:space="preserve"> -3207228966</t>
  </si>
  <si>
    <t>4927660-3112404777</t>
  </si>
  <si>
    <t xml:space="preserve"> -3113761937</t>
  </si>
  <si>
    <t xml:space="preserve"> -3173766532</t>
  </si>
  <si>
    <t>3863957-3001564727</t>
  </si>
  <si>
    <t xml:space="preserve"> -3506519915</t>
  </si>
  <si>
    <t xml:space="preserve"> -3104731204</t>
  </si>
  <si>
    <t xml:space="preserve"> -3206883672</t>
  </si>
  <si>
    <t>5771162-3178530814</t>
  </si>
  <si>
    <t xml:space="preserve"> -3014890587</t>
  </si>
  <si>
    <t>3808080-3162586617</t>
  </si>
  <si>
    <t xml:space="preserve"> -3043765078</t>
  </si>
  <si>
    <t>2305152-3188222362</t>
  </si>
  <si>
    <t xml:space="preserve"> -3106713692</t>
  </si>
  <si>
    <t xml:space="preserve"> -3046351318</t>
  </si>
  <si>
    <t xml:space="preserve"> -3015805191</t>
  </si>
  <si>
    <t xml:space="preserve">5704375- </t>
  </si>
  <si>
    <t xml:space="preserve"> -3146311015</t>
  </si>
  <si>
    <t>2941993-3196642243</t>
  </si>
  <si>
    <t>2224587-3195262214</t>
  </si>
  <si>
    <t>4273207-3117110496</t>
  </si>
  <si>
    <t>CL 54 SUR CR 63 -27 (INT 301 )'</t>
  </si>
  <si>
    <t>TRAN 50 D SUR CR 63 C -23 (INT 305 )'</t>
  </si>
  <si>
    <t>TRAN 50 D SUR CR 63 C -23 (INT 307 )'</t>
  </si>
  <si>
    <t>CL 53 SUR CR 72 -36 (INT 333 )'</t>
  </si>
  <si>
    <t>CL 18 D CR 89 -11 (INT 139 )'</t>
  </si>
  <si>
    <t>CL 18 D CR 89 -11 (INT 1033 )'</t>
  </si>
  <si>
    <t>CL 18 D CR 89 -11 (INT 2256 )'</t>
  </si>
  <si>
    <t>CL 14 A CR 90 -50 (INT 201 )'</t>
  </si>
  <si>
    <t>CL 14 A CR 90 -50 (INT 301 )'</t>
  </si>
  <si>
    <t>CL 20 CR 84 F -2 (INT 210 )'</t>
  </si>
  <si>
    <t>CL 38 B CR 26 -5 (INT 157 )'</t>
  </si>
  <si>
    <t>CR 9 D CL 49 C -42 (INT 200 )'</t>
  </si>
  <si>
    <t>CL 49 CR 14 A -87 (INT 3308 )'</t>
  </si>
  <si>
    <t>CL 48 DD CR 99 CC -8 (INT 109 )'</t>
  </si>
  <si>
    <t>CL 48 EE CR 99 DD -154 (INT 331 )'</t>
  </si>
  <si>
    <t>CL 49 B CR 99 EE -221 (INT 301 )'</t>
  </si>
  <si>
    <t>CR 99 CC CL 48 DD -33 (INT 201 )'</t>
  </si>
  <si>
    <t>CL 56 CR 8 -56 (INT 315 )'</t>
  </si>
  <si>
    <t>CL 53 CR 10 C -12 (INT 203 )'</t>
  </si>
  <si>
    <t>CL 56 AA CR 14 B -32 (INT 122 )'</t>
  </si>
  <si>
    <t>CR 10 CL 55 -137 (INT 301 )'</t>
  </si>
  <si>
    <t>CR 18 A CL 56 FB -14 (INT 202 )'</t>
  </si>
  <si>
    <t>CR 18 A CL 56 FB -14 (INT 302 )'</t>
  </si>
  <si>
    <t>CR 25 AA CL 56 EE -56 (INT 9901 )'</t>
  </si>
  <si>
    <t>CR 27 A CL 53 -598 (INT 201 )'</t>
  </si>
  <si>
    <t>CL 62 C CR 92 A -28 (INT 202 )'</t>
  </si>
  <si>
    <t>CL 55 CR 58 FF -45 (INT 201 )'</t>
  </si>
  <si>
    <t>CL 55 CR 58 FF -45 (INT 301 )'</t>
  </si>
  <si>
    <t>CL 34 B CR 112 E -42 (INT 122 )'</t>
  </si>
  <si>
    <t>CL 34 CC CR 116 -70 (INT 101 )'</t>
  </si>
  <si>
    <t>CL 34 CC CR 116 -70 (INT 102 )'</t>
  </si>
  <si>
    <t>CL 39 CR 117 D -14 (INT 301 )'</t>
  </si>
  <si>
    <t>CR 110 CL 34 CC -162 (INT 201 )'</t>
  </si>
  <si>
    <t>CL 45 A CR 105 -5 (INT 301 )'</t>
  </si>
  <si>
    <t>CL 45 A CR 105 -5 (INT 302 )'</t>
  </si>
  <si>
    <t>CL 55 CR 103 DA -414 (INT 121 )'</t>
  </si>
  <si>
    <t>CR 120 FF CL 54 -247 (INT 127 )'</t>
  </si>
  <si>
    <t>CL 58 CR 131 A -52 (INT 202 )'</t>
  </si>
  <si>
    <t>CL 65 A CR 144 -56 (INT 1130 )'</t>
  </si>
  <si>
    <t>CL 65 A CR 144 -56 (INT 1131 )'</t>
  </si>
  <si>
    <t>CL 51 B CR 1 ESTE -255 (INT 445 )'</t>
  </si>
  <si>
    <t>LEGALIZACION</t>
  </si>
  <si>
    <t xml:space="preserve">HV + INT TRAFO 333307 X JONNY G </t>
  </si>
  <si>
    <t xml:space="preserve">HV - PASE + BORNERA TRAFO 126637 X JONNY G </t>
  </si>
  <si>
    <t xml:space="preserve">520 (REQUIERE 1 POSTE Y 22 MTRS DE TRENZA) X JONNY G </t>
  </si>
  <si>
    <t xml:space="preserve">422 413 (FALTA DECL CUMPL ARMAR TABLERO Y COLOCAR TOMA GFCI EN LA COCINA) X JONNY G 430 (22 SEPT) X JONNY G </t>
  </si>
  <si>
    <t xml:space="preserve">HV + PASE TRAFO 54538 X JONNY G </t>
  </si>
  <si>
    <t>CL 22 CR 84 -59 (INT 2201)</t>
  </si>
  <si>
    <t xml:space="preserve">HV + INT + BONRERA TRAFO 324441 X CARLOS </t>
  </si>
  <si>
    <t xml:space="preserve">602 (UBICADO EN ZONA DE RIESGO) X CARLOS IDARRAGA </t>
  </si>
  <si>
    <t xml:space="preserve">520 (FALTAN REDES 30 MTRS) X CARLOS IDARRAGA </t>
  </si>
  <si>
    <t xml:space="preserve">430 (25  SEPT) X CARLOS IDARRAGA </t>
  </si>
  <si>
    <t xml:space="preserve">422 (INTERCAMVIAR NEUTROS Y FASES) X CARLOS IDARRAGA </t>
  </si>
  <si>
    <t xml:space="preserve">422 (USUARIO DEBE SACAR EL PASE LA PORTADA ESTA A 50 MTRS) X CARLOS IDARRAGA </t>
  </si>
  <si>
    <t xml:space="preserve">HV + PASE (PLAN INTEGRAL TRAFO 110902) X CARLOS IDARRAGA </t>
  </si>
  <si>
    <t xml:space="preserve">405 (DEBE INSTALAR BAÑO Y COCNIA PUERTA Y VENTANA PRINCIPALES Y UNA PARTE DEL TECHO  FALTA POR INSTALAR TEJAS) X ORLANDO TORRES </t>
  </si>
  <si>
    <t xml:space="preserve">HV + PASE TRAFO 342083 ACOMETIDA 15 MTRS X ORLANDO TORRES </t>
  </si>
  <si>
    <t xml:space="preserve">520 (FALTAN REDES DE USO GENERAL 50 MTRS TRAFO 113982 X ORLANDO TORRES </t>
  </si>
  <si>
    <t xml:space="preserve">HV + PASE TRAFO 311889 ACOMETDA 10 MTSR) X ORLANDO TORRES </t>
  </si>
  <si>
    <t xml:space="preserve">HV TRAFO 120215 ACOMETIDA 10 MTRS ) X ORLANDO TORRES </t>
  </si>
  <si>
    <t>3116309168 -3218543601</t>
  </si>
  <si>
    <t xml:space="preserve">422 413 (DEBE PRESENTAR DECL CUMPL USUARIO VA INSTALAR ACMETIDA CANALIZADA) X ORLANDO TORRES </t>
  </si>
  <si>
    <t>430 (24 SEPT) X ORLANDO TORRES</t>
  </si>
  <si>
    <t>414 (CASA SOLA Y NUMERO DE CELULAR NO CONTESTAN) X ORLANDO TORRES - 460 (DEBE INSTALAR GABINETE  PARA LOS APTOS QUE FALTAN POR LEGALIZAT) X ORLANDO TORRES</t>
  </si>
  <si>
    <t xml:space="preserve">HV + PASE 11 MTRS TRAFO 38865 + BORNERA X ORLANDO TORRES </t>
  </si>
  <si>
    <t>CL 63 AD CR 117 F -03</t>
  </si>
  <si>
    <t xml:space="preserve">HV X ROBINSON ALZATE </t>
  </si>
  <si>
    <t xml:space="preserve">HV + INT 1ER PISO TRAFO 15880 X CARLOS IDARRAGA </t>
  </si>
  <si>
    <t xml:space="preserve">632 (SECTOR PREPAGO 122001344900000201) X CARLOS IDARRAGA </t>
  </si>
  <si>
    <t xml:space="preserve">419 (FALTA BAÑO) X ROBINSON ALZATE </t>
  </si>
  <si>
    <t>ROBINSON</t>
  </si>
  <si>
    <t xml:space="preserve">HV + INT + BORNERA TRAFO 51057 X JONNY </t>
  </si>
  <si>
    <t xml:space="preserve">HV + INT + PERMISO TRAFO 51057 X JONNY G </t>
  </si>
  <si>
    <t xml:space="preserve">HV + PASE X JONNY </t>
  </si>
  <si>
    <t xml:space="preserve">HV + PASE + BORNERA X JONNY G </t>
  </si>
  <si>
    <t xml:space="preserve">430 (24 SEPT) X JONNY G </t>
  </si>
  <si>
    <t xml:space="preserve">QUEJA - HV + PASE TRAFO 64602 X JONNY G </t>
  </si>
  <si>
    <t>JONNY</t>
  </si>
  <si>
    <t xml:space="preserve">QUEJA - HV + INT X CARLOS IDARRAGA </t>
  </si>
  <si>
    <t xml:space="preserve">CORREO - HV + PASE 25 MTRS TRAFO 319880 X ORLANDO TORRES </t>
  </si>
  <si>
    <t>4.89</t>
  </si>
  <si>
    <t>2.05</t>
  </si>
  <si>
    <t>LUIS FELIPE SANCHEZ GUTIERREZ</t>
  </si>
  <si>
    <t>1.01</t>
  </si>
  <si>
    <t>'CL 18 D CR 89 -11 (INTERIOR 254 )'</t>
  </si>
  <si>
    <t>Elieecer Jose Perez Sierra</t>
  </si>
  <si>
    <t xml:space="preserve"> 23-09-2025 13:31:13-LTOROGMOD-0 28-AUG-2025 09:13:15 -- EPMCRMSVPRD Propietario Eliecer Jos Prez Sierra con documento nmero 1.152.469.560 celular: 3022837929 solicita sericio de Legalizacin de energa para la direccin CL 18 D CR 89 -11 INTERIOR 254  barrio Beln AltaVista Municipio Medelln para que la empresa legalice el sericio usuario informa que ya tiene todo instalado incluso el medidor. Presenta formatos diligenciados carta RETIE y carn CONTE del tcnico electricista contrato de sericios de ecino 6589010 y copia cedula. Presenta solicitud electricista Alfredo Maturana Bermdez con cdula 82140596 celular: 3235219806.Pedido automatico desde solicitud de sericio de energa01-Sep-2025 -- Actualizacion masia por pendientes de atencion WO0000003084835</t>
  </si>
  <si>
    <t>1.17</t>
  </si>
  <si>
    <t>1.27</t>
  </si>
  <si>
    <t>1.03</t>
  </si>
  <si>
    <t>4.01</t>
  </si>
  <si>
    <t>7.26</t>
  </si>
  <si>
    <t>19.04</t>
  </si>
  <si>
    <t>PED-3481477-J9W2</t>
  </si>
  <si>
    <t>'CL 20 CR 84 F -70 (INTERIOR 213 )'</t>
  </si>
  <si>
    <t>25.02</t>
  </si>
  <si>
    <t>Maria Alejandra Ayala Roldan</t>
  </si>
  <si>
    <t xml:space="preserve"> 15-AUG-2025 17:43:29 -- EPMCRMSVPRD Sr. Maria Alejandra Ayala Rolodan con cdula 1152444747 afirma es propietario del inmueble solcita nueo sericio de energa para mpio medellin  barrioereda Belen altaista  requiere sericio bsico residencial a 110 V piso 2 solicita que EPM instale la red elctrica interna y certifique. Se le informa cobro del IVA del 19 sobre los trabajos realizados para la construccin de la red interna.Se toma como referencia la direccin  CL 20 CR 84 F -70 INTERIOR 212  tel 3016011921 -- 3126743469  id 4ea381b6-796a-40fa-b972-5f44d8166673 login dsepublaPedido automatico desde solicitud de sericio de energa</t>
  </si>
  <si>
    <t>'052810004600700213</t>
  </si>
  <si>
    <t>'CL 22 CR 84 -60'</t>
  </si>
  <si>
    <t>Edgar Antonio Bermudez Gonzalez</t>
  </si>
  <si>
    <t xml:space="preserve"> 23-09-2025 13:30:38-LTOROGMOD-0 27-AUG-2025 12:40:59 -- EPMCRMSVPRD Sr. Edgar Antonio Bermudez Gonzalez con cdula 98533076 afirma es propietario del inmueble solicita nueo sericio de energa para mpio MEDELLN barrio ALTAVISTA requiere sericio bsico residencial a 110 V piso 1 solicita que EPM instale la red elctrica interna y certifique. Se le informa cobro del IVA del 19 sobre los trabajos realizados para la construccin de la red interna.Carga mxima requerida en KVA: 96Niel de tensin: 1Tipo de sericio solicitado: Nuea cargaHay red elctrica cercana al predio: SiDistancia en metros: 10 Se toma como referencia la direccin CL 22 CR 84 -59 INTERIOR 101  ALTAVISTA MEDELLN ANTIOQUIA tel 3217515081 id 98ada418-75ee-442f-bc4b-af2fcb8d4616 login jcorrePedido automatico desde solicitud de sericio de energa01-Sep-2025 -- Actualizacion masia por pendientes de atencion WO0000003084835</t>
  </si>
  <si>
    <t>PED-3540646-X1G2</t>
  </si>
  <si>
    <t>'CL 34 CR 34 C -41 (INTERIOR 1267 )'</t>
  </si>
  <si>
    <t>Gloria Ester Cruz Ramos</t>
  </si>
  <si>
    <t>cruzg9292@gmail.com</t>
  </si>
  <si>
    <t xml:space="preserve"> 23-SEP-2025 10:43:12 -- EPMCRMSVPRD HV INGRESADO POR CONTROL PERDIDAS CONTACTAR AL:3243164379Pedido automatico desde solicitud de sericio de energa</t>
  </si>
  <si>
    <t>'053314004300411267</t>
  </si>
  <si>
    <t>6.07</t>
  </si>
  <si>
    <t>PED-3540496-T2C3</t>
  </si>
  <si>
    <t>'CL 34 CR 34 C -41 (INTERIOR 2077 )'</t>
  </si>
  <si>
    <t>Wilson Betancourt Franco</t>
  </si>
  <si>
    <t xml:space="preserve"> 23-SEP-2025 10:11:48 -- EPMCRMSVPRD HV INGRESADO POR CONTROL PERDIDAS CONTACTAR AL:310502678Pedido automatico desde solicitud de sericio de energa</t>
  </si>
  <si>
    <t>'053314004300412077</t>
  </si>
  <si>
    <t>PED-3355055-J3T3</t>
  </si>
  <si>
    <t>'CL 34 CR 34 C -41 (INTERIOR 2308 )'</t>
  </si>
  <si>
    <t>.35</t>
  </si>
  <si>
    <t>Ramiro De Jesus Ossa Muñoz</t>
  </si>
  <si>
    <t>CR 43 B CL 44 -51</t>
  </si>
  <si>
    <t xml:space="preserve"> 23-09-2025 06:20:34-TORREGOBMOD-REPROGRAMAR 25-08-2025 09:52:16--NCORRRMOD-PROYECTO DEL BARRIO EL SALVADOR SECTOR LA ASOMADERA. 413. TENER EL CERTIFICADO CON SU RESOLUCIN 40117-2-4-2024. 440. La acometida que est instalada desde el gabinete hasta la caja de circuitos est con tubera conduflex  cambiarla por tubera y IMC galanizada o cable antifraude 1  8  8 para medidor a 110 oltios.NORMA RA8 -020. Jhon Zapata 22082025 17:48:12-</t>
  </si>
  <si>
    <t>'053314004300412308</t>
  </si>
  <si>
    <t>PED-3039841-L6F8</t>
  </si>
  <si>
    <t>'CR 34 E CL 31 -190 (INTERIOR 119 )'</t>
  </si>
  <si>
    <t>Caleb Obed Ramirez Muñoz</t>
  </si>
  <si>
    <t xml:space="preserve"> 23-09-2025 06:17:28-TORREGOBMOD-REPROGRAMAR 14-08-2025 14:47:36--NCORRRMOD-414-413 nos atiende el trabajador habla telefnicamente con el usuario y dice que los apartamentos estn solos se le informa que debe presentar carta de cumplimiento del electricista y debe haber gente en cada uno de los apartamentos se le piden terminales y breakers oler a reprogramar isita Huber Sanchez 14082025 12:24:38-</t>
  </si>
  <si>
    <t>'053324501001900119</t>
  </si>
  <si>
    <t>PED-3039844-C2X3</t>
  </si>
  <si>
    <t>'CR 34 E CL 31 -190 (INTERIOR 122 )'</t>
  </si>
  <si>
    <t xml:space="preserve"> 23-09-2025 06:17:53-TORREGOBMOD-REPROGRAMAR 14-08-2025 14:47:59--NCORRRMOD-414-413 nos atiende el trabajador y habla telefnicamente con el propietario y dice que los apartamentos estn solos se le informa que debe presentar carta de cumplimiento electricista y debe haber gente en cada uno de los apartamentos se le piden terminales y breaker oler a reprogramar isita Huber Sanchez 14082025 12:27:07-</t>
  </si>
  <si>
    <t>'053324501001900122</t>
  </si>
  <si>
    <t>PED-3039914-X4V3</t>
  </si>
  <si>
    <t>'CR 34 E CL 31 -190 (INTERIOR 126 )'</t>
  </si>
  <si>
    <t xml:space="preserve"> 23-09-2025 06:18:15-TORREGOBMOD-REPROGRAMAR 14-08-2025 14:48:21--NCORRRMOD-414-413 nos atiende el trabajador habla telefnicamente con el usuario y dice que los apartamentos estn solos se le informa que debe presentar carta de cumplimiento del electricista y debe haber gente en cada uno de los apartamentos se le piden terminales y breakers oler a reprogramar isita Huber Sanchez 14082025 12:30:07-</t>
  </si>
  <si>
    <t>'053324501001900126</t>
  </si>
  <si>
    <t>PED-3039935-Q4H7</t>
  </si>
  <si>
    <t>'CR 34 E CL 31 -190 (INTERIOR 127 )'</t>
  </si>
  <si>
    <t xml:space="preserve"> 23-09-2025 06:18:50-TORREGOBMOD-REPROGRAMAR 14-08-2025 14:48:46--NCORRRMOD-414-413 no se atiende el trabajador y habla telefnicamente con el usuario  dice que los apartamentos estn solos se le informa que debe presentar carta de cumplimiento electricista y debe haber gente en cada uno de los apartamentos se le piden terminales y breakersoler a programar isita Huber Sanchez 14082025 12:32:18-</t>
  </si>
  <si>
    <t>'053324501001900127</t>
  </si>
  <si>
    <t>PED-3039899-M8N2</t>
  </si>
  <si>
    <t>'CR 34 E CL 31 -190 (INTERIOR 222 )'</t>
  </si>
  <si>
    <t xml:space="preserve"> 23-09-2025 06:19:10-TORREGOBMOD-REPROGRAMAR 14-08-2025 14:49:12--NCORRRMOD-414-413 nos atiende el trabajador habla telefnicamente con el usuario y dice que los apartamentos estn solos se le informa que debe presentar carta de cumplimiento de cumplimiento del electricistadebe haber gente en cada apartamento se le piden terminales y breakers oler a programar isita Huber Sanchez 14082025 12:35:40-</t>
  </si>
  <si>
    <t>'053324501001900222</t>
  </si>
  <si>
    <t>2.91</t>
  </si>
  <si>
    <t>1.82</t>
  </si>
  <si>
    <t>1.02</t>
  </si>
  <si>
    <t>4.35</t>
  </si>
  <si>
    <t>2.22</t>
  </si>
  <si>
    <t>PED-3541178-W6N8</t>
  </si>
  <si>
    <t>'CL 49 A CR 99 CD -86 (INTERIOR 221 )'</t>
  </si>
  <si>
    <t>MARIA CONSUELO USUGA CARTAGENA</t>
  </si>
  <si>
    <t xml:space="preserve"> 23-SEP-2025 13:56:35 -- EPMCRMSVPRD Sr. MARIA CONSUELO USUGA CARTAGENA  cdula: 21697028    afirma que es la propietario   solicita el sericio de energa  para mpio :  medellin   piso 2  solicita que EPM le instale medidor y acometida y certifique  Carga mxima requerida en KVA: 9Niel de tensin: 1 Tipo de sericio solicitado: Nuea cargaHay red elctrica cercana al predio: SiDistancia en metros: 10 Se toma como referencia la direccin :CL 49 A CR 99 CD -86 INTERIOR 148  JUAN XXIII LA QUIEBRA MEDELLN ANTIOQUIA tel : 3205372718  id:22ba97f9-4cf5-4547-b5a0-685d31aebb17  login mmontoyl  Pedido automatico desde solicitud de sericio de energa</t>
  </si>
  <si>
    <t>'054919109340860221</t>
  </si>
  <si>
    <t>PED-3541226-D6T8</t>
  </si>
  <si>
    <t>'CL 49 A CR 99 CD -86 (INTERIOR 333 )'</t>
  </si>
  <si>
    <t xml:space="preserve"> 23-SEP-2025 14:08:56 -- EPMCRMSVPRD Sr. MARIA CONSUELO USUGA CARTAGENA  cdula: 21697028    afirma que es la propietario   solicita el sericio de energa  para mpio :  medellin   piso 2  solicita que EPM le instale medidor y acometida y certifique  Carga mxima requerida en KVA: 9Niel de tensin: 1 Tipo de sericio solicitado: Nuea cargaHay red elctrica cercana al predio: SiDistancia en metros: 10 Se toma como referencia la direccin :CL 49 A CR 99 CD -86 INTERIOR 148  JUAN XXIII LA QUIEBRA MEDELLN ANTIOQUIA tel : 3205372718  id:22ba97f9-4cf5-4547-b5a0-685d31aebb17  login mmontoyl  Pedido automatico desde solicitud de sericio de energa</t>
  </si>
  <si>
    <t>'054919109340860333</t>
  </si>
  <si>
    <t>'CL 49 AA CR 99 EE -58 (INTERIOR 1132 )'</t>
  </si>
  <si>
    <t>Mildre Yiviri Pacheco Alvarez</t>
  </si>
  <si>
    <t xml:space="preserve"> 23-09-2025 13:29:24-LTOROGMOD-0 26-AUG-2025 10:09:40 -- EPMCRMSVPRD SE PRESENTA USUARIO EN CALIDAD DE QUIEN DICE SER EL PROPIETARIO MILDRE YIVIRI PACHECO ALVAREZ CON PPT 4556088 SOLICITANDO SERVICIO DE H.V. CONSTRUCCIN DE ACOMETIDA Y MEDIDOR PARA LA INSTALACION RESIDENCIAL EN LA DIRECCIN CL 49 AA CR 99 EE -58 INTERIOR 1132  EN EL MUNICIPIO DE MEDELLIN BARRIO SAN JAVIER SECTOR LA DIVIZA   DEPARTAMENTO DE ANTIOQUIA PRESENTA CDULA DE CIUDADANA SOLICITUD DILIGENCIADA CARTA DE REQUISITOS TCNICOS COPIA DE LA TARJETA PROFESIONAL DEL TCNICO ELECTRICISTA QUE CERTIFICA LA INSTALACIN FACTURA DE SERVICIOS DE INSTALACION VECINA  A LA VUELTA DE LA ESQUINA CONTRATO 12224651 TELEFONO DE CONTACTO 3215159273 LLAMAR ANTES DE IR SUJETO A VERIFICACIN.Pedido automatico desde solicitud de sericio de energa01-Sep-2025 -- Actualizacion masia por pendientes de atencion WO0000003084835</t>
  </si>
  <si>
    <t>2.94</t>
  </si>
  <si>
    <t>1.04</t>
  </si>
  <si>
    <t>6.05</t>
  </si>
  <si>
    <t>1.15</t>
  </si>
  <si>
    <t>1.62</t>
  </si>
  <si>
    <t>2.98</t>
  </si>
  <si>
    <t>'CR 2 CL 54 -190'</t>
  </si>
  <si>
    <t>.25</t>
  </si>
  <si>
    <t>Maria Gladys Cardona Cardenas</t>
  </si>
  <si>
    <t xml:space="preserve"> 23-09-2025 08:42:36--FNXWEAPICRMPROD-Usuaria indica que el personal de EPM ha estado en la zona y le dicen que no sabe a que se debe que le indiquen que hay problemas de orden publico no hay ningn inconenientes 3215487612  af26505a-9679-4a31-a81f-b90817b31762ymunag406 NO SE PUEDE ATENDER POR ORDEN PUBLICO2DA VISITA  X CARLOS IDARRAGA  17-09-2025 07:42:29--LTOROGMOD-406 NO SE PUEDE ATENDER POR ORDEN PUBLICO2DA VISITA  X CARLOS IDARRAGA -</t>
  </si>
  <si>
    <t>PED-3540901-P4J3</t>
  </si>
  <si>
    <t>'CR 7 CL 54 -99 (INTERIOR 301 )'</t>
  </si>
  <si>
    <t>.11</t>
  </si>
  <si>
    <t>Gabriel Antonio Caro Saldarriaga</t>
  </si>
  <si>
    <t>CR 7 CL 54 -99</t>
  </si>
  <si>
    <t xml:space="preserve"> 23-SEP-2025 12:11:32 -- EPMCRMSVPRD Sr. Gabriel Antonio Caro Saldarriaga  con cdula 3393455  afirma es propietario del inmueble solcita nueo sericio de energa para mpio medellin barrio Caicedo requiere sericio bsico residencial a 110 V piso 3  solicita que EPM instale la red elctrica externa y el contador Carga mxima requerida en KVA: 90Niel de tensin: 1Tipo de sericio solicitado: Nuea cargaHay red elctrica cercana al predio: SiDistancia en metros: 10Se toma como referencia la direccin CR 7 CL 54 -99 INTERIOR 301   tel. 3225097382  id0bd2686f-06c0-4ea1-a53d-a8294820f8c3 ahenlondPedido automatico desde solicitud de sericio de energa</t>
  </si>
  <si>
    <t>'055027004000990301</t>
  </si>
  <si>
    <t>PED-3541290-T5C9</t>
  </si>
  <si>
    <t>'CR 8 A CL 56 -34 (INTERIOR 344 )'</t>
  </si>
  <si>
    <t>Nelson Humberto Vallejo Vallejo</t>
  </si>
  <si>
    <t>nelhum463@gmail.com</t>
  </si>
  <si>
    <t>'055028106000340344</t>
  </si>
  <si>
    <t>PED-3487644-S1F6</t>
  </si>
  <si>
    <t>'CL 52 B CR 13 -14 (INTERIOR 306 )'</t>
  </si>
  <si>
    <t>Hector Alonso Castaño Bedoya</t>
  </si>
  <si>
    <t>CL 53 CR 13 -53</t>
  </si>
  <si>
    <t xml:space="preserve"> 23-09-2025 13:47:56--FNXWEAPICRMPROD-Sr Hctor Castaño solicita nuea isita ya realizaron adecuaciones  id fad455b4-c34a-4d36-80ae-36cacee2cb6c  ltangan 405.PERMISO POR ESCRITO CON NOMBRE FIRMA Y NMERO DE CDULA DEL VECINO PARA APOYAR LA ACOMETIDA EN FACHADA DE L .422.CAMBIAR TUBERA PVC EXPUESTA QUE EST POR EL TECHO CAMBIARLA POR TUBERA METLICA O TUBERA SCH-40 GRIS CON SUS RESPECTIVOS ACCESORIOS.  INSTALAR TOMAS DE SEGURIDAD GFCI EN ZONA HMEDAS. NORMA RA8 -020. Jhon Zapata 26-08-2025 16:00:17--NCORRRMOD-405.PERMISO POR ESCRITO CON NOMBRE FIRMA Y NMERO DE CDULA DEL VECINO PARA APOYAR LA ACOMETIDA EN FACHADA DE L .422.CAMBIAR TUBERA PVC EXPUESTA QUE EST POR EL TECHO CAMBIARLA POR TUBERA METLICA O TUBERA SCH-40 GRIS CON SUS RESPECTIVOS ACCESORIOS. INSTALAR TOMAS DE SEGURIDAD GFCI EN ZONA HMEDAS. NORMA RA8 -020. Jhon Zapata-</t>
  </si>
  <si>
    <t>'055112203000140306</t>
  </si>
  <si>
    <t>1.26</t>
  </si>
  <si>
    <t>PED-3426730-T9G7</t>
  </si>
  <si>
    <t>'CL 56 BB CR 19 -32 (INTERIOR 128 )'</t>
  </si>
  <si>
    <t>.3</t>
  </si>
  <si>
    <t>Silvia Rosa Posso Durango</t>
  </si>
  <si>
    <t xml:space="preserve"> 23-09-2025 07:32:27-TORREGOBMOD-REPROGRAMAR 17-07-2025 11:20:50--NCORRRMOD-413.TENER EL CERTIFICADO DEL TCNICO ELECTRICISTA. DECLARACIN DE CUMPLIMIENTO CON SU RESOLUCIN 40117-2-4-2024  Y LA COPIA LA TARJETA DEL TCNICO ELECTRICISTA. Jhon Zapata-</t>
  </si>
  <si>
    <t>'055116229000320128</t>
  </si>
  <si>
    <t>PED-3426697-R4M9</t>
  </si>
  <si>
    <t>'CL 56 BB CR 19 -32 (INTERIOR 328 )'</t>
  </si>
  <si>
    <t xml:space="preserve"> 23-09-2025 07:32:47-TORREGOBMOD-REPROGRAMAR 17-07-2025 11:20:17--NCORRRMOD-413.TENER EL CERTIFICADO DEL TCNICO ELECTRICISTA DECLARACIN DE CUMPLIMIENTO CON SU RESOLUCIN 40117-2-4-2024  Y LA COPIA LA TARJETA DEL TCNICO ELECTRICISTA.Jhon Zapata-</t>
  </si>
  <si>
    <t>'055116229000320328</t>
  </si>
  <si>
    <t>PED-3541047-P8V0</t>
  </si>
  <si>
    <t>'CL 56 EE CR 17 -92'</t>
  </si>
  <si>
    <t>Jania Dayana Muñoz Cardona</t>
  </si>
  <si>
    <t xml:space="preserve"> 23-SEP-2025 13:33:48 -- EPMCRMSVPRD Se presenta Jania Dayana Muñoz Cardona con cdula 1146438824 para solicitar sericio de energa nuea para la direccin CL 56 EE CR 17 -92 en el municipio de Medelln Barrio Caicedo Villatina para lo cual presenta formulario de habilitacin de iienda y de solicitud de sericio copia de la cdula presenta factura del inmueble ecino con contrato 12441993 se informa que la solicitud queda pendiente de erificacin tcnica celular 3014423765 - 3195586469 correo janiadayanacardonagmail.comPedido automatico desde solicitud de sericio de energa</t>
  </si>
  <si>
    <t>'055116557000920000</t>
  </si>
  <si>
    <t>1.16</t>
  </si>
  <si>
    <t>6.06</t>
  </si>
  <si>
    <t>PED-3540574-K9Q5</t>
  </si>
  <si>
    <t>'CR 12 CL 54 -18 (INTERIOR 201 )'</t>
  </si>
  <si>
    <t>Victor Hugo Muñoz Martinez</t>
  </si>
  <si>
    <t xml:space="preserve"> 23-SEP-2025 10:28:31 -- EPMCRMSVPRD Sr. Victor Hugo Muñoz Martinez con cdula 1017247912 afirma es propietario del inmueble solcita nueo sericio de energa para mpio Medellin barrio VillatinaSe toma como referencia la direccin CR 12 CL 54 -18 tel.3016992612 requiere sericio bsico residencial a 110 V piso 2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id cba30ed3-c0af-43ee-a910-b2ab1be6afa8 login: SURIBEMUPedido automatico desde solicitud de sericio de energa</t>
  </si>
  <si>
    <t>'055122004000180201</t>
  </si>
  <si>
    <t>PED-3541050-T4G3</t>
  </si>
  <si>
    <t>'CR 13 CL 52 B -44 (INTERIOR 101 )'</t>
  </si>
  <si>
    <t>Arcadio Antonio Palacio Quintero</t>
  </si>
  <si>
    <t xml:space="preserve"> 23-SEP-2025 13:36:26 -- EPMCRMSVPRD Propietario solicita contador de energa HV para la direccin CR 13 CL 52 B -44 INTERIOR 101   Municipio de MEDELLN barrio Caicedo illa Tina indica claramente que el uso del sericio es residencial solicita la red interna acometida y medidorPresenta: Formulario diligenciado y firmado.copia de cdula factura ecina 12268705 direccin referencia CR 13 CL 52 B -44 casa ecinaContacto: Arcadio Antonio Palacio Quinterotel. 3045717312SUJETO A VERIFICACINNOTA: Faor llamar antes de isitar.Pedido automatico desde solicitud de sericio de energa</t>
  </si>
  <si>
    <t>'055123002200440101</t>
  </si>
  <si>
    <t>PED-3539760-H6Y2</t>
  </si>
  <si>
    <t>'CR 14 CL 55 -128 (INTERIOR 201 )'</t>
  </si>
  <si>
    <t>.88</t>
  </si>
  <si>
    <t>Ruth Maria Gomez Acevedo</t>
  </si>
  <si>
    <t xml:space="preserve"> 22-SEP-2025 17:36:13 -- EPMCRMSVPRD Usuaria en calidad de propietaria solicita sericio de HV para la direccin CR 14 CL 55 -128 INTERIOR 201 barrio Villatina municipio de Medelln. Presenta solicitudes diligenciadas cdula original factura ecino contrato 12540965. Se requiere la construccin de redes internas y externas. Telfonos de contacto: 3136969996. Llamar antes de ir.Pedido automatico desde solicitud de sericio de energa</t>
  </si>
  <si>
    <t>'055124005001280201</t>
  </si>
  <si>
    <t>PED-3541286-M1C7</t>
  </si>
  <si>
    <t>'CR 18 A CL 59 C -20'</t>
  </si>
  <si>
    <t>FLOR ENID SANCHEZ MOLINA</t>
  </si>
  <si>
    <t xml:space="preserve"> 23-SEP-2025 14:25:31 -- EPMCRMSVPRD Sr. FLOR ENID SANCHEZ MOLINA con cdula 1037263422 afirma es propietario del inmueble solicita nueo sericio de energa para mpio MEDELLN barrio LLANADITAS requiere sericio bsico residencial a 110 V piso 1Informa tener red elctrica interna certificada.Carga mxima requerida en KVA: 96Niel de tensin: 1Tipo de sericio solicitado: Nuea cargaHay red elctrica cercana al predio: SiDistancia en metros: 10 Se toma como referencia la direccin CR 18 A CL 59 C -19 LLANADITAS MEDELLN ANTIOQUIA tel 3116497357 id c045f3d1-f760-4a09-802d-de3aa1907707 login jcorrePedido automatico desde solicitud de sericio de energa</t>
  </si>
  <si>
    <t>'055128109300200000</t>
  </si>
  <si>
    <t>PED-3253833-N5P0</t>
  </si>
  <si>
    <t>'CL 56 BB CR 20 A -3 (INTERIOR 101 )'</t>
  </si>
  <si>
    <t>llor451@hotmail.es</t>
  </si>
  <si>
    <t xml:space="preserve"> 23-09-2025 07:33:05-TORREGOBMOD-REPROGRAMAR 19-09-2025 13:21:53--AVILLEGAMOD-414 CASA SOLA NO CONTESTAN X CARLOS IDARRAGA -</t>
  </si>
  <si>
    <t>'055216220100030101</t>
  </si>
  <si>
    <t>PED-3540894-X9K2</t>
  </si>
  <si>
    <t>'CL 56 BC CR 20 B -5 (INTERIOR 201 )'</t>
  </si>
  <si>
    <t>Ana Polonia Montoya Villa</t>
  </si>
  <si>
    <t xml:space="preserve"> 23-SEP-2025 12:08:59 -- EPMCRMSVPRD Ana Polonia Montoya Villa con cdula 43613332 solicita h de energa con redes internas y externas para iienda ubicada en barrio enciso presenta la cdula formato alor agregado y operador de red diligenciados y contrato ecino 13081359. faor llamar antes de ir 3113820509.Pedido automatico desde solicitud de sericio de energa</t>
  </si>
  <si>
    <t>'055216230200050201</t>
  </si>
  <si>
    <t>1.3</t>
  </si>
  <si>
    <t>1.18</t>
  </si>
  <si>
    <t>PED-3540146-N5Z2</t>
  </si>
  <si>
    <t>'CR 24 B CL 57 CC -63 (INTERIOR 319 )'</t>
  </si>
  <si>
    <t xml:space="preserve"> 23-SEP-2025 08:40:31 -- EPMCRMSVPRD Sra. Yennifer Ossa Arteaga con cdula 1040741847 afirma es propietaria del inmueble solcita nueo sericio de energa para municipio de Medelln barrio Colinas de enciso requiere sericio bsico residencial a 110 V piso 3 solicita que EPM instale la red elctrica interna externa y certifique. Se le informa cobro del IVA del 19 sobre los trabajos realizados para la construccin de la red interna.Carga mxima requerida en KVA: 90Niel de tensin: 1Tipo de sericio solicitado: Nuea cargaHay red elctrica cercana al predio: SiDistancia en metros:10Se toma como referencia la direccin CR 24 B CL 57 CC -63 INTERIOR 319  tel. 3107188468 id 932ee9aa-6c4b-412b-84c5-935b3cc50671 aortizayenitfer2508gmail.com NOTA : Se comunica el personal de EPM manifiesta que fueron eniados por el personal de perdidas para la instalacin de este sericio.Pedido automatico desde solicitud de sericio de energa</t>
  </si>
  <si>
    <t>'055224207330630319</t>
  </si>
  <si>
    <t>2.1</t>
  </si>
  <si>
    <t>1.94</t>
  </si>
  <si>
    <t>3.24</t>
  </si>
  <si>
    <t>PED-3540912-Z1M5</t>
  </si>
  <si>
    <t>'CL 62 CR 96 A -157 (INTERIOR 225 )'</t>
  </si>
  <si>
    <t>Yuris Yaridis Gaspar Quintero</t>
  </si>
  <si>
    <t xml:space="preserve"> 23-SEP-2025 12:15:02 -- EPMCRMSVPRD Sr. yuris gaspar quintero   cdula: 1192816161    afirma que es la propietario   solicita el sericio de energa  para mpio :  medellin   piso 1  solicita que EPM le instale medidor y acometida y certifique  Carga mxima requerida en KVA: 9Niel de tensin: 1 Tipo de sericio solicitado: Nuea cargaHay red elctrica cercana al predio: SiDistancia en metros: 10 Se toma como referencia la direccin :CL 62 CR 96 A -157 INTERIOR 180  FUENTE CLARA MEDELLN ANTIOQUIA tel : 3232421590  id:f982dd61-8b73-4d07-bab7-32cf0ff3a89c  login mmontoyl  Pedido automatico desde solicitud de sericio de energa</t>
  </si>
  <si>
    <t>'056912006101570225</t>
  </si>
  <si>
    <t>4.07</t>
  </si>
  <si>
    <t>PED-3540531-P1S1</t>
  </si>
  <si>
    <t>'CL 47 C CR 61 -81 (INTERIOR 2117 )'</t>
  </si>
  <si>
    <t>Tatiana Moreno</t>
  </si>
  <si>
    <t xml:space="preserve"> 23-SEP-2025 10:17:56 -- EPMCRMSVPRD HV INGRESADO POR CONTROL PERDIDAS CONTACTAR AL:3042053885Pedido automatico desde solicitud de sericio de energa</t>
  </si>
  <si>
    <t>'074617301000812117</t>
  </si>
  <si>
    <t>PED-3540625-B8X2</t>
  </si>
  <si>
    <t>'CL 47 C CR 61 -81 (INTERIOR 3117 )'</t>
  </si>
  <si>
    <t xml:space="preserve"> 23-SEP-2025 10:39:17 -- EPMCRMSVPRD HV INGRESADO POR CONTROL PERDIDAS CONTACTAR AL:3042053885Pedido automatico desde solicitud de sericio de energa</t>
  </si>
  <si>
    <t>'074617301000813117</t>
  </si>
  <si>
    <t>PED-3540592-N9L5</t>
  </si>
  <si>
    <t>'CL 47 C CR 61 -81 (INTERIOR 3217 )'</t>
  </si>
  <si>
    <t xml:space="preserve"> 23-SEP-2025 10:32:15 -- EPMCRMSVPRD HV INGRESADO POR CONTROL PERDIDAS CONTACTAR AL:3042053885Pedido automatico desde solicitud de sericio de energa</t>
  </si>
  <si>
    <t>'074617301000813217</t>
  </si>
  <si>
    <t>2.97</t>
  </si>
  <si>
    <t>3.05</t>
  </si>
  <si>
    <t>'CL 13 CR 111 -74 (INTERIOR 422 )'</t>
  </si>
  <si>
    <t>Erly Herney Roman Mazo</t>
  </si>
  <si>
    <t>AMAGA</t>
  </si>
  <si>
    <t xml:space="preserve"> 23-09-2025 13:30:23-LTOROGMOD-0 26-AUG-2025 15:19:59 -- EPMCRMSVPRD Se presenta Erly Herney Roman Mazo con cdula 1055832712 para solicitar sericio de energa nuea para la direccin CL 13 CR 111 -74 INTERIOR 422 en el municipio de Medelln Barrio Beln La Perla para lo cual presenta formulario de habilitacin de iienda y de solicitud de sericio copia de la cdula presenta factura del inmueble ecino con contrato 12923533 se informa que la solicitud queda pendiente de erificacin tcnica celular 3005018627 Pedido automatico desde solicitud de sericio de energa01-Sep-2025 -- Actualizacion masia por pendientes de atencion WO0000003084835</t>
  </si>
  <si>
    <t>1.93</t>
  </si>
  <si>
    <t>2.08</t>
  </si>
  <si>
    <t>2.06</t>
  </si>
  <si>
    <t>'CL 39 F CR 115 A -113 (INTERIOR 146 )'</t>
  </si>
  <si>
    <t>Maria Fabiola Gaviria Henao</t>
  </si>
  <si>
    <t>2.04</t>
  </si>
  <si>
    <t>5.98</t>
  </si>
  <si>
    <t>'CR 119 CL 39 F -31 (INTERIOR 202 )'</t>
  </si>
  <si>
    <t xml:space="preserve"> 23-09-2025 13:32:11-LTOROGMOD-0 01-SEP-2025 09:48:24 -- EPMCRMSVPRD SE PRESENTA EL SEÑOR JHON JAIRO HENAO OSORIO CON C.C. 71.644.375 CON DOCUMENTOS A NOMBRE DE NANCY BEATRIZ ALZATE NATERA IDENTIFICADO CON CEDULA 1.128.466.772 SOLICITANDO SERVICIO DE H.V. CONSTRUCCIN DE ACOMETIDA Y MEDIDOR PARA LA INSTALACION RESIDENCIAL EN LA DIRECCIN CR 119 CL 39 F -31 INTERIOR 202  EN EL MUNICIPIO DE MEDELLIN BARRIO SAN JAVIER SECTOR EL SALADO PARTE ALTA DEPARTAMENTO DE ANTIOQUIA PRESENTA CDULA DE CIUDADANA SOLICITUD DILIGENCIADA CARTA DE REQUISITOS TCNICOS COPIA DE LA TARJETA PROFESIONAL DEL TCNICO ELECTRICISTA QUE CERTIFICA LA INSTALACIN FACTURA DE SERVICIOS INSTALACION VECINA MAS CERCANA PRIMER PISO CONTRATO 610941 TELEFONO DE CONTACTO 3135357533-  LLAMAR ANTES DE IR SUJETO A VERIFICACIN.Pedido automatico desde solicitud de sericio de energa01-Sep-2025 -- Actualizacion masia por pendientes de atencion WO0000003084835</t>
  </si>
  <si>
    <t>'CR 119 CL 39 F -31 (INTERIOR 301 )'</t>
  </si>
  <si>
    <t xml:space="preserve"> 23-09-2025 13:31:54-LTOROGMOD-0 01-SEP-2025 09:44:32 -- EPMCRMSVPRD SE PRESENTA EL SEÑOR JHON JAIRO HENAO OSORIO CON C.C. 71.644.375 CON DOCUMENTOS A NOMBRE DE NANCY BEATRIZ ALZATE NATERA IDENTIFICADO CON CEDULA 1.128.466.772 SOLICITANDO SERVICIO DE H.V. CONSTRUCCIN DE ACOMETIDA Y MEDIDOR PARA LA INSTALACION RESIDENCIAL EN LA DIRECCIN CR 119 CL 39 F -31 INTERIOR 301  EN EL MUNICIPIO DE MEDELLIN BARRIO SAN JAVIER SECTOR EL SALADO PARTE ALTA DEPARTAMENTO DE ANTIOQUIA PRESENTA CDULA DE CIUDADANA SOLICITUD DILIGENCIADA CARTA DE REQUISITOS TCNICOS COPIA DE LA TARJETA PROFESIONAL DEL TCNICO ELECTRICISTA QUE CERTIFICA LA INSTALACIN FACTURA DE SERVICIOS INSTALACION VECINA MAS CERCANA PRIMER PISO CONTRATO 610941 TELEFONO DE CONTACTO 3135357533-  LLAMAR ANTES DE IR SUJETO A VERIFICACIN.Pedido automatico desde solicitud de sericio de energa01-Sep-2025 -- Actualizacion masia por pendientes de atencion WO0000003084835</t>
  </si>
  <si>
    <t>PED-3539530-Z0K5</t>
  </si>
  <si>
    <t>'CL 39 F CR 120 -79 (INTERIOR 1147 )'</t>
  </si>
  <si>
    <t>.94</t>
  </si>
  <si>
    <t>YANILETH  MENA MOSQUERA</t>
  </si>
  <si>
    <t xml:space="preserve"> 22-SEP-2025 16:20:53 -- EPMCRMSVPRD Solicita energa h para la direccion 39 F CR 120 -79 INTERIOR 1147  Medelln anexa cuenta con contrato 12762952 cedula declaracin de cumplimiento matricula telfono contacto 3155707019 llamar antes de irPedido automatico desde solicitud de sericio de energa</t>
  </si>
  <si>
    <t>'083219600000791147</t>
  </si>
  <si>
    <t>3.93</t>
  </si>
  <si>
    <t>PED-3539500-L8G1</t>
  </si>
  <si>
    <t>'CL 48 CC CR 102 C -34 (INTERIOR 201 )'</t>
  </si>
  <si>
    <t>Maria  Ortiz Acosta</t>
  </si>
  <si>
    <t xml:space="preserve"> 22-SEP-2025 16:11:17 -- EPMCRMSVPRD Se presenta el usuario en calidad de propietario solicitando un contador de energa HV para la direccin CL 48 CC CR 102 C -34 INTERIOR 201  san jaier Medelln. Solicita construir la red interna acometida y medidor financiado. Presenta cdula original y formulario diligenciado. Se le informa que debe contactar a ANS. Tambin presenta factura de instalacin de la ecina con direccin de referencia CL 48 CC CR 102 C -34 Maria Ortiz Acosta celular: 3146762249. Sujeto a erificacin en terrenoPedido automatico desde solicitud de sericio de energa</t>
  </si>
  <si>
    <t>'084018332300340201</t>
  </si>
  <si>
    <t>3.15</t>
  </si>
  <si>
    <t>PED-3275412-S1T3</t>
  </si>
  <si>
    <t>'CR 120 F CL 48 D -103 (INTERIOR 124 )'</t>
  </si>
  <si>
    <t>.93</t>
  </si>
  <si>
    <t>Carlos Andres Jaramillo Cano</t>
  </si>
  <si>
    <t xml:space="preserve"> 22-09-2025 16:27:04--FNXWEAPICRMPROD-Reenio de procesos de Integracion - JOBSr. Carlos Jaramillo tel: 3052649157 la iienda ya cuenta con la red electrica interna instalada y certificada por electricista particular. y tiene los documentos fisicos para mostrarlos en la isita. solicita reprogramar la reisinid:d337d2ba-47bf-4599-9c31-b20165d9c4fb ccartags 08-04-2025 17:18:59--NCORRRMOD-413-presentar declaracin de cumplimiento y su respectia matrcula del electricista encargado  422-el usuario realizar la red elctrica interna por particular Camilo Perez-</t>
  </si>
  <si>
    <t>'084220608401030124</t>
  </si>
  <si>
    <t>PED-3540981-R3M9</t>
  </si>
  <si>
    <t>'CR 121 B CL 48 B -24 (INTERIOR 201 )'</t>
  </si>
  <si>
    <t>.07</t>
  </si>
  <si>
    <t>Maria Adeney Uchima Montoya</t>
  </si>
  <si>
    <t xml:space="preserve"> 23-SEP-2025 13:04:20 -- EPMCRMSVPRD Propietaria Maria Adenei Puchima Montoya  cc 43867933  Mun Medellin CR 121 B CL 48 B -24   BR San Jaier la Loma Br nueo estrato 2  sericio para 2 piso tel 3205935215-3178047440  correo marialauenagmail.com HV medidor y acometida  ya cuenta con certificado red interna id   ad135893-ebd0-47fb-adbd-04f508053f08 amejale  Pedido automatico desde solicitud de sericio de energa</t>
  </si>
  <si>
    <t>'084221208200240201</t>
  </si>
  <si>
    <t>PED-3133728-Y7F3</t>
  </si>
  <si>
    <t>'CL 56 CR 123 -48 (INTERIOR 1124 )'</t>
  </si>
  <si>
    <t>.15</t>
  </si>
  <si>
    <t>Ermilo Vargas Mosquera</t>
  </si>
  <si>
    <t xml:space="preserve"> 23-09-2025 11:06:12--FNXWEAPICRMPROD-Se comunica la Sra. Jesica Vlez en calidad de encargada y solicita reprogramacion de isita ya organizaron los pendientes tel. de contacto 3022799257 por faor comunicarse antes del desplazamiento ID13ce9169-3236-43aa-a3ec-034c227ec33f aortiza 413 presentar declaracin de cumplimiento del electricista instalar lnea de polo a tierra que falta Angel Rodriguez 2072025 13:44:15 02-07-2025 14:16:04--NCORRRMOD- 413 presentar declaracin de cumplimiento del electricista instalar lnea de polo a tierra que falta Angel Rodriguez 2072025 13:44:15-</t>
  </si>
  <si>
    <t>'085216003000481124</t>
  </si>
  <si>
    <t>'CL 59 CR 120 F -3 (INTERIOR 215 )'</t>
  </si>
  <si>
    <t>Mary Higuita</t>
  </si>
  <si>
    <t xml:space="preserve"> 23-09-2025 13:28:57-LTOROGMOD-0 26-AUG-2025 09:15:21 -- EPMCRMSVPRD Sra Mary Higuita con cc 1014239596 en calidad de propietaria solicita HV a 110   mun medellinbarrio san Jaier la loma dir CL 59 CR 120 F -3 INTERIOR 215  tel: 3104819977  tiene red interna instalada y certificada  id 9feeb4bf-9ca8-4123-b725-bdd4fb5ff71c  ltanganPedido automatico desde solicitud de sericio de energa01-Sep-2025 -- Actualizacion masia por pendientes de atencion WO0000003084835</t>
  </si>
  <si>
    <t>PED-3466038-F6W9</t>
  </si>
  <si>
    <t>'CR 121 B CL 52 -62 (INTERIOR 108 )'</t>
  </si>
  <si>
    <t>Diego Alberto Tabares Ruiz</t>
  </si>
  <si>
    <t xml:space="preserve"> 23-09-2025 11:32:13--FNXWEAPICRMPROD- Usuaria solicita reprogramar llamar antes de ir 3014583611.-----------------------------------------------------------------------------414 no contesta lneas telefnicas se toma registro fotogrfico de la propiedad y de la direccines cercanas por faor actualizar lneas telefnicas CR 121b CL 52 62 int 108 Angel Rodriguez 14082025 12:13:58 14-08-2025 14:47:14--NCORRRMOD- 414 no contesta lneas telefnicas se toma registro fotogrfico de la propiedad y de la direccines cercanas por faor actualizar lneas telefnicas CR 121b CL 52 62 int 108 Angel Rodriguez 14082025 12:13:58-</t>
  </si>
  <si>
    <t>'085221202000620108</t>
  </si>
  <si>
    <t>PED-3367848-L1C9</t>
  </si>
  <si>
    <t>'CR 123 CL 54 A -62 (INTERIOR 194 )'</t>
  </si>
  <si>
    <t>.13</t>
  </si>
  <si>
    <t>Ramiro Alberto Cano Tejada</t>
  </si>
  <si>
    <t xml:space="preserve"> 23-09-2025 11:34:40--FNXWEAPICRMPROD-Usuario pide reprogramar  Faor comunicarse antes de ir al tel. 4270796.-----------------------------------------------------Reenio de procesos de Integracion - JOB 11-06-2025 21:15:38--NCORRRMOD- 419 predio en construccin no habitable terminar construccin  CR 123 CL 54a 62 int 191 Angel Rodriguez-</t>
  </si>
  <si>
    <t>'085223004100620194</t>
  </si>
  <si>
    <t>1.95</t>
  </si>
  <si>
    <t>7.8</t>
  </si>
  <si>
    <t>PED-3526897-X2J2</t>
  </si>
  <si>
    <t>'CR 108 CL 62 -23 (INTERIOR 302 )'</t>
  </si>
  <si>
    <t>.08</t>
  </si>
  <si>
    <t xml:space="preserve"> 23-09-2025 12:45:49--FNXWEAPICRMPROD-422 CAMBIAR BREAKERS DE 40 AMP POR DE 20 AMP Y FALTA 1 POLO A TIERRA X JONNY G Sra. sirley Betancur solicita reprogramar ya que tiene los pendientes OK Por faor comunicarse con el usuario antes de isitar el predio numero de contacto 3197899175 ID:06869798-af6a-47c4-b5b3-7407601e8623 ccasper 17-09-2025 07:44:01--LTOROGMOD-422 CAMBIAR BREAKERS DE 40 AMP POR DE 20 AMP Y FALTA 1 POLO A TIERRA X JONNY G -</t>
  </si>
  <si>
    <t>'086028002000230302</t>
  </si>
  <si>
    <t>'CL 64 CR 115 -48 (INTERIOR 109 )'</t>
  </si>
  <si>
    <t>Eduard Alexander Paniagua Alvarez</t>
  </si>
  <si>
    <t xml:space="preserve"> 23-09-2025 13:28:40-LTOROGMOD-0 27-08-2025 09:58:11--FNXWEAPICRMPROD-Sr eduar indica que ya tiene todo listo numero de contacto : 3128674553id: 61191add-d9be-490d-ab46-3dc0be030703usuario: mmontoyl 423 no hay espacio fsico para instalar medidor de energa crear muro para instalar medidor de energa CL 63ad CR 117f 03 Angel Rodriguez 31072025 16:12:20 31-07-2025 17:00:19--NCORRRMOD- 423 no hay espacio fsico para instalar medidor de energa crear muro para instalar medidor de energa CL 63ad CR 117f 03 Angel Rodriguez 31072025 16:12:20-01-Sep-2025 -- Actualizacion masia por pendientes de atencion WO0000003084835</t>
  </si>
  <si>
    <t>3.16</t>
  </si>
  <si>
    <t>PED-3490597-V4B9</t>
  </si>
  <si>
    <t>'CL 67 CR 150 -3'</t>
  </si>
  <si>
    <t>andres felipe roldan torres</t>
  </si>
  <si>
    <t xml:space="preserve"> 23-09-2025 09:34:13--FNXWEAPICRMPROD-Sr. Gildardo Tamayo se comunica informando que ya realiz los pendientes y solicita reprogramar  TEL: 3216731451 ID:   8f7e4a2b-670b-4cb2-9ff5-c66ae36eff49  jcorre 419 predio en construccin no habitable terminar construccin instalar baño cocina entanas y puerta principal 147048860400000110 Angel Rodriguez 26-08-2025 16:08:20--NCORRRMOD- 419 predio en construccin no habitable terminar construccin instalar baño cocina entanas y puerta principal 147048860400000110 Angel Rodriguez-</t>
  </si>
  <si>
    <t>'086517000000030000</t>
  </si>
  <si>
    <t>'RURAL_103043428373000201_103043428373000201'</t>
  </si>
  <si>
    <t>Maria Eugenia Toro Cardona</t>
  </si>
  <si>
    <t xml:space="preserve"> 23-09-2025 13:27:34-LTOROGMOD-0 27-AUG-2025 09:23:02 -- EPMCRMSVPRD Usuaria Maria Eugenia Toro Cardona quien dice ser propietaria solicita construccin de domiciliaria del sericio de energa para la instalacin con direccin RURAL103043428373000201103043428373000201 Municipio Medelln presenta todos los documentos diligenciados fotocopia de cedula. Telfono contacto 3003629478 - 3022646958. Faor llamar antes de realizar la isita. El pedido se ingresa sujeto a la erificacin en el terreno.Pedido automatico desde solicitud de sericio de energa01-Sep-2025 -- Actualizacion masia por pendientes de atencion WO0000003084835</t>
  </si>
  <si>
    <t>4.1</t>
  </si>
  <si>
    <t>4.92</t>
  </si>
  <si>
    <t>6.04</t>
  </si>
  <si>
    <t>4.12</t>
  </si>
  <si>
    <t>5.17</t>
  </si>
  <si>
    <t>4.25</t>
  </si>
  <si>
    <t>'RURAL_122003602000000001_Prov.Vereda Media Luna'</t>
  </si>
  <si>
    <t>Rosalba  Martinez Castro</t>
  </si>
  <si>
    <t xml:space="preserve"> 23-09-2025 13:27:15-LTOROGMOD-0 26-AUG-2025 10:13:34 -- EPMCRMSVPRD Se solicita la habilitacin de la iienda sericio ubicado en la VEREDA MEDIA LUNA con ruta cercana RURAL122003602000000000 correspondiente al estrato 2 Dos.La persona de contacto es Rosalba Martnez Castro celular 314 489 93 01. Por faor comunicarse preiamente para agendar la isita. Presentar certificado de RETIE en el terreno.Nota: La habilitacin de la iienda genera un cobro adicional correspondiente al 19  del IVA.Pedido automatico desde solicitud de sericio de energa01-Sep-2025 -- Actualizacion masia por pendientes de atencion WO0000003084835</t>
  </si>
  <si>
    <t>'RURAL_122003660000000123'</t>
  </si>
  <si>
    <t>Luz Marina Ardila Ardila</t>
  </si>
  <si>
    <t xml:space="preserve"> 23-09-2025 13:26:59-LTOROGMOD-0 19-AUG-2025 16:48:18 -- EPMCRMSVPRD Sr. Luz Marina Ardila con cdula 43023285 afirma es propietario del inmueble solicita nueo sericio de energa para mpio MEDELLN ANTIOQUIA barrioereda MEDIA LUNA requiere sericio bsico residencial a 110 V solicita que EPM instale la red elctrica interna y certifique Y red externa. se brinda informacin de cobro por red interna en la 1ra factura Carga mxima: 9 KVANiel de tensin: 1Tipo de sericio solicitado: Nuea cargaHay red elctrica cercana al predio: SiDistancia en metros:10Se toma como referencia la direccin RURAL122003660000000000122003660000000000 tel 3185291186 id 54124539-6d00-4759-b2a2-8f90b430b80b aestrmon Pedido automatico desde solicitud de sericio de energa01-Sep-2025 -- Actualizacion masia por pendientes de atencion WO0000003084835</t>
  </si>
  <si>
    <t>PED-3282666-L1R8</t>
  </si>
  <si>
    <t>'RURAL_122016820800000000'</t>
  </si>
  <si>
    <t>Juan Esteban Patiño Ciro</t>
  </si>
  <si>
    <t xml:space="preserve"> 23-09-2025 09:25:25-SORREGOMOD-Continuar con la atencin del cliente ya cuenta con todo instalado 04-08-2025 12:27:26--FNXWEAPICRMPROD- Sr. juan esteban indica que ya tiene todo listo numero de contacto : 3183101477 id: d21c6c74-909f-4cc8-865a-ef14295dc83fusuario: mmontoyl419 Predio en construccin sin prueba de habitabilidad no tiene entanas cocina y baño. Se anexa registro fotogrfico de la edificacin y acta de isita Emil Cadrazco 15-04-2025 15:22:46--NCORRRMOD- 419 Predio en construccin sin prueba de habitabilidad no tiene entanas cocina y baño. Se anexa registro fotogrfico de la edificacin y acta de isita Emil Cadrazco-01-Sep-2025 -- Actualizacion masia por pendientes de atencion WO0000003084835</t>
  </si>
  <si>
    <t>PED-3447032-X9S7</t>
  </si>
  <si>
    <t>'RURAL_122018338000000000'</t>
  </si>
  <si>
    <t>Juan Carlos Arcay Rodriguez</t>
  </si>
  <si>
    <t xml:space="preserve"> 23-09-2025 13:26:17-LTOROGMOD-0 11-08-2025 18:27:13--FNXWEAPICRMPROD-El señor Juan Carlos Arcay Solicita reprogramar pedido de energa Faor llamar con tiempo de anticipacin ya que ien en Medelln y se deben desplazar hasta le sitio Celular:  3002944276ID 26e08988-108c-46b2-b05d-356c4f87daf5  lsalazho Reenio de procesos de Integracion - JOB 08-08-2025 07:36:52--NCORRRMOD-414.SE MARCA REPETIDAS OCASIONES AL NICO NMERO QUE HAY EN SISTEMA SUENA Y SUENA PERO NO CONTESTAN SE HACE LA VISITA A LA VIVIENDA SE GRITA REPETIDAS OCASIONES TAMPOCO SALE NADIE. REPROGRAMAR. SE DEJA REPORTE EN EL  CONTADOR VECINO. Jhon Zapata 6082025 17:45:39-01-Sep-2025 -- Actualizacion masia por pendientes de atencion WO0000003084835</t>
  </si>
  <si>
    <t>9.18</t>
  </si>
  <si>
    <t>PED-3540858-L4B8</t>
  </si>
  <si>
    <t>'RURAL_136029437000000000_BARRIO OLAYA HERRERA'</t>
  </si>
  <si>
    <t>.12</t>
  </si>
  <si>
    <t>Rosalba Arias Rueda</t>
  </si>
  <si>
    <t>barrio alfonso lopez</t>
  </si>
  <si>
    <t>dabeiba</t>
  </si>
  <si>
    <t>'136029437000000000</t>
  </si>
  <si>
    <t>PED-3541201-Q9M8</t>
  </si>
  <si>
    <t>'RURAL_136030249086900001'</t>
  </si>
  <si>
    <t>Nivis Patricia Bravo Bravo</t>
  </si>
  <si>
    <t xml:space="preserve"> 23-SEP-2025 14:02:37 -- EPMCRMSVPRD Sr. nibis patricia brao  brao  con cdula 1017124816 afirma es propietario del inmueble solcita nueo sericio de energa para mmunicipio: medellin barrio olaya herrera  requiere sericio bsico residencial a 110 V piso 1 solicita que EPM instale la red elctrica interna y certifique.  contador y acometida Se le informa cobro del IVA del 19 sobre los trabajos realizados para la construccin de la red interna.Carga mxima requerida en KVA: 90Niel de tensin: 1Tipo de sericio solicitado: Nuea cargaHay red elctrica cercana al predio: SiDistancia en metros:10Se toma como referencia la direccin  RURAL136030249086900000136030249086900000 tel:3118274919 idb019c9aa-5104-42a1-8184-47b99afae8d6  kespinop Pedido automatico desde solicitud de sericio de energa</t>
  </si>
  <si>
    <t>'136030249086900001</t>
  </si>
  <si>
    <t>10.2</t>
  </si>
  <si>
    <t>10.12</t>
  </si>
  <si>
    <t>3.1</t>
  </si>
  <si>
    <t>PED-2851795-N4N9</t>
  </si>
  <si>
    <t>'RURAL_146014939020000000'</t>
  </si>
  <si>
    <t>Luis Bernardo Salinas Mona</t>
  </si>
  <si>
    <t>luisber00@gmail.com</t>
  </si>
  <si>
    <t xml:space="preserve"> 30-07-2025 14:11:50-ORINCONOMOD-Se reprograma pedido ya qie se hanla con el cliente e informa que ya hay acceso a la iienda 28-06-2024 08:35:20--NCORRRMOD- 406 trabajos en as  14601493900000 ereda murrapal no hay acesso a la ereda para llegar al predio Angel Rodrguez-</t>
  </si>
  <si>
    <t>'146014939020000000</t>
  </si>
  <si>
    <t>1.22</t>
  </si>
  <si>
    <t>8.23</t>
  </si>
  <si>
    <t>5.13</t>
  </si>
  <si>
    <t>2.11</t>
  </si>
  <si>
    <t>PED-3474340-Z2X6</t>
  </si>
  <si>
    <t>'RURAL_147047446200000000'</t>
  </si>
  <si>
    <t>Martha Nubia Pulgarin Muñoz</t>
  </si>
  <si>
    <t xml:space="preserve"> 13-AUG-2025 08:38:29 -- EPMCRMSVPRD Radicado: 20250120148981 usuaria solicita conexin del sericio de energa HV en el municipio de Medelln Estrato 2 relaciona formato de Valor agregado y E1 correctamente diligenciado copia de Factura Copia de CC y declaracin de cumplimiento debidamente diligenciada.Nombre: Marta Nubia Pulgarn Muñoz   Andrs Felipe Montoya NaranjoCC:  43452735Direccin: RURAL147047446000000003Telfono: 3137111529Notificacin:  andresm.proyectosgmail.comCC Elctrico: 1042063948Pedido automatico desde solicitud de sericio de energa</t>
  </si>
  <si>
    <t>'147047446200000000</t>
  </si>
  <si>
    <t>PED-3528364-C9F0</t>
  </si>
  <si>
    <t xml:space="preserve"> 23-09-2025 10:23:31--FNXWEAPICRMPROD-.419 VIVIENDA EN COSNTRUCCION DEBE INSTALAR BAÑO Y COCINA PUERTA Y VENTANA PRINCIPAL X ORLANDO TORRES 23092025 10:22 am  Sr Guillermo Gonzalez solicita reprogramacin de la isita  informa que ya estn listos los pendientes y se puede proceder con el pedido PED-3528364-C9F0   tel 3022881012 llamar antes de ir 019de567-88a6-4b0c-98d9-d9795ea53d3f agiralon 18-09-2025 11:13:11--AVILLEGAMOD-.419 VIVIENDA EN COSNTRUCCION DEBE INSTALAR BAÑO Y COCINA PUERTA Y VENTANA PRINCIPAL X ORLANDO TORRES -</t>
  </si>
  <si>
    <t>'147048277050000002</t>
  </si>
  <si>
    <t>6.62</t>
  </si>
  <si>
    <t>8.13</t>
  </si>
  <si>
    <t>PED-3540752-F4F7</t>
  </si>
  <si>
    <t>'RURAL_163002702000000000_PORVENIR ESCALAS ARRIBA'</t>
  </si>
  <si>
    <t>John Fredy Torres Cañaveral</t>
  </si>
  <si>
    <t xml:space="preserve"> 23-SEP-2025 11:16:03 -- EPMCRMSVPRD HV INGRESADO POR CONTROL PERDIDAS CONTACTAR AL:3508421040Pedido automatico desde solicitud de sericio de energa</t>
  </si>
  <si>
    <t>'163002702000000000</t>
  </si>
  <si>
    <t>PED-2667195-H2V2</t>
  </si>
  <si>
    <t>'RURAL_163002724800000000_PORVENIR ESCALAS ARRIBA'</t>
  </si>
  <si>
    <t>Aldemar De Jesus Orozco Salazar</t>
  </si>
  <si>
    <t xml:space="preserve"> 23-09-2025 07:32:01-TORREGOBMOD-REPROGRAMAR 14-02-2024 15:27:53--ACAROGAVMOD-El porenir 413 tener declaracin de cumplimiento422 corregir red interna no cumple cambiar tubera que alimenta los plafonesJhon Zapata-</t>
  </si>
  <si>
    <t>'163002724800000000</t>
  </si>
  <si>
    <t>3.21</t>
  </si>
  <si>
    <t>1.98</t>
  </si>
  <si>
    <t>1.21</t>
  </si>
  <si>
    <t>PED-3541284-D3Y0</t>
  </si>
  <si>
    <t>'RURAL_167118404009000002_VDA MARIA AUXILIADORA'</t>
  </si>
  <si>
    <t>Maria Auxilio Jaramillo Henao</t>
  </si>
  <si>
    <t xml:space="preserve"> 23-SEP-2025 14:24:42 -- EPMCRMSVPRD Sr. Maria Auxilio Jaramillo con cdula 43420256 afirma es propietario del inmueble solcita nueo sericio de energa para mpio Sabaneta Maria Auxiliadora requiere sericio bsico residencial a 110 V piso 2 informa que tiene red interna instalada y certificada. Carga mxima requerida en KVA: 10Niel de tensin: 1Tipo de sericio solicitado: Nuea cargaHay red elctrica cercana al predio: SiDistancia en metros: 10 Se toma como referencia la direccin RURAL167118404009000000167118404009000000 correo trabajosepmhotmail.com tel. 3244095131 id ac4ae9dc-2fb3-4757-8e23-139fc04bb477 shernanbPedido automatico desde solicitud de sericio de energa</t>
  </si>
  <si>
    <t>'167118404009000002</t>
  </si>
  <si>
    <t>2.09</t>
  </si>
  <si>
    <t>7.24</t>
  </si>
  <si>
    <t>6.12</t>
  </si>
  <si>
    <t>3877563-3233085374</t>
  </si>
  <si>
    <t xml:space="preserve"> -3197477697</t>
  </si>
  <si>
    <t xml:space="preserve"> -3105012678</t>
  </si>
  <si>
    <t xml:space="preserve"> -3107907309</t>
  </si>
  <si>
    <t xml:space="preserve"> -3002300945</t>
  </si>
  <si>
    <t xml:space="preserve"> -3205372718</t>
  </si>
  <si>
    <t xml:space="preserve"> -3225097382</t>
  </si>
  <si>
    <t xml:space="preserve"> -3117520866</t>
  </si>
  <si>
    <t xml:space="preserve"> -3012526561</t>
  </si>
  <si>
    <t xml:space="preserve"> -3228538382</t>
  </si>
  <si>
    <t xml:space="preserve"> -3195586469</t>
  </si>
  <si>
    <t xml:space="preserve"> -3016992612</t>
  </si>
  <si>
    <t xml:space="preserve"> -3045717312</t>
  </si>
  <si>
    <t xml:space="preserve"> -3136969996</t>
  </si>
  <si>
    <t xml:space="preserve"> -3116497357</t>
  </si>
  <si>
    <t xml:space="preserve"> -3113820509</t>
  </si>
  <si>
    <t xml:space="preserve"> -3107188468</t>
  </si>
  <si>
    <t xml:space="preserve"> -3187694014</t>
  </si>
  <si>
    <t xml:space="preserve"> -3042053885</t>
  </si>
  <si>
    <t xml:space="preserve"> -3135707019</t>
  </si>
  <si>
    <t xml:space="preserve"> -3146762249</t>
  </si>
  <si>
    <t>5075184-3052649157</t>
  </si>
  <si>
    <t xml:space="preserve"> -3205935215</t>
  </si>
  <si>
    <t xml:space="preserve"> -3022799257</t>
  </si>
  <si>
    <t xml:space="preserve"> -3164876362</t>
  </si>
  <si>
    <t xml:space="preserve">4270796- </t>
  </si>
  <si>
    <t xml:space="preserve"> -3193638909</t>
  </si>
  <si>
    <t xml:space="preserve"> -3146023600</t>
  </si>
  <si>
    <t xml:space="preserve"> -3118274919</t>
  </si>
  <si>
    <t xml:space="preserve"> -3148674779</t>
  </si>
  <si>
    <t>3627006-3137111529</t>
  </si>
  <si>
    <t>3227317-3508421040</t>
  </si>
  <si>
    <t>4361213-3002855262</t>
  </si>
  <si>
    <t xml:space="preserve"> -3122881856</t>
  </si>
  <si>
    <t>CL 20 CR 84 F -70 (INT 213 )'</t>
  </si>
  <si>
    <t>CL 34 CR 34 C -41 (INT 1267 )'</t>
  </si>
  <si>
    <t>CL 34 CR 34 C -41 (INT 2077 )'</t>
  </si>
  <si>
    <t>CL 34 CR 34 C -41 (INT 2308 )'</t>
  </si>
  <si>
    <t>CR 34 E CL 31 -190 (INT 119 )'</t>
  </si>
  <si>
    <t>CR 34 E CL 31 -190 (INT 122 )'</t>
  </si>
  <si>
    <t>CR 34 E CL 31 -190 (INT 126 )'</t>
  </si>
  <si>
    <t>CR 34 E CL 31 -190 (INT 127 )'</t>
  </si>
  <si>
    <t>CR 34 E CL 31 -190 (INT 222 )'</t>
  </si>
  <si>
    <t>CL 49 A CR 99 CD -86 (INT 221 )'</t>
  </si>
  <si>
    <t>CL 49 A CR 99 CD -86 (INT 333 )'</t>
  </si>
  <si>
    <t>CR 7 CL 54 -99 (INT 301 )'</t>
  </si>
  <si>
    <t>CR 8 A CL 56 -34 (INT 344 )'</t>
  </si>
  <si>
    <t>CL 52 B CR 13 -14 (INT 306 )'</t>
  </si>
  <si>
    <t>CL 56 BB CR 19 -32 (INT 128 )'</t>
  </si>
  <si>
    <t>CL 56 BB CR 19 -32 (INT 328 )'</t>
  </si>
  <si>
    <t>CR 12 CL 54 -18 (INT 201 )'</t>
  </si>
  <si>
    <t>CR 13 CL 52 B -44 (INT 101 )'</t>
  </si>
  <si>
    <t>CR 14 CL 55 -128 (INT 201 )'</t>
  </si>
  <si>
    <t>CL 56 BC CR 20 B -5 (INT 201 )'</t>
  </si>
  <si>
    <t>CR 24 B CL 57 CC -63 (INT 319 )'</t>
  </si>
  <si>
    <t>CL 62 CR 96 A -157 (INT 225 )'</t>
  </si>
  <si>
    <t>CL 47 C CR 61 -81 (INT 2117 )'</t>
  </si>
  <si>
    <t>CL 47 C CR 61 -81 (INT 3117 )'</t>
  </si>
  <si>
    <t>CL 47 C CR 61 -81 (INT 3217 )'</t>
  </si>
  <si>
    <t>CL 39 F CR 120 -79 (INT 1147 )'</t>
  </si>
  <si>
    <t>CL 48 CC CR 102 C -34 (INT 201 )'</t>
  </si>
  <si>
    <t>CR 120 F CL 48 D -103 (INT 124 )'</t>
  </si>
  <si>
    <t>CR 121 B CL 48 B -24 (INT 201 )'</t>
  </si>
  <si>
    <t>CL 56 CR 123 -48 (INT 1124 )'</t>
  </si>
  <si>
    <t>CR 121 B CL 52 -62 (INT 108 )'</t>
  </si>
  <si>
    <t>CR 123 CL 54 A -62 (INT 194 )'</t>
  </si>
  <si>
    <t xml:space="preserve">422 413 (DEBE INTERCAMBIAR FASES Y NEUTROS Y FALTA CERTIFICACION) X CARLOS IDARRAGA </t>
  </si>
  <si>
    <t xml:space="preserve">422 (FALTA 1 NEUTRO Y CAMBIAR TUBOS PVC X EMT) X CARLOS IDARRAGA </t>
  </si>
  <si>
    <t>414 (CASA SOLA NO CONTESTAN PARA LA REVISION) X CARLOS IDARRAGA</t>
  </si>
  <si>
    <t xml:space="preserve">CASA UBICADA EN ZONA DE ALTO RIESGO) X CARLOS IDARRAGA </t>
  </si>
  <si>
    <t xml:space="preserve">406 (SE LE INFORMA EL USUARIO QUE NO SE PUEDE ATENDER POR ORDEN PUBLICO) X CARLOS IDARRAGA </t>
  </si>
  <si>
    <t xml:space="preserve">460 (REQUIERE GABINETE PARA UNIFCIR MEDIDA) X CARLOS IDARRAGA </t>
  </si>
  <si>
    <t xml:space="preserve">HV - PASE EN GABINETE 13 MTRS DE 2*8+8 X CARLOS IDARRAGA - 460 (FALTAN LOS ACRILICOS DEL GABINETE) X CARLOS IDARRAGA </t>
  </si>
  <si>
    <t xml:space="preserve">HV  PASE EN GABINETE 13 MTRS DE 2*8+8 X CARLOS IDARRAGA - 460 (FALTAN LOS ACRILICOS DEL GABINETE) X CARLOS IDARRAGA </t>
  </si>
  <si>
    <t xml:space="preserve">HV + PASE 4TO PISO X CARLOS IDARRAGA </t>
  </si>
  <si>
    <t xml:space="preserve">HV TRAFO 44229 X ORLANDO TORRES </t>
  </si>
  <si>
    <t xml:space="preserve">HV + INT THW TRAFO 342083 X ORLANDO TORRES </t>
  </si>
  <si>
    <t>CL 52 CR 124 -18 '</t>
  </si>
  <si>
    <t xml:space="preserve">HV + PASE 8 MTRS TRAFO 20952 BORNERA X ORLANDO TORRES </t>
  </si>
  <si>
    <t xml:space="preserve">HV + PASE + BORNERA TRAFO 33410 X JONNY G </t>
  </si>
  <si>
    <t xml:space="preserve">HV + PASE TRAFO 600046 X JONNY G </t>
  </si>
  <si>
    <t xml:space="preserve">HV + PASE TRAFO 54403 X JONNY G -430 (23 SEPT) X JONNY G - 422 (FALTA 1 BREAKERS DE 20 AMP  Y 2 POLOS A TIERRA) X JONNY G </t>
  </si>
  <si>
    <t xml:space="preserve">605 (PASA LINEA DE DISTRIBUCION A MENOS DE 1 MTRS) X JONNY G </t>
  </si>
  <si>
    <t xml:space="preserve">HV + PASE + BONRERA TRAFO 320763 X JONNY G </t>
  </si>
  <si>
    <t xml:space="preserve">HV + PASE TRAFO 320763 X JONNY G </t>
  </si>
  <si>
    <t>460 (FALTA BARRAJE ADICIONAL) X ROBINSON ALZATE - 460 (DEBE INSTALAR GABINETE PARA LOS 6 APTOS EN PROPIEDAD HORIZONTAL  CON DIFERENTES DUEÑOS ES PROYECTO)X ORLANDO TORRES</t>
  </si>
  <si>
    <t>460 (FALTA BARRAJE ADICIONAL) X ROBINSON ALZATE  460 (DEBE INSTALAR GABINETE PARA LOS 6 APTOS EN PROPIEDAD HORIZONTAL  CON DIFERENTES DUEÑOS ES PROYECTO) X ORLANDO TORRES</t>
  </si>
  <si>
    <t xml:space="preserve">430 (24 SEPT) X ROBINSON ALZATE </t>
  </si>
  <si>
    <t xml:space="preserve">431 (INDEPENDIZAR ENTRADA) X ROBINSON ALZATE </t>
  </si>
  <si>
    <t>422 (FALTAN 2 POLOS A TIERRA) 2DA VISITA X ROBINSON ALZATE</t>
  </si>
  <si>
    <t>460 -414 (PROPIEDAD CON 5 MEDIDORES X ROBINSON ALZATE</t>
  </si>
  <si>
    <t xml:space="preserve">601 (DEBE HACER TRABAJO POR PARTICULAR 5 MEDIDOR Y SOLICITAR PEDIDO X LEGALIZACION) X ORLANDO TORRES </t>
  </si>
  <si>
    <t xml:space="preserve">605 (MOVIMIENTO DE REDES ACOMETIDAS PASA POR LA FACAHADA DE LA CASA) X CARLOS HINCAPIE - HV + PASE + BONRERA + PERCHA Y ESPARRAGO X ROBINSON ALZATE </t>
  </si>
  <si>
    <t>EDISON</t>
  </si>
  <si>
    <t xml:space="preserve">HV + PASE 10 MTRS ACOMETIDA 22 MTRS TRAFO 39222 BORNERA X ORLANDO TORRES </t>
  </si>
  <si>
    <t xml:space="preserve">414 (CASA SOLA Y NUMERO DE CELULAR NO CONTESTA SE ANEXA REGISTRO DE LLAMADAS) X ORLANDO TORRES </t>
  </si>
  <si>
    <t xml:space="preserve">460 (DEBE INSTALAR GABINETE PARA LOS MEDIDORES FALTANTES) X ORLANDO TORRES  -430 (23 SEPT) X ORLANDO TORRES </t>
  </si>
  <si>
    <t xml:space="preserve">605 (DEBE SOLICITAR MOVIMIENTO DE RED SECUNDARIA QUE PASA POR ENCIMA DE LA VIVIENDA) X ORLANDO TORRES </t>
  </si>
  <si>
    <t>607 (PEDIDO DUPLICADO CON EL 23527646) X ORLANDO TORRES</t>
  </si>
  <si>
    <t>DANGEL</t>
  </si>
  <si>
    <t xml:space="preserve">602 (DEBE CERTIFICAR PLAN DE ORDENAMIENTO TERRITORIAL O SI ESTA EN ZONA DE ALTO RIESGO) X ORLANDO TORRES </t>
  </si>
  <si>
    <t xml:space="preserve">414 (CASA SOLA SE LLAMA A LA USUARIA Y QUEDO DE ENVIAR A ALGUIEN Y NADA NO CONTESTABAN) X CARLOS IDARRAGA </t>
  </si>
  <si>
    <t xml:space="preserve">413 (FALTA DECL CUMPL DEL ELECTRICO) X CARLOS IDARRAGA </t>
  </si>
  <si>
    <t xml:space="preserve">430 (25 SEPT) X CARLOS IDARRAGA </t>
  </si>
  <si>
    <t xml:space="preserve">405 (FALTAN PERMISO DE SERVIDUMBRE) X CARLOS IDARRAGA </t>
  </si>
  <si>
    <t xml:space="preserve">406 (NO SE PUEDE ATENDER POR ORDEN PUBLICO Y USUARIO NO CONTESTA PAR INFORMARLES)2DA VISITA  X CARLOS IDARRAGA </t>
  </si>
  <si>
    <t>460 (FALTAN ACRILICOS) X ROBINSON ALZATE - 460 (USUARIO VA A INSTALAR GABINETE Y CUANDO TENGA TODO INSTALADO REABRE SOLICITUD) X ORLANDO TORRES</t>
  </si>
  <si>
    <t xml:space="preserve">HV + PASE + BORNERA TRAFO 52931 X JONNY G </t>
  </si>
  <si>
    <t>CL 62 AA CR 96 -20 (INT 201 )'</t>
  </si>
  <si>
    <t xml:space="preserve">HV + PASE + BORNERA TRAFO 69724 X JONNY </t>
  </si>
  <si>
    <t>NELSON</t>
  </si>
  <si>
    <t xml:space="preserve">405 (USURIO NOS INFORMA QUE EL VA HACER LA INSTALACION DEL CONTADOR Y QUE REPROGRAMA PARA LEGALIZAR EL PEDIDO) X WILSON -HV + PASE + BORNERA 2DA PISO TRAFO 92740  X CARLOS IDARRAGA </t>
  </si>
  <si>
    <t>PROYECTO</t>
  </si>
  <si>
    <t>MUNICIPIO</t>
  </si>
  <si>
    <t>POLIGONO-PAGINA/DIRECCION</t>
  </si>
  <si>
    <t>AJIZAL </t>
  </si>
  <si>
    <t>163000400000000000-163010000000000000</t>
  </si>
  <si>
    <t>LOS ZULETA  </t>
  </si>
  <si>
    <t>163016000000000000-163019000000000000</t>
  </si>
  <si>
    <t>LOS GOMEZ </t>
  </si>
  <si>
    <t>163010100000000000-163012000000000000</t>
  </si>
  <si>
    <t>EL PORVENIR </t>
  </si>
  <si>
    <t>163000100000000000-163003900000000000</t>
  </si>
  <si>
    <t>PEDREGAL </t>
  </si>
  <si>
    <t>163012100000000000-163048000000000000</t>
  </si>
  <si>
    <t>OLIVARES </t>
  </si>
  <si>
    <t>163019000000000000-163020000000000000</t>
  </si>
  <si>
    <t>IMPEC-LIMONAR 1 </t>
  </si>
  <si>
    <t>CR 70, desde CL 25  hasta CL 29</t>
  </si>
  <si>
    <t>EL ROSARIO (Calatrava 1) </t>
  </si>
  <si>
    <t>CL 47C  CR 61 - 81</t>
  </si>
  <si>
    <t>BARRIO NUEVO </t>
  </si>
  <si>
    <t>Desde CR 25 hasta CR 26,  desde CL 56 hasta CL 57</t>
  </si>
  <si>
    <t>LA LIBERTAD (Medellin)  </t>
  </si>
  <si>
    <t>Desde CL 52A hasta CL 57B, desde CR 17 hasta CR 20B </t>
  </si>
  <si>
    <t>LA ASOMADERA 01 </t>
  </si>
  <si>
    <t>CL 34 CR 34C, CR 34 D CL 29C hasta CL 31, CR 34 E CL 29C hasta CL 31</t>
  </si>
  <si>
    <t>GOLONDRINAS 01 </t>
  </si>
  <si>
    <t>CL 65, desde CR 16D hasta CR 18C</t>
  </si>
  <si>
    <t>VEREDA LA VALERIA  </t>
  </si>
  <si>
    <t>Proyectado inicio 2025 </t>
  </si>
  <si>
    <t>LOS FLORIANOS</t>
  </si>
  <si>
    <t>LA FLORIDA </t>
  </si>
  <si>
    <t>MEDELLIN SAN ANTONIO DE PRADO</t>
  </si>
  <si>
    <t>LLANADITAS 01</t>
  </si>
  <si>
    <t>EL TIROL </t>
  </si>
  <si>
    <t>No es factible</t>
  </si>
  <si>
    <t>(No modificar) Tarea EPM</t>
  </si>
  <si>
    <t>(No modificar) Suma de comprobación de fila</t>
  </si>
  <si>
    <t>(No modificar) Fecha de Modificación</t>
  </si>
  <si>
    <t>Tipo de Caso (Caso Asociado) (Caso)</t>
  </si>
  <si>
    <t>Producto (Caso Asociado) (Caso)</t>
  </si>
  <si>
    <t>Equipo o Proceso (Caso Asociado) (Caso)</t>
  </si>
  <si>
    <t>Asignado A</t>
  </si>
  <si>
    <t>Punto de Prestación del Servicio (Caso Asociado) (Caso)</t>
  </si>
  <si>
    <t>Comentario Desde el Aprovisionador</t>
  </si>
  <si>
    <t>Resultado PQR (Caso Asociado) (Caso)</t>
  </si>
  <si>
    <t>df9955ba-3b87-f011-91dd-005056a09fd7</t>
  </si>
  <si>
    <t>myR1ZRhDhB/QZDS7cM4uH7gpQj+rxp+lPNRQjOwJcuOvJE2hzDOOvU9qay7na76nVd/90YMZ6M48WRaWPDOpiQ==:</t>
  </si>
  <si>
    <t>PQR-12983853-T0V9</t>
  </si>
  <si>
    <t>TASK-2190102</t>
  </si>
  <si>
    <t>Queja</t>
  </si>
  <si>
    <t>Legalizar servicio instalaciones regadas</t>
  </si>
  <si>
    <t>Energía Mercado Regulado</t>
  </si>
  <si>
    <t>Atención Clientes</t>
  </si>
  <si>
    <t>ATC C1 METROPOLITANO SUR</t>
  </si>
  <si>
    <t>23509993</t>
  </si>
  <si>
    <t>RURAL_126009500000000415_CINT. VERDE LT41 INT5</t>
  </si>
  <si>
    <t>Dirección Energía</t>
  </si>
  <si>
    <t>Sí</t>
  </si>
  <si>
    <t>Diego Alejandro Sanchez Arbelaez</t>
  </si>
  <si>
    <t/>
  </si>
  <si>
    <t xml:space="preserve">Nombre: Diego Alejandro Sanchez Arbelaez
Cc: 1037236737
Tel: 3148226825
Dir: RURAL_126009500000000415_CINT. VERDE LT41 INT5 -RURAL_126009500000000416_CINT. VERDE LT41 INT6
Contrato: N/A
Autoriza SMS: SI
Correo: diego.sancheza56@gmail.com
Id: 7bb1f56a-45fb-4f07-a8a8-399b702aee68
Observación: Solicitudes de fénix 23509993 / 23510005, Usuario presenta inconformidad con la demora en la legalización de Obras, ya se cumplió ANS y no han ido para atender la solicitud, usuario solicita el favor le den agilidad al caso para continuar con los trabajos en ambas direcciones </t>
  </si>
  <si>
    <t>No conexión del servicio</t>
  </si>
  <si>
    <t>7d1bb5a2-ab8a-f011-91dd-005056a09fd7</t>
  </si>
  <si>
    <t>TvI5z7si1Ue7MpJ4XPOfCVLeolYDXWjBaaPiRSm8MU8L6Pfm1pdzmixK7O3wMFiuaV/OtS3ONC71Bc1mw8CWFA==:</t>
  </si>
  <si>
    <t>PQR-13003953-F6R8</t>
  </si>
  <si>
    <t>TASK-2192638</t>
  </si>
  <si>
    <t>23349845</t>
  </si>
  <si>
    <t>CL 70 SUR CR 44 -7</t>
  </si>
  <si>
    <t>Luis Alejandro Posada Galvis</t>
  </si>
  <si>
    <t xml:space="preserve">Nombre: Luis Alejandro Posada Galvis 
CC: 71754277 
Tel: 3116079322 
Dir: CL 70 SUR CR 44 -7
Correo: alejandroelectricista10@yahoo.com 
Id: 69a5696c-9d69-42c7-b42f-25ee3bb6e928
Cliente insiste. con pedido 23349845 en estado pendiente 498. desde el 27/3/2025. Cliente asegura los pendientes solicitados fueron solucionados y nadie se volvió a presentar a revisar y finalizar. Solicita se revise y cumpla lo mas pronto posible. Le indican que no es posible reprogramar. Favor validar. </t>
  </si>
  <si>
    <t>7bb6a1c6-5d8e-f011-91dd-005056a09fd7</t>
  </si>
  <si>
    <t>kQsaD1A9ljDebeZqUW/Q4TifhOKFSGMugldHPx0L4mkAV7VIzdOb1hSWq8oY4pZeFKzXIelRiQfR/Ciq494JPw==:</t>
  </si>
  <si>
    <t>PQR-13014646-C4S0</t>
  </si>
  <si>
    <t>TASK-2194159</t>
  </si>
  <si>
    <t>23522771</t>
  </si>
  <si>
    <t>CL 79 B CR 75 -254 (INTERIOR 201 )</t>
  </si>
  <si>
    <t>Luis Gonzalo Garces Correal</t>
  </si>
  <si>
    <t>Nombre: Luis Gonzalo Garces Correal
Cc: 71876431
Tel: 3207372389
Dir: CL 79 B CR 75 -254 (INTERIOR 201 ) y CL 79 B CR 75 -254 (INTERIOR 401 )
Autoriza SMS: SI
Correo: garza2767@hotmail.com
Id: b35289f5-6f2c-4b56-b0cf-cf785455992a
Observación:  Solicitud de Fénix 23522771 Y  23522743, usuario en calidad de mandatario presenta inconformidad con la demora en la legalización del servicio de Energía ya se cumplió ANS para ambas direcciones y solicita el favor agilizar el trámite de legalización lo más pronto posible ya que necesitan habitar el inmueble.</t>
  </si>
  <si>
    <t>82c8c69d-398f-f011-91c8-005056a0bdbb</t>
  </si>
  <si>
    <t>Z7QUC8TXeJH/TNNhfc+1uE9PS7t5RpYMPvDvaEoYxL/6m3vew0fs+oV4ZRSrNW8dvbSEC55UEcES7goEx1hD9A==:</t>
  </si>
  <si>
    <t>PQR-13018752-B8T8</t>
  </si>
  <si>
    <t>TASK-2194724</t>
  </si>
  <si>
    <t>Revisión terreno movimiento de redes</t>
  </si>
  <si>
    <t>23511409</t>
  </si>
  <si>
    <t>CR 80 CL 45 SUR -72</t>
  </si>
  <si>
    <t>Maricela Campuzano Diaz</t>
  </si>
  <si>
    <t>Nombre:Maricela Campuzano Diaz
Cc: 52477486
Tel:3017184340
Dir:CR 80 CL 45 SUR -72
Autoriza SMS: SI
Correo: n/a
Id:7b1d4464-d82d-4919-99de-af459427aac4
Pedido 23511409 para movimiento de redes, en estado CLIEN 491 desde el 01/09/2025. Cliente inconforme porque asegura que aún no le han realizado el movimiento del redes. Solicita pronta atención,
Favor validar.</t>
  </si>
  <si>
    <t>Demora en Atender Petición</t>
  </si>
  <si>
    <t>3fd117a1-e88f-f011-91dd-005056a09fd7</t>
  </si>
  <si>
    <t>tIi/GRGoI1S/N9c5Q08H9FYgUHHYVrEcdFPk/xxx3U/IMQot2SzgcmDFVIxEA0ukmnlnXQuaxjD9FdiEqawXeQ==:</t>
  </si>
  <si>
    <t>PQR-13021242-H9C4</t>
  </si>
  <si>
    <t>TASK-2195058</t>
  </si>
  <si>
    <t>23505676</t>
  </si>
  <si>
    <t>RURAL_163014746000000201</t>
  </si>
  <si>
    <t>Doris Del Socorro Agudelo Sanchez</t>
  </si>
  <si>
    <t>Nombre: Doris Del Socorro Agudelo Sanchez
Cc:  43520251
Tel: 3225480393
Dir: CL 94 CC CR 55 -64
Autoriza SMS: si 
Correo:  dorisagudelosanchez1@gmail.com
Id: 834daf27-0554-4ebf-a38d-e0aca89905af
Solicitud en fénix  23505676, 23507340, 23507338 para legalización creada desde el 04/08 y en estado pendiente . Cliente inconforme porque aún no le han realizado la legalización y cada que va un funcionario le deja un pendiente diferente por cualquier cosa sin sentido , necesita que le realicen la legalización lo antes posible, además indica que cuando van a suspenderle porque no le han legalizado le piden dinero para no dejarla sin servicio  . Solicita pronta atención.</t>
  </si>
  <si>
    <t>ded5c4da-1590-f011-91dd-005056a09fd7</t>
  </si>
  <si>
    <t>8PbnWOAK0LqkM9pL7jcpqCp8UBUzHrOdxtUZqgb92c87tgeqvBbJmmDQVPuTAm5O6JIo3LzNQLlciUIJfaiqBw==:</t>
  </si>
  <si>
    <t>PQR-13023142-S0Y9</t>
  </si>
  <si>
    <t>TASK-2195292</t>
  </si>
  <si>
    <t>Instalar servicio Energía HV y Prepago</t>
  </si>
  <si>
    <t>23487537</t>
  </si>
  <si>
    <t>CL 18 D CR 89 -11 (INTERIOR 1047 )</t>
  </si>
  <si>
    <t>Kelly Johana Restrepo Estrada</t>
  </si>
  <si>
    <t xml:space="preserve">Kelly Johana Restrepo Estrada
Cc: 1152468428
Tel: 3022644426-
Dir CL 18 D CR 89 -11 (INTERIOR 1047 )
Autoriza SMS: si
Correo joha.0798@gmail.com
Id d2355494-2267-4885-9d8c-13dfacc55662
Orden en fénix 23487537 para hv ans vencido, se comunica usuaria porque necesita el servicio, por favor validar.
</t>
  </si>
  <si>
    <t>323c6dba-7492-f011-919d-005056a0623c</t>
  </si>
  <si>
    <t>SkopdK1TSCj+/9RK5/Z5Di1VrqF84csdFYwkf7zTIzDMaLrR9++AesuN/qWS9Io6j1AMcZ51C7qM0cmQHX9dJA==:</t>
  </si>
  <si>
    <t>PQR-13027580-J5J4</t>
  </si>
  <si>
    <t>TASK-2195947</t>
  </si>
  <si>
    <t>23516496</t>
  </si>
  <si>
    <t>CR 81 CL 1 SUR -205 (INTERIOR 219 )</t>
  </si>
  <si>
    <t>Jaime De Jesus Giraldo Ciro</t>
  </si>
  <si>
    <t xml:space="preserve">Nombre:Jaime De Jesus Giraldo Ciro
CC: 70166520
Tel:3143190554
Dir:CR 81 CL 1 SUR -205 (INTERIOR 219 )
Autoriza SMS: Si
Id:06e69ccc-608e-43e0-a97e-ccb74996976d
Usuario inconforme porque tiene pedido 23516496 en fénix para HV en estado pendiente 522 "Requiere interventoría por parte de Epm" desde el 25/08/25 aun no le atienden, solicita agilidad. Favor validar.
</t>
  </si>
  <si>
    <t>493bef11-3893-f011-919d-005056a0623c</t>
  </si>
  <si>
    <t>tJwJanbTUvONegsJ3ZsRc3eEXuvEFK0bpS12aDQuur4fbGLCTQ4x9e0n5QjJiNP+bNx959ZuUSu143eMl9nMDQ==:</t>
  </si>
  <si>
    <t>PQR-13031227-Y6Y1</t>
  </si>
  <si>
    <t>TASK-2196466</t>
  </si>
  <si>
    <t>23526529</t>
  </si>
  <si>
    <t>CR 54 E CL 54 A SUR -100</t>
  </si>
  <si>
    <t>Juan Manuel Londoño Restrepo</t>
  </si>
  <si>
    <t xml:space="preserve">Nombre:Juan Manuel Londoño Restrepo
CC: 98585267
Tel:3154668790
Dir: CR 54 E CL 54 A SUR -100
Autoriza SMS: Si
Id:c4d0c273-49d2-43d5-9973-2ef150097a17
Usuario con pedido 23526529 en fénix para legalización en estado ordenes generadas desde el 29/08/25 aun no le atienden la legalización, solicita agilidad. Favor validar.
</t>
  </si>
  <si>
    <t>cee947ff-3893-f011-91dd-005056a09fd7</t>
  </si>
  <si>
    <t>bELuKC6wsFLosGaP9WM9E9R8xl8E52AlRQWpY4anHwkDNoRymJmWhFnSNcuqKUoq4KF5IX8t+A+15hrScMo1AQ==:</t>
  </si>
  <si>
    <t>PQR-13031263-D9D3</t>
  </si>
  <si>
    <t>TASK-2196476</t>
  </si>
  <si>
    <t>Energía Prepago</t>
  </si>
  <si>
    <t>23515677</t>
  </si>
  <si>
    <t>CL 56 CR 102 -208 (INTERIOR 320 )</t>
  </si>
  <si>
    <t>Camilo Abel Bertel</t>
  </si>
  <si>
    <t>Nombre:Camilo Abel Bertel
Cc: 3442077
Tel:3226019518
Dir: CL 56 CR 102 -208 (INTERIOR 320 )
Autoriza SMS: SI
Correo:bertelcamilo58@gmail.com
Id:fe13b4d9-df9f-4e2b-8cc0-8bae2dc98a19
Solicitud en fénix 23515677 para HV creada desde el 19/08/2025 y en estado pendiente. Cliente inconforme porque le hicieron la instalación el 12/09/2025 aún no le permite realizar recargas de energia. Solicita pronta atención.</t>
  </si>
  <si>
    <t>Falla en la conexión del servicio</t>
  </si>
  <si>
    <t>698b12a5-c693-f011-91dd-005056a09fd7</t>
  </si>
  <si>
    <t>BiE5/bpqSArXY3pprQz5gGXAs1BfzhApWPxv+m5ps8yqlD9mdTSABAHl3rXD1hOEm02fkuzLzu04bNazPu9AlA==:</t>
  </si>
  <si>
    <t>PQR-13032259-N0L8</t>
  </si>
  <si>
    <t>TASK-2196663</t>
  </si>
  <si>
    <t>23495307</t>
  </si>
  <si>
    <t>CL 127 SUR CR 42 -46 (INTERIOR 401 )</t>
  </si>
  <si>
    <t>Aura Nelly Taborda de Arredondo</t>
  </si>
  <si>
    <t xml:space="preserve">
Nombre:Aura Nelly Taborda de Arredondo
Cc:  42964040
Tel: 3002033129
Dir: CL 127 SUR CR 42 -46 (INTERIOR 401 )
Autoriza SMS: si 
Correo: netago55@hotmail.com
Id: a422ae37-e244-4d4f-9734-ef84ea11736a
Solicitud en fénix 23495307 para legalización creada desde el 23/07 y en estado pendiente. Cliente indica que esta pendiente de la reprogramación ya que necesita el servicio con urgencia, llamar antes de ir al 3002033129 o al 3192967897 . Solicita pronta atención.</t>
  </si>
  <si>
    <t>efce8d49-b094-f011-91c8-005056a0bdbb</t>
  </si>
  <si>
    <t>3GD5chxBsYT69Wij9dOqVVyyOPDOOyKRiu08Gd8s9b/GmDvBWtv1BvI8wjah6Qb/QM4HvciXt6+sWNqAhIea3A==:</t>
  </si>
  <si>
    <t>PQR-13037094-L2Q5</t>
  </si>
  <si>
    <t>TASK-2197290</t>
  </si>
  <si>
    <t>Reubicar Elementos(120)[Quejas]</t>
  </si>
  <si>
    <t>23510734</t>
  </si>
  <si>
    <t>CR 69 CIRC 4 -50</t>
  </si>
  <si>
    <t>CARLOS ANDRES GRISALES HENAO</t>
  </si>
  <si>
    <t xml:space="preserve">Nombre:Carlos Andres Grisales Henao
CC: 98661012
Tel:3206784745
Dir: CR 69 CIRC 4 -50
Correo:andresgh109@gmail.com
Id:81a66c64-28b5-48e2-8321-abf36b6051bb
Se comunica el técnico electricista reportando que tienen pedido 23510734 en fenia para trabajos en redes en estado pendiente 522 "Requiere interventoría por parte de Epm" el técnico informa que en el mes de agosto los visitaron y quedaron de enviarles la respuesta con la cotización para el trabajo y aun no se la envían, solicita agilidad en el proceso. Favor validar. 
</t>
  </si>
  <si>
    <t>0b804341-b794-f011-91dd-005056a09fd7</t>
  </si>
  <si>
    <t>1F0q1PEcbK/hcOnBWXiPZaq3XGuCdL2Ic63jyzSSuNymFbvelUjE6G3ZH3pkVbczx0y1Q9KNuJNjhbV18XI9xw==:</t>
  </si>
  <si>
    <t>PQR-13037153-F5D8</t>
  </si>
  <si>
    <t>TASK-2197309</t>
  </si>
  <si>
    <t>23501415</t>
  </si>
  <si>
    <t>CL 36 SUR CR 22 -138 (INTERIOR 11 )</t>
  </si>
  <si>
    <t>David Julian Paternina Garcia</t>
  </si>
  <si>
    <t xml:space="preserve">Nombre: David Julian Paternina Garcia 
CC: 92694047 
Tel:  3016491222	
Dir: CL 36 SUR CR 22 -138 (INTERIOR 11 ) 
Correo: davidpaternina25@gmail.com
Id: eed307ac-9df0-4314-91a4-e90a223f6c72
Cliente con pedido 23501415 en estado pendi -prog del 2/09/2025. Ans vencido. Se encuentra perjudicado por la demora en la atención. Solicita lo llamen antes de ir 3016491222. Favor validar. </t>
  </si>
  <si>
    <t>69fa928b-c394-f011-91dd-005056a09fd7</t>
  </si>
  <si>
    <t>Y3En24l5zyZmjkSyz7GJU2kMGyDwm3HFV+0qYLhYNkPgLKBkHyrfOgWtGzMCx0aNpkWNzHcYewhE2EfK5cywjA==:</t>
  </si>
  <si>
    <t>PQR-13037536-Z7T5</t>
  </si>
  <si>
    <t>TASK-2197357</t>
  </si>
  <si>
    <t>ATC CONTRATISTAS ORIENTE</t>
  </si>
  <si>
    <t>SAN LUIS</t>
  </si>
  <si>
    <t>RURAL_190660100051970404_CL 19 A CR 18 -50 (404)</t>
  </si>
  <si>
    <t>Norbey Ceballos Atehortua</t>
  </si>
  <si>
    <t xml:space="preserve">Nombre:Norbey Ceballos Atehortua
CC:1037973312
Tel:3182328116
Dir:RURAL_190660100051970404_CL 19 A CR 18 -50 (404)
Autoriza SMS:si
Correo:s.electricos19@gmail.com
Id:9308b5af-18b0-4b3f-b02a-de949a7cf1ec
CLIENTE INSISTE 
OBS:Solicitud en fénix 23523116 en estado (499) PEPM- Pendiente por inicio de contratos, User indica que el funcionario se presento el viernes 12/09/2025 de septiembre pero se valida en sistema y no hay notificación de la visita, usuario manifiesta que solicita información de esa visita y que proceso seguir, se pide verificar. </t>
  </si>
  <si>
    <t>02c6f8cf-a195-f011-91dd-005056a09fd7</t>
  </si>
  <si>
    <t>U7oosAmbtCSY0ldTNXo8yJdXdbQFEnKWs/VoSWvPsebZggdfljGxGKPrY8cRB0Nvc7Ay+a+JTt9kmEu2naMiGA==:</t>
  </si>
  <si>
    <t>PQR-13041400-N3K4</t>
  </si>
  <si>
    <t>TASK-2197866</t>
  </si>
  <si>
    <t>23440284</t>
  </si>
  <si>
    <t>RURAL_122005400000000100</t>
  </si>
  <si>
    <t>Roman Dario Londoño Gutierrez</t>
  </si>
  <si>
    <t xml:space="preserve">Nombre: Roman Dario Londoño Gutierrez
CC:1017185758
Tel: 3052785366
Dir:RURAL_122005400000000100
Autoriza SMS: Si
Id: 580960ca-b6d9-4415-939d-c1b1868cd755
Se comunica técnico solicitando agilidad en la atención del pedido 23440284 en fénix para legalización , en estado pendiente 499 "PEPM- Pendiente por inicio de contratos" desde el 01/09/25, aun no le atienden. Favor validar.
</t>
  </si>
  <si>
    <t>b60b2540-b197-f011-91df-005056a09fd7</t>
  </si>
  <si>
    <t>eOgyaYalRqCteEuor/YuzJ0TEfCKgObwexOe7hkU320pr8cOUniv6uy/ySiyq0Bkcn8XdwZGF8QyPqnwqqbRUw==:</t>
  </si>
  <si>
    <t>PQR-13041595-Q9Y5</t>
  </si>
  <si>
    <t>TASK-2197964</t>
  </si>
  <si>
    <t>23522655</t>
  </si>
  <si>
    <t>CL 49 AA CR 99 EE -58 (INTERIOR 1132 )</t>
  </si>
  <si>
    <t>Juan Carlos Montes Moreno</t>
  </si>
  <si>
    <t xml:space="preserve">Nombre:Juan Carlos Montes 
CC:16054716
Tel:3002423294
Dir:CL 49 AA CR 99 EE -58 (INTERIOR 1132 )
Correo: montes.juancarlos@hotmail.com
Id:62af0610-cf73-4340-834b-e21d16f961eb
Solicitud en fénix 23522655 para HV creada desde el 2025-08-26 y en estado PENDIENTE-491. Cliente inconforme porque aún no le han instalado el servicio de energía. Solicita pronta atención.
</t>
  </si>
  <si>
    <t>37e54efa-c097-f011-91df-005056a09fd7</t>
  </si>
  <si>
    <t>Fls71ikaNGDu9Kyjfd2wRRQyGDRLwtpeRZOSp/25asKCRzLwcRCrALhso7eQOR4v9/WB/XCiSGOBHUIwIgzgcw==:</t>
  </si>
  <si>
    <t>PQR-13042496-Z9H4</t>
  </si>
  <si>
    <t>TASK-2198079</t>
  </si>
  <si>
    <t>23448507</t>
  </si>
  <si>
    <t>RURAL_1220265600000000101</t>
  </si>
  <si>
    <t>Andres Jaramillo Morales</t>
  </si>
  <si>
    <t xml:space="preserve">Andres Jaramillo Morales
Cc: 1037654944
Tel: 3147548572-
Dir RURAL_1220265600000000101
Autoriza SMS: si
Correo ajmorale97@gmail.com
Id 9df4fcf5-cbb5-49e7-aa09-23ae84002b82
Orden en fénix 23448507 para Legalización ans vencido, se comunica usuario para solicitar agilidad, por favor validar.
</t>
  </si>
  <si>
    <t>c2f8213d-c597-f011-91df-005056a09fd7</t>
  </si>
  <si>
    <t>QpWemQleS7n7va8mfwEnfIopkb+yZx4B3H/QVmJObzfOLLGhkWk7nVZBTF3mRHubxukNFK5565mykMl1wLN38w==:</t>
  </si>
  <si>
    <t>PQR-13042809-R3Z6</t>
  </si>
  <si>
    <t>TASK-2198111</t>
  </si>
  <si>
    <t>ATC CONTRATISTAS SUROESTE</t>
  </si>
  <si>
    <t>AMAGÁ</t>
  </si>
  <si>
    <t>CR 51 CL 16 I -101 ( )</t>
  </si>
  <si>
    <t>Ester Julia Balzac Lara</t>
  </si>
  <si>
    <t>Nombre: JULIA BALZAC LARA
CC: 22202684
Tel:3108469868 -3145898351
Dir:CR 51 CL 16 I -101 ( ) -CR 50 EC CL 16 -
Correo: yurley.19@hotmail.com
Id: 44a1766c-b87f-424e-853d-b2bfefee61d2
Solicitud en fénix 23521337 -23521309  para LEGALIZACIÓN creada desde el 2025-08-25 y en estado PENDI-499. Cliente inconforme porque aún no le han Legalizado el servicio de energía. Solicita pronta atención.</t>
  </si>
  <si>
    <t>673f7a4a-de97-f011-91df-005056a09fd7</t>
  </si>
  <si>
    <t>VQ/11+1ldJ+VR5s/MHEW1lOHVbEZ6CJnWQHV9A7kf6BhwbAJKcCNYp5jfLygeB/IKbh3+P/Jcphvg4jpJZKUzQ==:</t>
  </si>
  <si>
    <t>PQR-13044139-Y4T3</t>
  </si>
  <si>
    <t>TASK-2198255</t>
  </si>
  <si>
    <t>23513798</t>
  </si>
  <si>
    <t>CR 84 B CL 9 -96 (INTERIOR 201 )</t>
  </si>
  <si>
    <t>Ruben Dario Tamayo Rodriguez</t>
  </si>
  <si>
    <t>Nombre:Rubén Darío Tamayo
CC: 71588933
Tel: 3002065738
Dir:CR 84 B CL 9 -96 (INTERIOR 201 )
Correo:rubendario59@hotmail.com
Id:4291fada-315b-4a7d-9d43-49dd1b59fa44
Solicitud en fénix 23513798 para LEGALIZACIÓN creada desde el 14/8/2025 y en estado PENDIENTE-499. Cliente inconforme porque aún no le han ATENDIDO su solicitud en el servicio de energía. Solicita pronta atención.</t>
  </si>
  <si>
    <t>2d31f4a1-e597-f011-91df-005056a09fd7</t>
  </si>
  <si>
    <t>LTehMU8q05ZOTi7lDAUuSEpT7HQUwqZp7nT4NGLtjTntXYV+vYnJq58dyV005ewZHxGXnkRIn3nDfMoYffXCbg==:</t>
  </si>
  <si>
    <t>PQR-13044432-Y4P0</t>
  </si>
  <si>
    <t>TASK-2198284</t>
  </si>
  <si>
    <t>23528671</t>
  </si>
  <si>
    <t>RURAL_167036990000009803_167036990000009803</t>
  </si>
  <si>
    <t>Jose Lino Puerta Cano</t>
  </si>
  <si>
    <t>Nombre: Jose Lino Puerta Cano
Cc:  71940275
Tel: 3113448234
Dir: RURAL_167036990000009803_167036990000009803
Autoriza SMS: si 
Correo: instaelectricasdelsur@gmail.com
Id: c1a8d660-f31d-4108-b6eb-58162850cad2
Solicitud en fénix 23528671 para legalización creada desde el 09/02 y en estado pendiente. Cliente inconforme porque aún no le han atendido su solicitud. Solicita pronta atención.</t>
  </si>
  <si>
    <t>f425c925-e797-f011-91df-005056a09fd7</t>
  </si>
  <si>
    <t>QFSbMJYZdob3MKOfyWnBWV3UDyrJmOpQhZkYrOWVjvCK68ZGpwuxqalpeabUUvvjA+9fVQoLF2O1VTttI+UuGQ==:</t>
  </si>
  <si>
    <t>PQR-13044508-J2Z2</t>
  </si>
  <si>
    <t>TASK-2198290</t>
  </si>
  <si>
    <t>23489136</t>
  </si>
  <si>
    <t>RURAL_163008785000000001</t>
  </si>
  <si>
    <t>Lina Marcela Julio Madrid</t>
  </si>
  <si>
    <t xml:space="preserve">Nombre: Lina Marcela Julio Madrid
CC: 39159070
Tel: 3128584518
Dir:  RURAL_163008785000000001
Autoriza SMS: no
Correo: limajuma@outlook.com
Id: d3b8ed88-4340-4062-8341-e2cdf239805d
cliente en calidad de usuaria manifiesta que a la fecha no le han dado respuesta de la solicitud en fénix 23489136 en estado pend 522 y sigue sin el servicio, el cual esta requiriendo, solicita se valide porque a la fecha no le han instalado. favor validar.
</t>
  </si>
  <si>
    <t>75582199-f697-f011-91c8-005056a0bdbb</t>
  </si>
  <si>
    <t>mLZlWTgzR08DP1+3NVUekE4rp6XTtot7xQPmXaZUI1ZP11DlSnzkkBNsH5CtXhgGXzVbReSYOlIbjVaFLNbpcQ==:</t>
  </si>
  <si>
    <t>PQR-13045153-H8B8</t>
  </si>
  <si>
    <t>TASK-2198388</t>
  </si>
  <si>
    <t>23501435</t>
  </si>
  <si>
    <t>SONSÓN</t>
  </si>
  <si>
    <t>RURAL_190757200264600003_Prov.VDA la Francia</t>
  </si>
  <si>
    <t>Oscar David Galvis Cifuentes</t>
  </si>
  <si>
    <t>Nombre: Oscar David Galvis Cifuentes
CC:1047969094
Tel:3148703040
Dir:RURAL_190757200264600003_Prov.VDA la Francia
Correo:osdagaci@hotmail.es
Id:35ee267f-4852-45b7-9d8c-446e233a2e59
Solicitud en fénix 23501435 para HV creada desde el 2025-07-30 y en estado PENDIENTE. Cliente inconforme porque aún no le han instalado el servicio de energía. Muy molesto porque asegura en ningún momento el día de hoy fue contactado por nadie, ni fueron y el lugar no es difícil de llegar. Es una total mentira la información que indica le informaron desde energía que dejo el personal en las observaciones. Solicita pruebas de que fue cierto. Solicita pronta atención.</t>
  </si>
  <si>
    <t>c97cfe4d-8b98-f011-91df-005056a09fd7</t>
  </si>
  <si>
    <t>L1OAzk2LRPBBCKn4IgzQGNY8S6Qbftuov1O255B7YsLUXtw9EPxoe20fTnCM7Lrxn+jEDZBJMntFQOn4BM5uYw==:</t>
  </si>
  <si>
    <t>PQR-13047059-C0W0</t>
  </si>
  <si>
    <t>TASK-2198601</t>
  </si>
  <si>
    <t>COCORNÁ</t>
  </si>
  <si>
    <t>RURAL_190197200581250002_Prov.190197200581250000</t>
  </si>
  <si>
    <t>Blanca Yaneth Arias Romero</t>
  </si>
  <si>
    <t xml:space="preserve">Nombre: Blanca Yaneth Arias Romero
CC:1058843108
Tel:3233869587
Dir: RURAL_190197200581250002_Prov.190197200581250000
Autoriza SMS: SI 
Correo: blanca50201@hotmail.com
Id: ad4aba76-ff91-436f-89bb-714138a091d4
Solicitud en fénix 23527937 para legalización creada desde el 01/09/2025  y en estado PENDI-499, el personal se presento el 10/09/2025 y le dejo un informe donde no cumple a 110 y  debe tener cable XLPE y la usuaria estuvo averiguando por el cable incluso pregunto en enecon y no conocen que ese tipo de cable, solicita se envie otro interventor a revisar y legalizar. Cliente inconforme porque aún no le han legalizado el servicio de energía. Solicita pronta atención.
</t>
  </si>
  <si>
    <t>cc229cd9-8b98-f011-91c8-005056a0bdbb</t>
  </si>
  <si>
    <t>gkkSLsC2L2Wvcs5evHOka38zkZy+JCTFTnoafDVAtyso+DDD7U8hzprsuRHofmUYdINc7QIOB7jQ/nUm6SKPQw==:</t>
  </si>
  <si>
    <t>PQR-13046992-F8K8</t>
  </si>
  <si>
    <t>TASK-2198606</t>
  </si>
  <si>
    <t>ATC CONTRATISTAS NORDESTE Y MAG. MEDIO</t>
  </si>
  <si>
    <t>CISNEROS</t>
  </si>
  <si>
    <t>RURAL_190190200721120002_EL DOS</t>
  </si>
  <si>
    <t>Jesus Emilio Ramirez Casas</t>
  </si>
  <si>
    <t xml:space="preserve">Favor gestionar la atención de solicitud de legalización del servicio de energía.
Usuario en calidad de propietario se encuentra inconforme con la demora en la atención de la solicitud de conexión del servicio de energía presentada el 1 de septiembre de 2025 y registrada con PED-3505461-R2G1.
Contacto  correo   Jesús Emilio Ramírez Casas	 tel/3214246434 correo  jerc2145@hotmail.com
</t>
  </si>
  <si>
    <t>de3bcdb6-9798-f011-91df-005056a09fd7</t>
  </si>
  <si>
    <t>ZnMX2AoH5ljFf8SE+FVGlqycgg6npu3D5BbUJlfGhHk2AvHY5jr5X0K5Vpn5Ou7ocoSVOOB8pXNHLyV0O9ATAg==:</t>
  </si>
  <si>
    <t>PQR-13047933-Y0M2</t>
  </si>
  <si>
    <t>TASK-2198690</t>
  </si>
  <si>
    <t>23445616</t>
  </si>
  <si>
    <t>RURAL_159120470000000202_Prov.159120470000000201</t>
  </si>
  <si>
    <t>John Mauricio Colorado Garcia</t>
  </si>
  <si>
    <t xml:space="preserve">John Mauricio Colorado Garcia
Cc: 98625191
Tel: 3147891963-
Dir RURAL_159120470000000202_Prov.159120470000000201
Autoriza SMS: si
Correo jomacogar@gmail.com
Id 2f200965-b5cc-40d6-9b78-f490a3f8ecdc
Orden en fénix 23445616 para Legalización desde 02/09 ans vencido, se comunica usuario para solicitar agilidad, por favor validar.
</t>
  </si>
  <si>
    <t>192b0621-9e98-f011-919e-005056a0623c</t>
  </si>
  <si>
    <t>ysOt/8dkmrLCiyixqLM/MWt5EIB1Ct5uewY374Mk/np2/M6hCoHrTmahA3VRWZ6s6xL6RxjhwEe8h0xZ46Nnng==:</t>
  </si>
  <si>
    <t>PQR-13048310-Z3S6</t>
  </si>
  <si>
    <t>TASK-2198743</t>
  </si>
  <si>
    <t>23496090</t>
  </si>
  <si>
    <t>RURAL_163001262000000401</t>
  </si>
  <si>
    <t>Carlos Alberto Mejia Sanchez</t>
  </si>
  <si>
    <t>Nombre: Carlos Alberto Mejia Sanchez
Cc: 71420962
Tel: 3017997957
Dir: RURAL_163001262000000401
Contrato: N/A
Autoriza SMS: SI
Correo: camsloco@hotmail.com
Id: 651224cf-9c86-4a40-9e19-60a7ded2cedd
Observación: PED-3444508-K0R6, Solicitud de Fénix 23496090, usuario en calidad de electricista presenta inconformidad con la demora en la atención para la legalización del servicio de Energía ya se cumplió ANS y no han ido legalizar, usuario solicita pronta atención al caso.</t>
  </si>
  <si>
    <t>56cddd0a-a998-f011-919e-005056a0623c</t>
  </si>
  <si>
    <t>6ywXmzL5nf5fu2I4rRNc85vh6ZwhhK99QdHT7uGVl4zqODDnnSm3ztBpMnDdKqKIDsfysHvD+IGlpT3/atH8kQ==:</t>
  </si>
  <si>
    <t>PQR-13048560-R0G9</t>
  </si>
  <si>
    <t>TASK-2198792</t>
  </si>
  <si>
    <t>23534697</t>
  </si>
  <si>
    <t>CR 10 CL 19 SUR -606 (LT 8 )</t>
  </si>
  <si>
    <t>juan david Mazo Chavarria</t>
  </si>
  <si>
    <t xml:space="preserve">juan david Mazo Chavarria
Cc: 1001004238
Tel: 3193149336-
Dir CR 10 CL 19 SUR -606 (LT 8 )
Autoriza SMS: si
Correo jdmazo2@gmail.com
Id b84ed061-d32c-4c65-8e9f-f3fdce781f4b
Orden en fénix 23534697 para Legalización desde 09/09 ans vencido, se comunica usuario para solicitar agilidad, por favor validar.
</t>
  </si>
  <si>
    <t>TASK-2198864</t>
  </si>
  <si>
    <t>23518229</t>
  </si>
  <si>
    <t>GUARNE</t>
  </si>
  <si>
    <t>RURAL_130014800000000000_BARROBLANCO</t>
  </si>
  <si>
    <t>23/09/20253:15 p.m.</t>
  </si>
  <si>
    <t>30/09/20252:34 p.m.</t>
  </si>
  <si>
    <t>Adriana Maria Agudelo Trujillo</t>
  </si>
  <si>
    <t>Usuaria con pedido 23518229 en fénix para revisión de movimiento de redes en estado pendiente orden desde el 21/08/25 aun no le atienden , solicita agilidad. Favor validar.</t>
  </si>
  <si>
    <t>TASK-2198889</t>
  </si>
  <si>
    <t>23523780</t>
  </si>
  <si>
    <t>RETIRO</t>
  </si>
  <si>
    <t>RURAL_190607100000509999_FICTICIA_CAMBIOS</t>
  </si>
  <si>
    <t>24/09/20259:03 a.m.</t>
  </si>
  <si>
    <t>1/10/20258:11 a.m.</t>
  </si>
  <si>
    <t>Lenis Antonio Marin Galvis</t>
  </si>
  <si>
    <t>Usuario en calidad de funcionario del municipio del Retiro, se encuentra inconforme debido a que informa que por parte del municipio se ingresó el pedido PED-3497383-R8S4 para revisión de movimiento de un poste PED-3497383-R8S4 y a la fecha no han hecho la visita del trabajo. Informa que se requiere realizar dicho trabajo por obras del municipio. Contacto: Lenis Marin cel: 3136548665.</t>
  </si>
  <si>
    <t>TASK-2199079</t>
  </si>
  <si>
    <t>23305567</t>
  </si>
  <si>
    <t>CR 29 CL 6 -24 (INTERIOR 5020 )</t>
  </si>
  <si>
    <t>24/09/20258:19 a.m.</t>
  </si>
  <si>
    <t>1/10/20258:19 a.m.</t>
  </si>
  <si>
    <t>Carlos Andres Grisales Henao</t>
  </si>
  <si>
    <t>Usuario reporta que tiene pedido 23305567 en fénix para legalización en estado ordenes generadas desde el 04/09/25 aun no le atienden la legalización, solicita agilidad. Favor validar.</t>
  </si>
  <si>
    <t>TASK-2199113</t>
  </si>
  <si>
    <t>23462630</t>
  </si>
  <si>
    <t>CL 55 CR 126 -120 (INTERIOR 105 )</t>
  </si>
  <si>
    <t>24/09/20258:51 a.m.</t>
  </si>
  <si>
    <t>1/10/20258:51 a.m.</t>
  </si>
  <si>
    <t>No</t>
  </si>
  <si>
    <t>Johny Eduardo Ortiz Diaz</t>
  </si>
  <si>
    <t>User con numero de sol 23462630 para legalización en estado Con Ordenes Generadas, se reprogramo el 10/09/2025, ans vencido, se pide verificar.</t>
  </si>
  <si>
    <t>TASK-2199116</t>
  </si>
  <si>
    <t>23518477</t>
  </si>
  <si>
    <t>CL 34 CR 34 C -191 (INTERIOR 1101 )</t>
  </si>
  <si>
    <t>24/09/20258:53 a.m.</t>
  </si>
  <si>
    <t>1/10/20258:53 a.m.</t>
  </si>
  <si>
    <t>Haminton Sanchez Zapata</t>
  </si>
  <si>
    <t>Solicitud en fénix 23518477 para HV creada desde el 21/08/2025 y en estado clien-495. Cliente inconforme porque aún no le han instalado el servicio de energía. Solicita pronta atención.</t>
  </si>
  <si>
    <t>163008795800000000-</t>
  </si>
  <si>
    <t>Diego Antonio Davila Londoño</t>
  </si>
  <si>
    <t xml:space="preserve">QUEJA </t>
  </si>
  <si>
    <t>Columna1</t>
  </si>
  <si>
    <t>Pendiente por definir nomenclatura con el municipio de Medellín y AGI (Area de Gestión Instalaciones de Epm).-</t>
  </si>
  <si>
    <t>PEDIDO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</si>
</sst>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C0A]d\-mmm\-yyyy;@"/>
    <numFmt numFmtId="166" formatCode="0.0"/>
    <numFmt numFmtId="167" formatCode="_-* #,##0.00\ _€_-;\-* #,##0.00\ _€_-;_-* &quot;-&quot;??\ _€_-;_-@_-"/>
    <numFmt numFmtId="168" formatCode="_ * #,##0.00_ ;_ * \-#,##0.00_ ;_ * &quot;-&quot;??_ ;_ @_ "/>
    <numFmt numFmtId="169" formatCode="_-* #,##0.00\ [$€]_-;\-* #,##0.00\ [$€]_-;_-* &quot;-&quot;??\ [$€]_-;_-@_-"/>
  </numFmts>
  <fonts count="4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sz val="8"/>
      <name val="Calibri"/>
      <family val="2"/>
      <scheme val="minor"/>
    </font>
    <font>
      <sz val="10"/>
      <color theme="1"/>
      <name val="Calibri"/>
      <family val="2"/>
      <scheme val="minor"/>
    </font>
    <font>
      <sz val="11"/>
      <color theme="1"/>
      <name val="Arial Black"/>
      <family val="2"/>
    </font>
    <font>
      <sz val="11"/>
      <color rgb="FF0061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i/>
      <sz val="11"/>
      <name val="Calibri"/>
      <family val="2"/>
      <scheme val="minor"/>
    </font>
    <font>
      <b/>
      <sz val="12"/>
      <name val="Calibri"/>
      <family val="2"/>
      <scheme val="minor"/>
    </font>
    <font>
      <sz val="10"/>
      <name val="Arial"/>
      <family val="2"/>
    </font>
    <font>
      <sz val="11"/>
      <color rgb="FF9C6500"/>
      <name val="Calibri"/>
      <family val="2"/>
      <scheme val="minor"/>
    </font>
    <font>
      <b/>
      <sz val="18"/>
      <color theme="3"/>
      <name val="Calibri Light"/>
      <family val="2"/>
      <scheme val="major"/>
    </font>
    <font>
      <sz val="11"/>
      <color indexed="8"/>
      <name val="Calibri"/>
      <family val="2"/>
    </font>
    <font>
      <b/>
      <sz val="11"/>
      <color indexed="52"/>
      <name val="Calibri"/>
      <family val="2"/>
      <scheme val="minor"/>
    </font>
    <font>
      <sz val="11"/>
      <color indexed="52"/>
      <name val="Calibri"/>
      <family val="2"/>
      <scheme val="minor"/>
    </font>
    <font>
      <b/>
      <sz val="11"/>
      <color indexed="56"/>
      <name val="Calibri"/>
      <family val="2"/>
      <scheme val="minor"/>
    </font>
    <font>
      <sz val="11"/>
      <color indexed="60"/>
      <name val="Calibri"/>
      <family val="2"/>
      <scheme val="minor"/>
    </font>
    <font>
      <b/>
      <sz val="18"/>
      <color indexed="56"/>
      <name val="Calibri Light"/>
      <family val="2"/>
      <scheme val="major"/>
    </font>
    <font>
      <b/>
      <sz val="15"/>
      <color indexed="56"/>
      <name val="Calibri"/>
      <family val="2"/>
      <scheme val="minor"/>
    </font>
    <font>
      <b/>
      <sz val="13"/>
      <color indexed="56"/>
      <name val="Calibri"/>
      <family val="2"/>
      <scheme val="minor"/>
    </font>
    <font>
      <sz val="11"/>
      <color rgb="FF000000"/>
      <name val="Calibri"/>
      <family val="2"/>
      <charset val="1"/>
    </font>
    <font>
      <b/>
      <sz val="12"/>
      <color rgb="FF000000"/>
      <name val="Aptos"/>
      <family val="2"/>
    </font>
    <font>
      <sz val="12"/>
      <color rgb="FF000000"/>
      <name val="Aptos"/>
      <family val="2"/>
    </font>
    <font>
      <sz val="11"/>
      <name val="Aptos Narrow"/>
      <family val="2"/>
    </font>
    <font>
      <b/>
      <sz val="11"/>
      <name val="Aptos Narrow"/>
      <family val="2"/>
    </font>
    <font>
      <sz val="9"/>
      <color indexed="81"/>
      <name val="Tahoma"/>
      <family val="2"/>
    </font>
    <font>
      <b/>
      <sz val="9"/>
      <color indexed="81"/>
      <name val="Tahoma"/>
      <family val="2"/>
    </font>
  </fonts>
  <fills count="58">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rgb="FF92D050"/>
        <bgColor indexed="64"/>
      </patternFill>
    </fill>
    <fill>
      <patternFill patternType="solid">
        <fgColor rgb="FFFF0000"/>
        <bgColor indexed="64"/>
      </patternFill>
    </fill>
    <fill>
      <patternFill patternType="solid">
        <fgColor theme="5" tint="-0.249977111117893"/>
        <bgColor indexed="64"/>
      </patternFill>
    </fill>
    <fill>
      <patternFill patternType="solid">
        <fgColor rgb="FFFFC000"/>
        <bgColor indexed="64"/>
      </patternFill>
    </fill>
    <fill>
      <patternFill patternType="solid">
        <fgColor theme="4" tint="0.399975585192419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thin">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diagonal/>
    </border>
    <border>
      <left/>
      <right/>
      <top/>
      <bottom style="medium">
        <color indexed="64"/>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48">
    <xf numFmtId="0" fontId="0" fillId="0" borderId="0"/>
    <xf numFmtId="165" fontId="1" fillId="0" borderId="0"/>
    <xf numFmtId="0" fontId="9" fillId="4" borderId="0" applyNumberFormat="0" applyBorder="0" applyAlignment="0" applyProtection="0"/>
    <xf numFmtId="0" fontId="10" fillId="0" borderId="0" applyNumberFormat="0" applyFill="0" applyBorder="0" applyAlignment="0" applyProtection="0"/>
    <xf numFmtId="0" fontId="11" fillId="0" borderId="27" applyNumberFormat="0" applyFill="0" applyAlignment="0" applyProtection="0"/>
    <xf numFmtId="0" fontId="12" fillId="0" borderId="28" applyNumberFormat="0" applyFill="0" applyAlignment="0" applyProtection="0"/>
    <xf numFmtId="0" fontId="13" fillId="0" borderId="29" applyNumberFormat="0" applyFill="0" applyAlignment="0" applyProtection="0"/>
    <xf numFmtId="0" fontId="13" fillId="0" borderId="0" applyNumberFormat="0" applyFill="0" applyBorder="0" applyAlignment="0" applyProtection="0"/>
    <xf numFmtId="0" fontId="9"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30" applyNumberFormat="0" applyAlignment="0" applyProtection="0"/>
    <xf numFmtId="0" fontId="17" fillId="8" borderId="31" applyNumberFormat="0" applyAlignment="0" applyProtection="0"/>
    <xf numFmtId="0" fontId="18" fillId="8" borderId="30" applyNumberFormat="0" applyAlignment="0" applyProtection="0"/>
    <xf numFmtId="0" fontId="19" fillId="0" borderId="32" applyNumberFormat="0" applyFill="0" applyAlignment="0" applyProtection="0"/>
    <xf numFmtId="0" fontId="20" fillId="9" borderId="33" applyNumberFormat="0" applyAlignment="0" applyProtection="0"/>
    <xf numFmtId="0" fontId="2" fillId="0" borderId="0" applyNumberFormat="0" applyFill="0" applyBorder="0" applyAlignment="0" applyProtection="0"/>
    <xf numFmtId="0" fontId="1" fillId="10" borderId="34" applyNumberFormat="0" applyFont="0" applyAlignment="0" applyProtection="0"/>
    <xf numFmtId="0" fontId="21" fillId="0" borderId="0" applyNumberFormat="0" applyFill="0" applyBorder="0" applyAlignment="0" applyProtection="0"/>
    <xf numFmtId="0" fontId="3" fillId="0" borderId="35" applyNumberFormat="0" applyFill="0" applyAlignment="0" applyProtection="0"/>
    <xf numFmtId="0" fontId="22"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2"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164" fontId="1" fillId="0" borderId="0" applyFont="0" applyFill="0" applyBorder="0" applyAlignment="0" applyProtection="0"/>
    <xf numFmtId="0" fontId="11" fillId="0" borderId="27" applyNumberFormat="0" applyFill="0" applyAlignment="0" applyProtection="0"/>
    <xf numFmtId="0" fontId="25" fillId="0" borderId="0"/>
    <xf numFmtId="0" fontId="25" fillId="0" borderId="0"/>
    <xf numFmtId="0" fontId="26" fillId="6" borderId="0" applyNumberFormat="0" applyBorder="0" applyAlignment="0" applyProtection="0"/>
    <xf numFmtId="0" fontId="22" fillId="14"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0" fontId="27" fillId="0" borderId="0" applyNumberFormat="0" applyFill="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3" borderId="0" applyNumberFormat="0" applyBorder="0" applyAlignment="0" applyProtection="0"/>
    <xf numFmtId="0" fontId="1" fillId="39"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22" fillId="45"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9" fillId="38" borderId="0" applyNumberFormat="0" applyBorder="0" applyAlignment="0" applyProtection="0"/>
    <xf numFmtId="0" fontId="29" fillId="40" borderId="30" applyNumberFormat="0" applyAlignment="0" applyProtection="0"/>
    <xf numFmtId="0" fontId="30" fillId="0" borderId="45" applyNumberFormat="0" applyFill="0" applyAlignment="0" applyProtection="0"/>
    <xf numFmtId="0" fontId="31" fillId="0" borderId="0" applyNumberFormat="0" applyFill="0" applyBorder="0" applyAlignment="0" applyProtection="0"/>
    <xf numFmtId="0" fontId="22" fillId="49"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46" borderId="0" applyNumberFormat="0" applyBorder="0" applyAlignment="0" applyProtection="0"/>
    <xf numFmtId="0" fontId="22" fillId="52" borderId="0" applyNumberFormat="0" applyBorder="0" applyAlignment="0" applyProtection="0"/>
    <xf numFmtId="0" fontId="16" fillId="40" borderId="30" applyNumberFormat="0" applyAlignment="0" applyProtection="0"/>
    <xf numFmtId="169" fontId="25" fillId="0" borderId="0" applyFont="0" applyFill="0" applyBorder="0" applyAlignment="0" applyProtection="0"/>
    <xf numFmtId="169" fontId="25" fillId="0" borderId="0" applyFont="0" applyFill="0" applyBorder="0" applyAlignment="0" applyProtection="0"/>
    <xf numFmtId="0" fontId="14" fillId="37" borderId="0" applyNumberFormat="0" applyBorder="0" applyAlignment="0" applyProtection="0"/>
    <xf numFmtId="167" fontId="1"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0" fontId="32" fillId="6" borderId="0" applyNumberFormat="0" applyBorder="0" applyAlignment="0" applyProtection="0"/>
    <xf numFmtId="0" fontId="1" fillId="0" borderId="0"/>
    <xf numFmtId="0" fontId="1" fillId="0" borderId="0"/>
    <xf numFmtId="0" fontId="1" fillId="0" borderId="0"/>
    <xf numFmtId="0" fontId="1" fillId="0" borderId="0"/>
    <xf numFmtId="165" fontId="25" fillId="0" borderId="0"/>
    <xf numFmtId="0" fontId="25" fillId="0" borderId="0"/>
    <xf numFmtId="0" fontId="25" fillId="0" borderId="0"/>
    <xf numFmtId="165" fontId="25" fillId="0" borderId="0"/>
    <xf numFmtId="165" fontId="25" fillId="0" borderId="0"/>
    <xf numFmtId="168" fontId="25" fillId="0" borderId="0" applyFont="0" applyFill="0" applyBorder="0" applyAlignment="0" applyProtection="0"/>
    <xf numFmtId="165" fontId="25" fillId="0" borderId="0"/>
    <xf numFmtId="0" fontId="25" fillId="0" borderId="0"/>
    <xf numFmtId="0" fontId="25" fillId="0" borderId="0"/>
    <xf numFmtId="168" fontId="25" fillId="0" borderId="0" applyFont="0" applyFill="0" applyBorder="0" applyAlignment="0" applyProtection="0"/>
    <xf numFmtId="165" fontId="25" fillId="0" borderId="0"/>
    <xf numFmtId="165" fontId="1" fillId="0" borderId="0"/>
    <xf numFmtId="165" fontId="1" fillId="0" borderId="0"/>
    <xf numFmtId="165" fontId="1" fillId="0" borderId="0"/>
    <xf numFmtId="165" fontId="1" fillId="0" borderId="0"/>
    <xf numFmtId="165" fontId="1" fillId="0" borderId="0"/>
    <xf numFmtId="165" fontId="1" fillId="0" borderId="0"/>
    <xf numFmtId="0" fontId="1" fillId="0" borderId="0"/>
    <xf numFmtId="165" fontId="25" fillId="0" borderId="0"/>
    <xf numFmtId="165" fontId="1" fillId="0" borderId="0"/>
    <xf numFmtId="165" fontId="1" fillId="0" borderId="0"/>
    <xf numFmtId="0" fontId="1" fillId="0" borderId="0"/>
    <xf numFmtId="165" fontId="1" fillId="0" borderId="0"/>
    <xf numFmtId="165" fontId="1" fillId="0" borderId="0"/>
    <xf numFmtId="165" fontId="1" fillId="0" borderId="0"/>
    <xf numFmtId="0" fontId="1" fillId="0" borderId="0"/>
    <xf numFmtId="0" fontId="1" fillId="0" borderId="0"/>
    <xf numFmtId="0" fontId="1" fillId="0" borderId="0"/>
    <xf numFmtId="0" fontId="28" fillId="10" borderId="34" applyNumberFormat="0" applyFont="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17" fillId="40" borderId="31" applyNumberFormat="0" applyAlignment="0" applyProtection="0"/>
    <xf numFmtId="0" fontId="34" fillId="0" borderId="46" applyNumberFormat="0" applyFill="0" applyAlignment="0" applyProtection="0"/>
    <xf numFmtId="0" fontId="35" fillId="0" borderId="47" applyNumberFormat="0" applyFill="0" applyAlignment="0" applyProtection="0"/>
    <xf numFmtId="0" fontId="31" fillId="0" borderId="48" applyNumberFormat="0" applyFill="0" applyAlignment="0" applyProtection="0"/>
    <xf numFmtId="0" fontId="33" fillId="0" borderId="0" applyNumberFormat="0" applyFill="0" applyBorder="0" applyAlignment="0" applyProtection="0"/>
    <xf numFmtId="0" fontId="3" fillId="0" borderId="49" applyNumberFormat="0" applyFill="0" applyAlignment="0" applyProtection="0"/>
    <xf numFmtId="0" fontId="25" fillId="0" borderId="0"/>
    <xf numFmtId="0" fontId="26" fillId="6" borderId="0" applyNumberFormat="0" applyBorder="0" applyAlignment="0" applyProtection="0"/>
    <xf numFmtId="0" fontId="22" fillId="14"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0" fontId="2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36" fillId="0" borderId="0"/>
    <xf numFmtId="165"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184">
    <xf numFmtId="0" fontId="0" fillId="0" borderId="0" xfId="0"/>
    <xf numFmtId="0" fontId="0" fillId="0" borderId="1" xfId="0" applyBorder="1"/>
    <xf numFmtId="0" fontId="0" fillId="0" borderId="0" xfId="0" applyAlignment="1">
      <alignment horizontal="left"/>
    </xf>
    <xf numFmtId="0" fontId="0" fillId="0" borderId="0" xfId="0" applyAlignment="1">
      <alignment horizontal="center"/>
    </xf>
    <xf numFmtId="0" fontId="7" fillId="0" borderId="0" xfId="0" applyFont="1"/>
    <xf numFmtId="0" fontId="8" fillId="0" borderId="0" xfId="0" applyFont="1"/>
    <xf numFmtId="14" fontId="0" fillId="0" borderId="0" xfId="0" applyNumberFormat="1" applyAlignment="1">
      <alignment horizontal="left"/>
    </xf>
    <xf numFmtId="0" fontId="7" fillId="0" borderId="16" xfId="0" applyFont="1" applyBorder="1"/>
    <xf numFmtId="0" fontId="7" fillId="0" borderId="15" xfId="0" applyFont="1" applyBorder="1"/>
    <xf numFmtId="0" fontId="0" fillId="35" borderId="8" xfId="0" applyFill="1" applyBorder="1" applyAlignment="1">
      <alignment horizontal="center"/>
    </xf>
    <xf numFmtId="0" fontId="0" fillId="3" borderId="12" xfId="0" applyFill="1" applyBorder="1" applyAlignment="1">
      <alignment horizontal="center"/>
    </xf>
    <xf numFmtId="0" fontId="0" fillId="3" borderId="8" xfId="0" applyFill="1" applyBorder="1" applyAlignment="1">
      <alignment horizontal="center"/>
    </xf>
    <xf numFmtId="0" fontId="7" fillId="0" borderId="36" xfId="0" applyFont="1" applyBorder="1"/>
    <xf numFmtId="0" fontId="3" fillId="0" borderId="1" xfId="0" applyFont="1" applyBorder="1" applyAlignment="1">
      <alignment horizontal="left"/>
    </xf>
    <xf numFmtId="14" fontId="23" fillId="0" borderId="1" xfId="0" applyNumberFormat="1" applyFont="1" applyBorder="1" applyAlignment="1">
      <alignment horizontal="left"/>
    </xf>
    <xf numFmtId="0" fontId="8" fillId="0" borderId="21" xfId="0" applyFont="1" applyBorder="1" applyAlignment="1">
      <alignment horizontal="center" vertical="center"/>
    </xf>
    <xf numFmtId="0" fontId="3" fillId="35" borderId="25" xfId="0" applyFont="1" applyFill="1" applyBorder="1" applyAlignment="1">
      <alignment horizontal="center"/>
    </xf>
    <xf numFmtId="0" fontId="0" fillId="3" borderId="3" xfId="0" applyFill="1" applyBorder="1" applyAlignment="1">
      <alignment horizontal="center" vertical="center"/>
    </xf>
    <xf numFmtId="0" fontId="3" fillId="3" borderId="25" xfId="0" applyFont="1" applyFill="1" applyBorder="1" applyAlignment="1">
      <alignment horizontal="center"/>
    </xf>
    <xf numFmtId="0" fontId="0" fillId="35" borderId="1" xfId="0" applyFill="1" applyBorder="1" applyAlignment="1">
      <alignment horizontal="center" vertical="center"/>
    </xf>
    <xf numFmtId="0" fontId="0" fillId="35" borderId="4" xfId="0" applyFill="1" applyBorder="1" applyAlignment="1">
      <alignment horizontal="center" vertical="center"/>
    </xf>
    <xf numFmtId="0" fontId="0" fillId="35" borderId="12" xfId="0" applyFill="1" applyBorder="1" applyAlignment="1">
      <alignment horizontal="center" vertical="center"/>
    </xf>
    <xf numFmtId="0" fontId="0" fillId="35" borderId="8" xfId="0" applyFill="1" applyBorder="1" applyAlignment="1">
      <alignment horizontal="center" vertical="center"/>
    </xf>
    <xf numFmtId="0" fontId="0" fillId="35" borderId="39" xfId="0" applyFill="1" applyBorder="1" applyAlignment="1">
      <alignment horizontal="center" vertical="center"/>
    </xf>
    <xf numFmtId="0" fontId="0" fillId="3" borderId="1" xfId="0" applyFill="1" applyBorder="1" applyAlignment="1">
      <alignment horizontal="center" vertical="center"/>
    </xf>
    <xf numFmtId="0" fontId="0" fillId="3" borderId="8" xfId="0" applyFill="1" applyBorder="1" applyAlignment="1">
      <alignment horizontal="center" vertical="center"/>
    </xf>
    <xf numFmtId="0" fontId="0" fillId="3" borderId="4" xfId="0" applyFill="1" applyBorder="1" applyAlignment="1">
      <alignment horizontal="center" vertical="center"/>
    </xf>
    <xf numFmtId="0" fontId="0" fillId="3" borderId="12" xfId="0" applyFill="1" applyBorder="1" applyAlignment="1">
      <alignment horizontal="center" vertical="center"/>
    </xf>
    <xf numFmtId="0" fontId="0" fillId="3" borderId="39" xfId="0" applyFill="1" applyBorder="1" applyAlignment="1">
      <alignment horizontal="center" vertical="center"/>
    </xf>
    <xf numFmtId="0" fontId="0" fillId="35" borderId="3" xfId="0" applyFill="1" applyBorder="1" applyAlignment="1">
      <alignment horizontal="center" vertical="center"/>
    </xf>
    <xf numFmtId="22" fontId="0" fillId="0" borderId="37" xfId="0" applyNumberFormat="1" applyBorder="1" applyAlignment="1">
      <alignment horizontal="left"/>
    </xf>
    <xf numFmtId="22" fontId="0" fillId="0" borderId="37" xfId="0" applyNumberFormat="1" applyBorder="1" applyAlignment="1">
      <alignment horizontal="left" vertical="top"/>
    </xf>
    <xf numFmtId="0" fontId="4" fillId="3" borderId="12" xfId="0" applyFont="1" applyFill="1" applyBorder="1" applyAlignment="1">
      <alignment horizontal="center" vertical="center"/>
    </xf>
    <xf numFmtId="0" fontId="4" fillId="35" borderId="12" xfId="0" applyFont="1" applyFill="1" applyBorder="1" applyAlignment="1">
      <alignment horizontal="center" vertical="center"/>
    </xf>
    <xf numFmtId="0" fontId="4" fillId="3" borderId="1" xfId="0" applyFont="1" applyFill="1" applyBorder="1" applyAlignment="1">
      <alignment horizontal="center" vertical="center"/>
    </xf>
    <xf numFmtId="0" fontId="4" fillId="35" borderId="1" xfId="0" applyFont="1" applyFill="1" applyBorder="1" applyAlignment="1">
      <alignment horizontal="center" vertical="center"/>
    </xf>
    <xf numFmtId="0" fontId="4" fillId="0" borderId="0" xfId="0" applyFont="1" applyAlignment="1">
      <alignment horizontal="left"/>
    </xf>
    <xf numFmtId="14" fontId="23" fillId="0" borderId="1" xfId="0" applyNumberFormat="1" applyFont="1" applyBorder="1" applyAlignment="1">
      <alignment horizontal="right"/>
    </xf>
    <xf numFmtId="0" fontId="5" fillId="0" borderId="1" xfId="1" applyNumberFormat="1" applyFont="1" applyBorder="1" applyAlignment="1">
      <alignment horizontal="left"/>
    </xf>
    <xf numFmtId="1" fontId="4" fillId="0" borderId="1" xfId="0" applyNumberFormat="1" applyFont="1" applyBorder="1" applyAlignment="1">
      <alignment horizontal="left"/>
    </xf>
    <xf numFmtId="0" fontId="0" fillId="0" borderId="1" xfId="0" quotePrefix="1" applyBorder="1"/>
    <xf numFmtId="22" fontId="0" fillId="0" borderId="1" xfId="0" applyNumberFormat="1" applyBorder="1"/>
    <xf numFmtId="0" fontId="4" fillId="0" borderId="1" xfId="0" applyFont="1" applyBorder="1" applyAlignment="1">
      <alignment horizontal="left"/>
    </xf>
    <xf numFmtId="14" fontId="0" fillId="0" borderId="1" xfId="0" applyNumberFormat="1" applyBorder="1"/>
    <xf numFmtId="0" fontId="8" fillId="0" borderId="20" xfId="0" applyFont="1" applyBorder="1" applyAlignment="1">
      <alignment horizontal="center"/>
    </xf>
    <xf numFmtId="0" fontId="7" fillId="0" borderId="20" xfId="0" applyFont="1" applyBorder="1"/>
    <xf numFmtId="14" fontId="4" fillId="0" borderId="1" xfId="0" applyNumberFormat="1" applyFont="1" applyBorder="1" applyAlignment="1">
      <alignment horizontal="left"/>
    </xf>
    <xf numFmtId="2" fontId="4" fillId="0" borderId="1" xfId="0" applyNumberFormat="1" applyFont="1" applyBorder="1" applyAlignment="1">
      <alignment horizontal="left"/>
    </xf>
    <xf numFmtId="166" fontId="4" fillId="0" borderId="1" xfId="0" applyNumberFormat="1" applyFont="1" applyBorder="1" applyAlignment="1">
      <alignment horizontal="left"/>
    </xf>
    <xf numFmtId="0" fontId="2" fillId="0" borderId="0" xfId="0" applyFont="1" applyAlignment="1">
      <alignment horizontal="left"/>
    </xf>
    <xf numFmtId="14" fontId="23" fillId="0" borderId="37" xfId="0" applyNumberFormat="1" applyFont="1" applyBorder="1" applyAlignment="1">
      <alignment horizontal="left"/>
    </xf>
    <xf numFmtId="22" fontId="4" fillId="0" borderId="37" xfId="0" applyNumberFormat="1" applyFont="1" applyBorder="1" applyAlignment="1">
      <alignment horizontal="left"/>
    </xf>
    <xf numFmtId="0" fontId="0" fillId="0" borderId="37" xfId="0" applyBorder="1" applyAlignment="1">
      <alignment horizontal="left"/>
    </xf>
    <xf numFmtId="22" fontId="3" fillId="0" borderId="37" xfId="0" applyNumberFormat="1" applyFont="1" applyBorder="1" applyAlignment="1">
      <alignment horizontal="left"/>
    </xf>
    <xf numFmtId="22" fontId="0" fillId="0" borderId="0" xfId="0" applyNumberFormat="1"/>
    <xf numFmtId="14" fontId="0" fillId="0" borderId="0" xfId="0" applyNumberFormat="1"/>
    <xf numFmtId="20" fontId="0" fillId="0" borderId="0" xfId="0" applyNumberFormat="1"/>
    <xf numFmtId="14" fontId="0" fillId="0" borderId="0" xfId="0" applyNumberFormat="1" applyAlignment="1">
      <alignment horizontal="right"/>
    </xf>
    <xf numFmtId="0" fontId="0" fillId="0" borderId="0" xfId="0" applyAlignment="1">
      <alignment horizontal="right"/>
    </xf>
    <xf numFmtId="22" fontId="0" fillId="0" borderId="0" xfId="0" applyNumberFormat="1" applyAlignment="1">
      <alignment horizontal="right"/>
    </xf>
    <xf numFmtId="0" fontId="0" fillId="2" borderId="1" xfId="0" applyFill="1" applyBorder="1"/>
    <xf numFmtId="0" fontId="0" fillId="0" borderId="0" xfId="0" applyAlignment="1">
      <alignment horizontal="left" wrapText="1"/>
    </xf>
    <xf numFmtId="0" fontId="3" fillId="0" borderId="24" xfId="0" applyFont="1" applyBorder="1" applyAlignment="1">
      <alignment horizontal="center"/>
    </xf>
    <xf numFmtId="0" fontId="3" fillId="0" borderId="25" xfId="0" applyFont="1" applyBorder="1" applyAlignment="1">
      <alignment horizontal="center"/>
    </xf>
    <xf numFmtId="0" fontId="3" fillId="0" borderId="26" xfId="0" applyFont="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17" xfId="0" applyBorder="1" applyAlignment="1">
      <alignment horizontal="center" vertical="center"/>
    </xf>
    <xf numFmtId="0" fontId="0" fillId="0" borderId="4" xfId="0" applyBorder="1" applyAlignment="1">
      <alignment horizontal="center"/>
    </xf>
    <xf numFmtId="0" fontId="0" fillId="0" borderId="4" xfId="0" applyBorder="1" applyAlignment="1">
      <alignment horizontal="center" vertical="center"/>
    </xf>
    <xf numFmtId="0" fontId="0" fillId="0" borderId="23" xfId="0" applyBorder="1" applyAlignment="1">
      <alignment horizontal="center" vertical="center"/>
    </xf>
    <xf numFmtId="0" fontId="0" fillId="0" borderId="18" xfId="0" applyBorder="1" applyAlignment="1">
      <alignment horizontal="center" vertical="center"/>
    </xf>
    <xf numFmtId="0" fontId="0" fillId="0" borderId="8" xfId="0" applyBorder="1" applyAlignment="1">
      <alignment horizont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xf>
    <xf numFmtId="0" fontId="4"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43" xfId="0" applyBorder="1" applyAlignment="1">
      <alignment horizontal="center" vertical="center"/>
    </xf>
    <xf numFmtId="0" fontId="0" fillId="0" borderId="3" xfId="0" applyBorder="1" applyAlignment="1">
      <alignment horizontal="center" vertical="center"/>
    </xf>
    <xf numFmtId="0" fontId="0" fillId="0" borderId="50" xfId="0" applyBorder="1" applyAlignment="1">
      <alignment horizontal="center" vertical="center"/>
    </xf>
    <xf numFmtId="0" fontId="0" fillId="0" borderId="42" xfId="0" applyBorder="1" applyAlignment="1">
      <alignment horizontal="center" vertical="center"/>
    </xf>
    <xf numFmtId="0" fontId="8" fillId="0" borderId="38" xfId="0" applyFont="1"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0" fillId="0" borderId="9" xfId="0" applyBorder="1" applyAlignment="1">
      <alignment horizontal="center"/>
    </xf>
    <xf numFmtId="0" fontId="0" fillId="0" borderId="41"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166" fontId="0" fillId="0" borderId="24" xfId="44" applyNumberFormat="1" applyFont="1" applyFill="1" applyBorder="1" applyAlignment="1">
      <alignment horizontal="center" vertical="center"/>
    </xf>
    <xf numFmtId="166" fontId="0" fillId="0" borderId="25" xfId="44" applyNumberFormat="1" applyFont="1" applyFill="1" applyBorder="1" applyAlignment="1">
      <alignment horizontal="center" vertical="center"/>
    </xf>
    <xf numFmtId="166" fontId="0" fillId="0" borderId="26" xfId="44" applyNumberFormat="1" applyFont="1" applyFill="1" applyBorder="1" applyAlignment="1">
      <alignment horizontal="center" vertical="center"/>
    </xf>
    <xf numFmtId="166" fontId="0" fillId="35" borderId="25" xfId="44" applyNumberFormat="1" applyFont="1" applyFill="1" applyBorder="1" applyAlignment="1">
      <alignment horizontal="center" vertical="center"/>
    </xf>
    <xf numFmtId="166" fontId="0" fillId="3" borderId="25" xfId="44" applyNumberFormat="1" applyFont="1" applyFill="1" applyBorder="1" applyAlignment="1">
      <alignment horizontal="center" vertical="center"/>
    </xf>
    <xf numFmtId="22" fontId="0" fillId="2" borderId="1" xfId="0" applyNumberFormat="1" applyFill="1" applyBorder="1"/>
    <xf numFmtId="0" fontId="0" fillId="2" borderId="1" xfId="0" quotePrefix="1" applyFill="1" applyBorder="1"/>
    <xf numFmtId="14" fontId="4" fillId="2" borderId="1" xfId="0" applyNumberFormat="1" applyFont="1" applyFill="1" applyBorder="1" applyAlignment="1">
      <alignment horizontal="left"/>
    </xf>
    <xf numFmtId="2" fontId="4" fillId="2" borderId="1" xfId="0" applyNumberFormat="1" applyFont="1" applyFill="1" applyBorder="1" applyAlignment="1">
      <alignment horizontal="left"/>
    </xf>
    <xf numFmtId="166" fontId="4" fillId="2" borderId="1" xfId="0" applyNumberFormat="1" applyFont="1" applyFill="1" applyBorder="1" applyAlignment="1">
      <alignment horizontal="left"/>
    </xf>
    <xf numFmtId="0" fontId="24" fillId="0" borderId="0" xfId="0" applyFont="1" applyAlignment="1">
      <alignment horizontal="left"/>
    </xf>
    <xf numFmtId="0" fontId="0" fillId="53" borderId="4" xfId="0" applyFill="1" applyBorder="1" applyAlignment="1">
      <alignment horizontal="center" vertical="center"/>
    </xf>
    <xf numFmtId="0" fontId="0" fillId="53" borderId="4" xfId="0" applyFill="1" applyBorder="1" applyAlignment="1">
      <alignment horizontal="center"/>
    </xf>
    <xf numFmtId="0" fontId="0" fillId="53" borderId="1" xfId="0" applyFill="1" applyBorder="1" applyAlignment="1">
      <alignment horizontal="center" vertical="center"/>
    </xf>
    <xf numFmtId="0" fontId="0" fillId="54" borderId="12" xfId="0" applyFill="1" applyBorder="1" applyAlignment="1">
      <alignment horizontal="center" vertical="center"/>
    </xf>
    <xf numFmtId="0" fontId="0" fillId="54" borderId="8" xfId="0" applyFill="1" applyBorder="1" applyAlignment="1">
      <alignment horizontal="center"/>
    </xf>
    <xf numFmtId="0" fontId="0" fillId="0" borderId="1" xfId="0" applyBorder="1" applyAlignment="1">
      <alignment horizontal="left"/>
    </xf>
    <xf numFmtId="0" fontId="0" fillId="2" borderId="1" xfId="0" applyFill="1" applyBorder="1" applyAlignment="1">
      <alignment horizontal="left"/>
    </xf>
    <xf numFmtId="0" fontId="8" fillId="0" borderId="21" xfId="0" applyFont="1" applyBorder="1" applyAlignment="1">
      <alignment horizontal="center"/>
    </xf>
    <xf numFmtId="0" fontId="8" fillId="0" borderId="22" xfId="0" applyFont="1" applyBorder="1" applyAlignment="1">
      <alignment horizontal="center"/>
    </xf>
    <xf numFmtId="0" fontId="8" fillId="0" borderId="19" xfId="0" applyFont="1" applyBorder="1" applyAlignment="1">
      <alignment horizontal="center" vertical="center"/>
    </xf>
    <xf numFmtId="0" fontId="8" fillId="0" borderId="10" xfId="0" applyFont="1" applyBorder="1" applyAlignment="1">
      <alignment horizontal="left"/>
    </xf>
    <xf numFmtId="0" fontId="8" fillId="0" borderId="0" xfId="0" applyFont="1" applyAlignment="1">
      <alignment horizontal="left"/>
    </xf>
    <xf numFmtId="0" fontId="8" fillId="0" borderId="20" xfId="0" applyFont="1" applyBorder="1" applyAlignment="1">
      <alignment horizontal="left"/>
    </xf>
    <xf numFmtId="0" fontId="8" fillId="0" borderId="44" xfId="0" applyFont="1" applyBorder="1" applyAlignment="1">
      <alignment horizontal="left"/>
    </xf>
    <xf numFmtId="0" fontId="8" fillId="0" borderId="10" xfId="0" applyFont="1" applyBorder="1" applyAlignment="1">
      <alignment horizontal="center" vertical="center"/>
    </xf>
    <xf numFmtId="0" fontId="0" fillId="0" borderId="1" xfId="0" applyBorder="1" applyAlignment="1">
      <alignment horizontal="left" wrapText="1"/>
    </xf>
    <xf numFmtId="22" fontId="0" fillId="0" borderId="1" xfId="0" applyNumberFormat="1" applyBorder="1" applyAlignment="1">
      <alignment horizontal="right"/>
    </xf>
    <xf numFmtId="0" fontId="0" fillId="0" borderId="1" xfId="0" applyBorder="1" applyAlignment="1">
      <alignment horizontal="right"/>
    </xf>
    <xf numFmtId="0" fontId="2" fillId="0" borderId="1" xfId="0" applyFont="1" applyBorder="1" applyAlignment="1">
      <alignment horizontal="left"/>
    </xf>
    <xf numFmtId="0" fontId="0" fillId="54" borderId="8" xfId="0" applyFill="1" applyBorder="1" applyAlignment="1">
      <alignment horizontal="center" vertical="center"/>
    </xf>
    <xf numFmtId="3" fontId="0" fillId="0" borderId="0" xfId="0" applyNumberFormat="1"/>
    <xf numFmtId="0" fontId="0" fillId="35" borderId="1" xfId="0" applyFill="1" applyBorder="1" applyAlignment="1">
      <alignment horizontal="left"/>
    </xf>
    <xf numFmtId="0" fontId="4" fillId="35" borderId="1" xfId="0" applyFont="1" applyFill="1" applyBorder="1" applyAlignment="1">
      <alignment horizontal="left"/>
    </xf>
    <xf numFmtId="1" fontId="4" fillId="35" borderId="1" xfId="0" applyNumberFormat="1" applyFont="1" applyFill="1" applyBorder="1" applyAlignment="1">
      <alignment horizontal="left"/>
    </xf>
    <xf numFmtId="0" fontId="0" fillId="35" borderId="1" xfId="0" applyFill="1" applyBorder="1"/>
    <xf numFmtId="22" fontId="0" fillId="35" borderId="1" xfId="0" applyNumberFormat="1" applyFill="1" applyBorder="1"/>
    <xf numFmtId="14" fontId="0" fillId="35" borderId="1" xfId="0" applyNumberFormat="1" applyFill="1" applyBorder="1" applyAlignment="1">
      <alignment horizontal="right"/>
    </xf>
    <xf numFmtId="14" fontId="0" fillId="35" borderId="1" xfId="0" applyNumberFormat="1" applyFill="1" applyBorder="1"/>
    <xf numFmtId="14" fontId="4" fillId="35" borderId="1" xfId="0" applyNumberFormat="1" applyFont="1" applyFill="1" applyBorder="1" applyAlignment="1">
      <alignment horizontal="left"/>
    </xf>
    <xf numFmtId="2" fontId="4" fillId="35" borderId="1" xfId="0" applyNumberFormat="1" applyFont="1" applyFill="1" applyBorder="1" applyAlignment="1">
      <alignment horizontal="left"/>
    </xf>
    <xf numFmtId="166" fontId="4" fillId="35" borderId="1" xfId="0" applyNumberFormat="1" applyFont="1" applyFill="1" applyBorder="1" applyAlignment="1">
      <alignment horizontal="left"/>
    </xf>
    <xf numFmtId="0" fontId="0" fillId="35" borderId="1" xfId="0" quotePrefix="1" applyFill="1" applyBorder="1"/>
    <xf numFmtId="0" fontId="4" fillId="53" borderId="12" xfId="0" applyFont="1" applyFill="1" applyBorder="1" applyAlignment="1">
      <alignment horizontal="center" vertical="center"/>
    </xf>
    <xf numFmtId="0" fontId="0" fillId="54" borderId="4" xfId="0" applyFill="1" applyBorder="1" applyAlignment="1">
      <alignment horizontal="center" vertical="center"/>
    </xf>
    <xf numFmtId="0" fontId="0" fillId="2" borderId="1" xfId="0" applyFill="1" applyBorder="1" applyAlignment="1">
      <alignment horizontal="center" vertical="center"/>
    </xf>
    <xf numFmtId="0" fontId="0" fillId="2" borderId="12" xfId="0" applyFill="1" applyBorder="1" applyAlignment="1">
      <alignment horizontal="center"/>
    </xf>
    <xf numFmtId="0" fontId="4" fillId="53" borderId="1" xfId="0" applyFont="1" applyFill="1" applyBorder="1" applyAlignment="1">
      <alignment horizontal="center" vertical="center"/>
    </xf>
    <xf numFmtId="0" fontId="0" fillId="53" borderId="1" xfId="0" applyFill="1" applyBorder="1" applyAlignment="1">
      <alignment horizontal="center"/>
    </xf>
    <xf numFmtId="14" fontId="0" fillId="0" borderId="1" xfId="0" applyNumberFormat="1" applyBorder="1" applyAlignment="1">
      <alignment horizontal="right"/>
    </xf>
    <xf numFmtId="0" fontId="0" fillId="2" borderId="12" xfId="0" applyFill="1" applyBorder="1" applyAlignment="1">
      <alignment horizontal="center" vertical="center"/>
    </xf>
    <xf numFmtId="14" fontId="4" fillId="0" borderId="1" xfId="0" applyNumberFormat="1" applyFont="1" applyBorder="1" applyAlignment="1">
      <alignment horizontal="right"/>
    </xf>
    <xf numFmtId="0" fontId="0" fillId="2" borderId="1" xfId="0" applyFill="1" applyBorder="1" applyAlignment="1">
      <alignment horizontal="center"/>
    </xf>
    <xf numFmtId="14" fontId="0" fillId="2" borderId="1" xfId="0" applyNumberFormat="1" applyFill="1" applyBorder="1"/>
    <xf numFmtId="0" fontId="0" fillId="53" borderId="1" xfId="0" applyFill="1" applyBorder="1"/>
    <xf numFmtId="14" fontId="0" fillId="53" borderId="1" xfId="0" applyNumberFormat="1" applyFill="1" applyBorder="1"/>
    <xf numFmtId="0" fontId="7" fillId="0" borderId="19" xfId="0" applyFont="1" applyBorder="1"/>
    <xf numFmtId="0" fontId="37" fillId="0" borderId="38" xfId="0" applyFont="1" applyBorder="1" applyAlignment="1">
      <alignment horizontal="center" vertical="center"/>
    </xf>
    <xf numFmtId="0" fontId="37" fillId="0" borderId="51" xfId="0" applyFont="1" applyBorder="1" applyAlignment="1">
      <alignment horizontal="center" vertical="center"/>
    </xf>
    <xf numFmtId="0" fontId="38" fillId="0" borderId="52" xfId="0" applyFont="1" applyBorder="1" applyAlignment="1">
      <alignment horizontal="center" vertical="center"/>
    </xf>
    <xf numFmtId="0" fontId="38" fillId="0" borderId="53" xfId="0" applyFont="1" applyBorder="1" applyAlignment="1">
      <alignment horizontal="center" vertical="center"/>
    </xf>
    <xf numFmtId="0" fontId="38" fillId="0" borderId="53" xfId="0" applyFont="1" applyBorder="1" applyAlignment="1">
      <alignment horizontal="center" vertical="center" wrapText="1"/>
    </xf>
    <xf numFmtId="0" fontId="39" fillId="0" borderId="0" xfId="0" applyFont="1"/>
    <xf numFmtId="49" fontId="39" fillId="0" borderId="0" xfId="0" applyNumberFormat="1" applyFont="1"/>
    <xf numFmtId="22" fontId="39" fillId="0" borderId="0" xfId="0" applyNumberFormat="1" applyFont="1"/>
    <xf numFmtId="22" fontId="39" fillId="0" borderId="0" xfId="0" applyNumberFormat="1" applyFont="1" applyAlignment="1">
      <alignment horizontal="right"/>
    </xf>
    <xf numFmtId="14" fontId="39" fillId="0" borderId="0" xfId="0" applyNumberFormat="1" applyFont="1" applyAlignment="1">
      <alignment horizontal="right"/>
    </xf>
    <xf numFmtId="0" fontId="39" fillId="53" borderId="0" xfId="0" applyFont="1" applyFill="1"/>
    <xf numFmtId="49" fontId="39" fillId="53" borderId="0" xfId="0" applyNumberFormat="1" applyFont="1" applyFill="1"/>
    <xf numFmtId="22" fontId="39" fillId="53" borderId="0" xfId="0" applyNumberFormat="1" applyFont="1" applyFill="1"/>
    <xf numFmtId="22" fontId="39" fillId="53" borderId="0" xfId="0" applyNumberFormat="1" applyFont="1" applyFill="1" applyAlignment="1">
      <alignment horizontal="right"/>
    </xf>
    <xf numFmtId="0" fontId="39" fillId="2" borderId="0" xfId="0" applyFont="1" applyFill="1"/>
    <xf numFmtId="49" fontId="39" fillId="2" borderId="0" xfId="0" applyNumberFormat="1" applyFont="1" applyFill="1"/>
    <xf numFmtId="22" fontId="39" fillId="2" borderId="0" xfId="0" applyNumberFormat="1" applyFont="1" applyFill="1"/>
    <xf numFmtId="0" fontId="5" fillId="0" borderId="1" xfId="0" applyFont="1" applyBorder="1" applyAlignment="1">
      <alignment horizontal="left"/>
    </xf>
    <xf numFmtId="0" fontId="40" fillId="53" borderId="0" xfId="0" applyFont="1" applyFill="1"/>
    <xf numFmtId="49" fontId="40" fillId="53" borderId="0" xfId="0" applyNumberFormat="1" applyFont="1" applyFill="1"/>
    <xf numFmtId="22" fontId="40" fillId="53" borderId="0" xfId="0" applyNumberFormat="1" applyFont="1" applyFill="1"/>
    <xf numFmtId="49" fontId="39" fillId="0" borderId="1" xfId="0" applyNumberFormat="1" applyFont="1" applyBorder="1"/>
    <xf numFmtId="22" fontId="20" fillId="55" borderId="1" xfId="0" applyNumberFormat="1" applyFont="1" applyFill="1" applyBorder="1" applyAlignment="1">
      <alignment horizontal="right"/>
    </xf>
    <xf numFmtId="14" fontId="23" fillId="56" borderId="1" xfId="0" applyNumberFormat="1" applyFont="1" applyFill="1" applyBorder="1" applyAlignment="1">
      <alignment horizontal="left"/>
    </xf>
    <xf numFmtId="2" fontId="23" fillId="56" borderId="1" xfId="0" applyNumberFormat="1" applyFont="1" applyFill="1" applyBorder="1" applyAlignment="1">
      <alignment horizontal="left"/>
    </xf>
    <xf numFmtId="14" fontId="23" fillId="57" borderId="1" xfId="0" applyNumberFormat="1" applyFont="1" applyFill="1" applyBorder="1" applyAlignment="1">
      <alignment horizontal="left" wrapText="1"/>
    </xf>
    <xf numFmtId="14" fontId="23" fillId="57" borderId="1" xfId="0" applyNumberFormat="1" applyFont="1" applyFill="1" applyBorder="1" applyAlignment="1">
      <alignment horizontal="left"/>
    </xf>
    <xf numFmtId="14" fontId="23" fillId="57" borderId="1" xfId="0" applyNumberFormat="1" applyFont="1" applyFill="1" applyBorder="1" applyAlignment="1">
      <alignment horizontal="right"/>
    </xf>
    <xf numFmtId="14" fontId="3" fillId="2" borderId="1" xfId="0" applyNumberFormat="1" applyFont="1" applyFill="1" applyBorder="1" applyAlignment="1">
      <alignment horizontal="right"/>
    </xf>
    <xf numFmtId="1" fontId="23" fillId="0" borderId="1" xfId="0" applyNumberFormat="1" applyFont="1" applyBorder="1" applyAlignment="1">
      <alignment horizontal="left"/>
    </xf>
    <xf numFmtId="1" fontId="4" fillId="2" borderId="1" xfId="0" applyNumberFormat="1" applyFont="1" applyFill="1" applyBorder="1" applyAlignment="1">
      <alignment horizontal="left"/>
    </xf>
    <xf numFmtId="1" fontId="0" fillId="0" borderId="0" xfId="0" applyNumberFormat="1" applyAlignment="1">
      <alignment horizontal="left"/>
    </xf>
    <xf numFmtId="49" fontId="39" fillId="0" borderId="1" xfId="0" applyNumberFormat="1" applyFont="1" applyBorder="1" applyAlignment="1">
      <alignment horizontal="center" wrapText="1"/>
    </xf>
  </cellXfs>
  <cellStyles count="148">
    <cellStyle name="20% - Énfasis1" xfId="21" builtinId="30" customBuiltin="1"/>
    <cellStyle name="20% - Énfasis1 2" xfId="56" xr:uid="{F9ADA03F-706F-470E-A286-71B4C22DD168}"/>
    <cellStyle name="20% - Énfasis2" xfId="25" builtinId="34" customBuiltin="1"/>
    <cellStyle name="20% - Énfasis2 2" xfId="57" xr:uid="{4A022FEF-4C53-4944-A390-16EE1002FACA}"/>
    <cellStyle name="20% - Énfasis3" xfId="29" builtinId="38" customBuiltin="1"/>
    <cellStyle name="20% - Énfasis3 2" xfId="58" xr:uid="{6FFDB46C-72B0-4823-B1DD-BE40C4D9D046}"/>
    <cellStyle name="20% - Énfasis4" xfId="33" builtinId="42" customBuiltin="1"/>
    <cellStyle name="20% - Énfasis4 2" xfId="59" xr:uid="{6C68811E-BC51-460A-9C5D-425E493E41BB}"/>
    <cellStyle name="20% - Énfasis5" xfId="37" builtinId="46" customBuiltin="1"/>
    <cellStyle name="20% - Énfasis6" xfId="41" builtinId="50" customBuiltin="1"/>
    <cellStyle name="20% - Énfasis6 2" xfId="60" xr:uid="{EFDA9EB5-3DA6-4A90-AF26-3FA3BCDC4284}"/>
    <cellStyle name="40% - Énfasis1" xfId="22" builtinId="31" customBuiltin="1"/>
    <cellStyle name="40% - Énfasis1 2" xfId="61" xr:uid="{916633A8-2158-4A06-8366-5242EEA911C6}"/>
    <cellStyle name="40% - Énfasis2" xfId="26" builtinId="35" customBuiltin="1"/>
    <cellStyle name="40% - Énfasis3" xfId="30" builtinId="39" customBuiltin="1"/>
    <cellStyle name="40% - Énfasis3 2" xfId="62" xr:uid="{DC57DC94-17E2-466E-A04A-60A2A3A20633}"/>
    <cellStyle name="40% - Énfasis4" xfId="34" builtinId="43" customBuiltin="1"/>
    <cellStyle name="40% - Énfasis4 2" xfId="63" xr:uid="{18A5E72B-58D6-4421-90C8-698239BF30BB}"/>
    <cellStyle name="40% - Énfasis5" xfId="38" builtinId="47" customBuiltin="1"/>
    <cellStyle name="40% - Énfasis5 2" xfId="64" xr:uid="{E5A973BE-0F59-466D-85B6-C4352837FBC6}"/>
    <cellStyle name="40% - Énfasis6" xfId="42" builtinId="51" customBuiltin="1"/>
    <cellStyle name="40% - Énfasis6 2" xfId="65" xr:uid="{226E8477-1931-4D71-A6C6-A1F05B40B071}"/>
    <cellStyle name="60% - Énfasis1" xfId="23" builtinId="32" customBuiltin="1"/>
    <cellStyle name="60% - Énfasis1 2" xfId="66" xr:uid="{F6478492-76B5-4FAA-8CAD-B3218C0F2044}"/>
    <cellStyle name="60% - Énfasis1 3" xfId="133" xr:uid="{05888C0C-A06E-43D2-92EA-8D95DE6814BD}"/>
    <cellStyle name="60% - Énfasis1 4" xfId="49" xr:uid="{B4E1AED1-0C96-4D09-9723-F0839B67B2E1}"/>
    <cellStyle name="60% - Énfasis2" xfId="27" builtinId="36" customBuiltin="1"/>
    <cellStyle name="60% - Énfasis2 2" xfId="67" xr:uid="{03A67258-7966-4133-B107-9F13B94F3B1C}"/>
    <cellStyle name="60% - Énfasis2 3" xfId="134" xr:uid="{7B8AF636-2BD6-4650-90A3-C92FAD65885A}"/>
    <cellStyle name="60% - Énfasis2 4" xfId="50" xr:uid="{791BA079-94C8-4258-84C3-F5D669C947FD}"/>
    <cellStyle name="60% - Énfasis3" xfId="31" builtinId="40" customBuiltin="1"/>
    <cellStyle name="60% - Énfasis3 2" xfId="68" xr:uid="{F6185CED-8971-4666-AAE6-D300B0C209B0}"/>
    <cellStyle name="60% - Énfasis3 3" xfId="135" xr:uid="{E9AA3A98-EBA7-4B66-ACB7-778CE771D245}"/>
    <cellStyle name="60% - Énfasis3 4" xfId="51" xr:uid="{CCF36C2B-2BFD-402B-B5DE-47073DEB7146}"/>
    <cellStyle name="60% - Énfasis4" xfId="35" builtinId="44" customBuiltin="1"/>
    <cellStyle name="60% - Énfasis4 2" xfId="69" xr:uid="{93478528-1431-4954-8EAA-6C5CE48135E5}"/>
    <cellStyle name="60% - Énfasis4 3" xfId="136" xr:uid="{E9471692-CC5F-4B8F-B9D2-06F2BB89C6BC}"/>
    <cellStyle name="60% - Énfasis4 4" xfId="52" xr:uid="{4902022A-6F3E-4FBD-84B1-F22C41A83B73}"/>
    <cellStyle name="60% - Énfasis5" xfId="39" builtinId="48" customBuiltin="1"/>
    <cellStyle name="60% - Énfasis5 2" xfId="70" xr:uid="{1012DAED-36DC-4397-AF23-818D9871496B}"/>
    <cellStyle name="60% - Énfasis5 3" xfId="137" xr:uid="{CC95CEB7-4259-4E32-B16E-89C6F3A0A8DE}"/>
    <cellStyle name="60% - Énfasis5 4" xfId="53" xr:uid="{B43EBE81-4E99-4F5B-AD45-B2106EC2532D}"/>
    <cellStyle name="60% - Énfasis6" xfId="43" builtinId="52" customBuiltin="1"/>
    <cellStyle name="60% - Énfasis6 2" xfId="71" xr:uid="{45670160-770E-470C-81A0-7A2BC014B31E}"/>
    <cellStyle name="60% - Énfasis6 3" xfId="138" xr:uid="{49A1EE88-D986-4452-BB12-72492AD8D331}"/>
    <cellStyle name="60% - Énfasis6 4" xfId="54" xr:uid="{89A455FC-7AEE-49E7-8715-AD38DECA54E2}"/>
    <cellStyle name="Buena" xfId="2" xr:uid="{141DD661-930F-4647-8F18-BD0DD0404155}"/>
    <cellStyle name="Buena 2" xfId="72" xr:uid="{91EA8122-5D26-4BA3-9AB7-1BC59F117881}"/>
    <cellStyle name="Bueno" xfId="8" builtinId="26" customBuiltin="1"/>
    <cellStyle name="Cálculo" xfId="13" builtinId="22" customBuiltin="1"/>
    <cellStyle name="Cálculo 2" xfId="73" xr:uid="{45EDF1D6-9AE0-4B12-9667-E32C1FC45A1A}"/>
    <cellStyle name="Celda de comprobación" xfId="15" builtinId="23" customBuiltin="1"/>
    <cellStyle name="Celda vinculada" xfId="14" builtinId="24" customBuiltin="1"/>
    <cellStyle name="Celda vinculada 2" xfId="74" xr:uid="{21FD39AA-1E22-4AFA-9C9B-E4DA9C96734C}"/>
    <cellStyle name="Encabezado 1" xfId="4" builtinId="16" customBuiltin="1"/>
    <cellStyle name="Encabezado 4" xfId="7" builtinId="19" customBuiltin="1"/>
    <cellStyle name="Encabezado 4 2" xfId="75" xr:uid="{549CEFFB-22B1-4130-93B9-12D82DC49339}"/>
    <cellStyle name="Énfasis1" xfId="20" builtinId="29" customBuiltin="1"/>
    <cellStyle name="Énfasis1 2" xfId="76" xr:uid="{294B03E8-A14E-480A-9213-CB834A14FA44}"/>
    <cellStyle name="Énfasis2" xfId="24" builtinId="33" customBuiltin="1"/>
    <cellStyle name="Énfasis2 2" xfId="77" xr:uid="{B2076044-EEFE-4B28-8B91-C08D8580AF82}"/>
    <cellStyle name="Énfasis3" xfId="28" builtinId="37" customBuiltin="1"/>
    <cellStyle name="Énfasis3 2" xfId="78" xr:uid="{19BD96EF-7DE0-4E1E-A030-7F340DF2A0B4}"/>
    <cellStyle name="Énfasis4" xfId="32" builtinId="41" customBuiltin="1"/>
    <cellStyle name="Énfasis4 2" xfId="79" xr:uid="{A64A1FCF-0277-4BD3-BB40-6152332765E5}"/>
    <cellStyle name="Énfasis5" xfId="36" builtinId="45" customBuiltin="1"/>
    <cellStyle name="Énfasis6" xfId="40" builtinId="49" customBuiltin="1"/>
    <cellStyle name="Énfasis6 2" xfId="80" xr:uid="{0D90435D-ED43-4FDC-BE86-B96EE71C14BC}"/>
    <cellStyle name="Entrada" xfId="11" builtinId="20" customBuiltin="1"/>
    <cellStyle name="Entrada 2" xfId="81" xr:uid="{1AEC2B28-FB6D-44AC-9FFE-668455989BB1}"/>
    <cellStyle name="Euro" xfId="82" xr:uid="{C0F9DABE-B6F8-4F5E-A95E-937BC7FD6640}"/>
    <cellStyle name="Euro 2" xfId="83" xr:uid="{EC62A7D5-8930-4D69-A162-6C447AA8B0D7}"/>
    <cellStyle name="Incorrecto" xfId="9" builtinId="27" customBuiltin="1"/>
    <cellStyle name="Incorrecto 2" xfId="84" xr:uid="{6714A73F-694B-481E-B087-4B4DB58584CF}"/>
    <cellStyle name="Millares" xfId="44" builtinId="3"/>
    <cellStyle name="Millares 2" xfId="86" xr:uid="{B4709E44-D2E0-483A-8D04-2D1910ED5587}"/>
    <cellStyle name="Millares 2 2" xfId="87" xr:uid="{D8D57A5D-1EBC-4CE3-931B-50B6934F0E57}"/>
    <cellStyle name="Millares 3" xfId="85" xr:uid="{9C110437-98FF-4DFC-A707-E8244FC8B127}"/>
    <cellStyle name="Millares 4" xfId="141" xr:uid="{0AB87E9E-46EF-4762-B339-DD5232A30317}"/>
    <cellStyle name="Millares 4 2" xfId="142" xr:uid="{7B6D477F-E1ED-4BF5-A094-2DC5781A99D7}"/>
    <cellStyle name="Millares 4 2 2" xfId="147" xr:uid="{A14FD345-BEF2-492B-87E1-0BB947D29529}"/>
    <cellStyle name="Millares 4 3" xfId="146" xr:uid="{1924D94E-17EA-4C14-86F7-9BC73555B1B8}"/>
    <cellStyle name="Millares 5" xfId="140" xr:uid="{5707FA85-8846-4591-B87C-FA8CCE9CEE40}"/>
    <cellStyle name="Millares 5 2" xfId="145" xr:uid="{EFE3ED17-5F81-4C00-B55F-3CDC78144E0E}"/>
    <cellStyle name="Neutral" xfId="10" builtinId="28" customBuiltin="1"/>
    <cellStyle name="Neutral 2" xfId="88" xr:uid="{FF56CBB7-E999-4E1D-9402-B42C9981D552}"/>
    <cellStyle name="Neutral 3" xfId="132" xr:uid="{0347AF8D-58EB-4C1B-86B2-37C350A7F0E9}"/>
    <cellStyle name="Neutral 4" xfId="48" xr:uid="{DD66606F-EB2A-4FB2-885B-C0E375BF89E5}"/>
    <cellStyle name="Normal" xfId="0" builtinId="0"/>
    <cellStyle name="Normal 10" xfId="89" xr:uid="{D3DC35F7-F4C4-4ABB-A461-C55E9C4E88D8}"/>
    <cellStyle name="Normal 11" xfId="47" xr:uid="{4650FDBB-115B-4CC9-9158-1C38DD82C5BC}"/>
    <cellStyle name="Normal 11 2" xfId="139" xr:uid="{D0688290-5364-4087-98F4-04C854677572}"/>
    <cellStyle name="Normal 11 3" xfId="90" xr:uid="{582F88C9-82D7-4D4F-BA28-15E99804DC8D}"/>
    <cellStyle name="Normal 12" xfId="91" xr:uid="{2FC42C71-1E78-4D6F-BAD2-023FD93BEEA1}"/>
    <cellStyle name="Normal 13" xfId="92" xr:uid="{EFCBBA22-34C8-42A4-A041-6F24AEE8DC14}"/>
    <cellStyle name="Normal 14" xfId="93" xr:uid="{5148333D-DCFA-406D-8191-6E3EEA0DE5DC}"/>
    <cellStyle name="Normal 15" xfId="94" xr:uid="{30EDD127-22C7-4EC6-B878-56A5AD42DB5F}"/>
    <cellStyle name="Normal 15 2" xfId="95" xr:uid="{E0E2AC0F-D9BF-4578-A33A-308A8812761D}"/>
    <cellStyle name="Normal 16" xfId="131" xr:uid="{679086C6-71DF-48DB-AACE-A9E6B043E022}"/>
    <cellStyle name="Normal 2" xfId="46" xr:uid="{58BB942B-6457-455E-B80E-D781FE3E8B00}"/>
    <cellStyle name="Normal 2 2" xfId="97" xr:uid="{D25E32D4-DDD7-49AE-873E-9546E885A15C}"/>
    <cellStyle name="Normal 2 2 2" xfId="98" xr:uid="{85667922-0717-4F5F-834B-A83DE629C48C}"/>
    <cellStyle name="Normal 2 3" xfId="99" xr:uid="{C85FCE6F-7EC1-4D51-A62E-52146172EDC2}"/>
    <cellStyle name="Normal 2 4" xfId="100" xr:uid="{AFC40901-1E6B-4CA7-842A-D479B8FD0FD8}"/>
    <cellStyle name="Normal 2 4 2" xfId="101" xr:uid="{B4354DD3-C578-4870-8A01-63BF5C449BC9}"/>
    <cellStyle name="Normal 2 5" xfId="102" xr:uid="{A78B68D6-2952-49D8-9B54-87666F9FDBF5}"/>
    <cellStyle name="Normal 2 6" xfId="96" xr:uid="{DD091543-9BA9-4D43-8C16-287D2B6DDC71}"/>
    <cellStyle name="Normal 3" xfId="103" xr:uid="{66E8108F-74AC-4E8B-81DA-21F2F26C580D}"/>
    <cellStyle name="Normal 4" xfId="104" xr:uid="{CA7658B8-D8E3-40B0-8477-A6D1A15AC643}"/>
    <cellStyle name="Normal 4 2" xfId="105" xr:uid="{0B9E54EB-FAD9-41A7-AFAA-444DCE1B55C7}"/>
    <cellStyle name="Normal 4 2 2" xfId="106" xr:uid="{27A9D26A-94F1-44A1-A78A-ED42E21FDDBD}"/>
    <cellStyle name="Normal 4 3" xfId="107" xr:uid="{8EF6A327-5133-49E6-915D-B2A8AE06E786}"/>
    <cellStyle name="Normal 4 3 2" xfId="108" xr:uid="{B7145660-7A89-4310-B75B-D58B125D54F1}"/>
    <cellStyle name="Normal 4 4" xfId="109" xr:uid="{8552707B-D58F-481F-AE70-4EE766D4E868}"/>
    <cellStyle name="Normal 5" xfId="110" xr:uid="{B45B38C9-B270-40F4-8397-7148F6C45C71}"/>
    <cellStyle name="Normal 5 2" xfId="111" xr:uid="{CC83C9F0-DF1F-44A6-A361-A0896F801265}"/>
    <cellStyle name="Normal 5 2 2" xfId="112" xr:uid="{F56F0A04-A9D7-4818-B962-A4B4586C0FEB}"/>
    <cellStyle name="Normal 5 2 2 2" xfId="113" xr:uid="{467D34A4-E4AC-48C9-8DBC-99617A6B885F}"/>
    <cellStyle name="Normal 5 3" xfId="114" xr:uid="{3619DADA-7B6E-47B4-8E14-04A5A122EBBF}"/>
    <cellStyle name="Normal 6" xfId="1" xr:uid="{B90ACD04-379A-46D0-ABD3-B044C9AD83F8}"/>
    <cellStyle name="Normal 6 2" xfId="115" xr:uid="{C7438228-60C2-4A56-B6C4-B6BC26E1D554}"/>
    <cellStyle name="Normal 6 2 2" xfId="116" xr:uid="{C9B99639-BE72-4780-8BF9-FA4C5B61A28F}"/>
    <cellStyle name="Normal 6 3" xfId="117" xr:uid="{9B529E72-D3A5-4D23-9868-E71E4E3EC28A}"/>
    <cellStyle name="Normal 6 4" xfId="143" xr:uid="{F26F0708-C84C-46CA-B579-09A175A5DA5E}"/>
    <cellStyle name="Normal 6 5" xfId="144" xr:uid="{942F4ECA-E383-46C9-91EF-E4F9744C72C9}"/>
    <cellStyle name="Normal 7" xfId="118" xr:uid="{10C8A264-E7ED-485E-A2A2-8731C6D34A11}"/>
    <cellStyle name="Normal 8" xfId="119" xr:uid="{28109453-06F1-4EC4-97F5-3B9599C399C8}"/>
    <cellStyle name="Normal 9" xfId="120" xr:uid="{64992401-976B-44E2-B29A-EE67735B7D1A}"/>
    <cellStyle name="Notas" xfId="17" builtinId="10" customBuiltin="1"/>
    <cellStyle name="Notas 2" xfId="121" xr:uid="{33124C5B-2746-4126-B78A-9794FF581E64}"/>
    <cellStyle name="Porcentaje 2" xfId="122" xr:uid="{272C0AAD-44FB-4571-9AB7-28C7ADA83188}"/>
    <cellStyle name="Porcentual 2" xfId="123" xr:uid="{E4B34569-B3D3-4F62-A0C3-749C8E83841E}"/>
    <cellStyle name="Porcentual 2 2" xfId="124" xr:uid="{1B05D3CE-5C40-4996-9D28-4E8F1FBC3897}"/>
    <cellStyle name="Salida" xfId="12" builtinId="21" customBuiltin="1"/>
    <cellStyle name="Salida 2" xfId="125" xr:uid="{A4FFF161-955C-4DF9-857A-51B0DB1B709A}"/>
    <cellStyle name="Texto de advertencia" xfId="16" builtinId="11" customBuiltin="1"/>
    <cellStyle name="Texto explicativo" xfId="18" builtinId="53" customBuiltin="1"/>
    <cellStyle name="Título" xfId="3" builtinId="15" customBuiltin="1"/>
    <cellStyle name="Título 1" xfId="45" xr:uid="{C1326E51-F892-4C98-900A-FFFF0EBE7F70}"/>
    <cellStyle name="Título 1 2" xfId="126" xr:uid="{7C157C04-F824-4DCF-92BA-ABEA79CB8901}"/>
    <cellStyle name="Título 2" xfId="5" builtinId="17" customBuiltin="1"/>
    <cellStyle name="Título 2 2" xfId="127" xr:uid="{9555B629-E8B1-432B-BA6C-0A0270EAB06C}"/>
    <cellStyle name="Título 3" xfId="6" builtinId="18" customBuiltin="1"/>
    <cellStyle name="Título 3 2" xfId="128" xr:uid="{D5FB618E-97F3-4D93-8841-8AA5C3B4D80B}"/>
    <cellStyle name="Título 4" xfId="129" xr:uid="{6AC7E1E9-99D6-4701-A3CD-C0C9F314C3B6}"/>
    <cellStyle name="Título 5" xfId="55" xr:uid="{50FD4BE2-66D2-4495-BDFB-33812DF1B35A}"/>
    <cellStyle name="Total" xfId="19" builtinId="25" customBuiltin="1"/>
    <cellStyle name="Total 2" xfId="130" xr:uid="{7941B026-3B69-4100-AAA0-36A74937E2C5}"/>
  </cellStyles>
  <dxfs count="46">
    <dxf>
      <font>
        <color rgb="FF9C0006"/>
      </font>
      <fill>
        <patternFill>
          <bgColor rgb="FFFFC7CE"/>
        </patternFill>
      </fill>
    </dxf>
    <dxf>
      <font>
        <color rgb="FF9C5700"/>
      </font>
      <fill>
        <patternFill>
          <bgColor rgb="FFFFEB9C"/>
        </patternFill>
      </fill>
    </dxf>
    <dxf>
      <fill>
        <patternFill>
          <bgColor theme="8" tint="0.59996337778862885"/>
        </patternFill>
      </fill>
    </dxf>
    <dxf>
      <font>
        <color rgb="FF9C0006"/>
      </font>
      <fill>
        <patternFill>
          <bgColor rgb="FFFFC7CE"/>
        </patternFill>
      </fill>
    </dxf>
    <dxf>
      <fill>
        <patternFill>
          <bgColor theme="8" tint="0.59996337778862885"/>
        </patternFill>
      </fill>
    </dxf>
    <dxf>
      <fill>
        <patternFill>
          <fgColor theme="8" tint="0.59996337778862885"/>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ill>
        <patternFill>
          <fgColor theme="8" tint="0.59996337778862885"/>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i val="0"/>
        <strike val="0"/>
        <condense val="0"/>
        <extend val="0"/>
        <outline val="0"/>
        <shadow val="0"/>
        <u val="none"/>
        <vertAlign val="baseline"/>
        <sz val="11"/>
        <color auto="1"/>
        <name val="Aptos Narrow"/>
        <family val="2"/>
        <scheme val="none"/>
      </font>
      <numFmt numFmtId="30" formatCode="@"/>
    </dxf>
    <dxf>
      <font>
        <b val="0"/>
        <family val="2"/>
      </font>
      <numFmt numFmtId="30" formatCode="@"/>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ill>
        <patternFill patternType="solid">
          <fgColor rgb="FF92D050"/>
          <bgColor rgb="FF000000"/>
        </patternFill>
      </fill>
    </dxf>
    <dxf>
      <font>
        <b val="0"/>
        <family val="2"/>
      </font>
    </dxf>
    <dxf>
      <font>
        <b val="0"/>
        <family val="2"/>
      </font>
    </dxf>
  </dxfs>
  <tableStyles count="0" defaultTableStyle="TableStyleMedium2" defaultPivotStyle="PivotStyleLight16"/>
  <colors>
    <mruColors>
      <color rgb="FF009900"/>
      <color rgb="FFFF33CC"/>
      <color rgb="FFFF66FF"/>
      <color rgb="FF00FF00"/>
      <color rgb="FF336699"/>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eliteingenierosas-my.sharepoint.com/personal/l_perez_eliteingenieros_com_co/Documents/Escritorio/PROGRAMACIONES/PROGRAMACION%20PREPAGO%20SUR%202025-.xlsx" TargetMode="External"/><Relationship Id="rId1" Type="http://schemas.openxmlformats.org/officeDocument/2006/relationships/externalLinkPath" Target="/personal/h_gaviria_eliteingenieros_com_co/Documents/Escritorio/Acuerdos%20Niveles%20de%20Servicio/PROGRAMACION%20PREPAGO%20SUR%202025-.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l.perez\Downloads\hv%20(3).xlsx" TargetMode="External"/><Relationship Id="rId1" Type="http://schemas.openxmlformats.org/officeDocument/2006/relationships/externalLinkPath" Target="file:///C:\Users\l.perez\Downloads\hv%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
      <sheetName val="INGRESO DIARIO"/>
      <sheetName val="491 PREP"/>
    </sheetNames>
    <sheetDataSet>
      <sheetData sheetId="0">
        <row r="1">
          <cell r="A1" t="str">
            <v>PEDIDO</v>
          </cell>
        </row>
        <row r="2">
          <cell r="A2">
            <v>23527862</v>
          </cell>
        </row>
        <row r="3">
          <cell r="A3">
            <v>23535741</v>
          </cell>
        </row>
        <row r="4">
          <cell r="A4">
            <v>23536062</v>
          </cell>
        </row>
        <row r="5">
          <cell r="A5">
            <v>23539623</v>
          </cell>
        </row>
        <row r="6">
          <cell r="A6">
            <v>23539420</v>
          </cell>
        </row>
        <row r="7">
          <cell r="A7">
            <v>23116348</v>
          </cell>
        </row>
        <row r="8">
          <cell r="A8">
            <v>23542754</v>
          </cell>
        </row>
        <row r="9">
          <cell r="A9">
            <v>23542751</v>
          </cell>
        </row>
        <row r="10">
          <cell r="A10">
            <v>23545475</v>
          </cell>
        </row>
        <row r="11">
          <cell r="A11">
            <v>23543941</v>
          </cell>
        </row>
        <row r="12">
          <cell r="A12">
            <v>23543873</v>
          </cell>
        </row>
        <row r="13">
          <cell r="A13">
            <v>23543915</v>
          </cell>
        </row>
        <row r="14">
          <cell r="A14">
            <v>23543740</v>
          </cell>
        </row>
        <row r="15">
          <cell r="A15">
            <v>23545301</v>
          </cell>
        </row>
        <row r="16">
          <cell r="A16">
            <v>23545593</v>
          </cell>
        </row>
        <row r="17">
          <cell r="A17">
            <v>23545693</v>
          </cell>
        </row>
        <row r="18">
          <cell r="A18">
            <v>23515369</v>
          </cell>
        </row>
        <row r="19">
          <cell r="A19">
            <v>23545486</v>
          </cell>
        </row>
        <row r="20">
          <cell r="A20">
            <v>23541445</v>
          </cell>
        </row>
        <row r="21">
          <cell r="A21">
            <v>23541369</v>
          </cell>
        </row>
        <row r="22">
          <cell r="A22">
            <v>23546467</v>
          </cell>
        </row>
        <row r="23">
          <cell r="A23">
            <v>23545899</v>
          </cell>
        </row>
        <row r="24">
          <cell r="A24">
            <v>23534712</v>
          </cell>
        </row>
        <row r="25">
          <cell r="A25">
            <v>23545579</v>
          </cell>
        </row>
        <row r="26">
          <cell r="A26">
            <v>23545632</v>
          </cell>
        </row>
        <row r="27">
          <cell r="A27">
            <v>23545476</v>
          </cell>
        </row>
        <row r="28">
          <cell r="A28">
            <v>23545651</v>
          </cell>
        </row>
        <row r="29">
          <cell r="A29">
            <v>23520278</v>
          </cell>
        </row>
        <row r="30">
          <cell r="A30">
            <v>23520116</v>
          </cell>
        </row>
        <row r="31">
          <cell r="A31">
            <v>23525071</v>
          </cell>
        </row>
        <row r="32">
          <cell r="A32">
            <v>23536911</v>
          </cell>
        </row>
        <row r="33">
          <cell r="A33">
            <v>23536953</v>
          </cell>
        </row>
        <row r="34">
          <cell r="A34">
            <v>23539743</v>
          </cell>
        </row>
        <row r="35">
          <cell r="A35">
            <v>23527590</v>
          </cell>
        </row>
        <row r="36">
          <cell r="A36">
            <v>23531508</v>
          </cell>
        </row>
        <row r="37">
          <cell r="A37">
            <v>23362836</v>
          </cell>
        </row>
        <row r="38">
          <cell r="A38">
            <v>23539763</v>
          </cell>
        </row>
        <row r="39">
          <cell r="A39">
            <v>23541164</v>
          </cell>
        </row>
        <row r="40">
          <cell r="A40">
            <v>23540340</v>
          </cell>
        </row>
        <row r="41">
          <cell r="A41">
            <v>23541416</v>
          </cell>
        </row>
        <row r="42">
          <cell r="A42">
            <v>23540674</v>
          </cell>
        </row>
        <row r="43">
          <cell r="A43">
            <v>23540377</v>
          </cell>
        </row>
        <row r="44">
          <cell r="A44">
            <v>23543642</v>
          </cell>
        </row>
        <row r="45">
          <cell r="A45">
            <v>23530628</v>
          </cell>
        </row>
        <row r="46">
          <cell r="A46">
            <v>23527960</v>
          </cell>
        </row>
        <row r="47">
          <cell r="A47">
            <v>23528250</v>
          </cell>
        </row>
        <row r="48">
          <cell r="A48">
            <v>23541730</v>
          </cell>
        </row>
        <row r="49">
          <cell r="A49">
            <v>23525817</v>
          </cell>
        </row>
        <row r="50">
          <cell r="A50">
            <v>23539429</v>
          </cell>
        </row>
        <row r="51">
          <cell r="A51">
            <v>23540475</v>
          </cell>
        </row>
        <row r="52">
          <cell r="A52">
            <v>23541571</v>
          </cell>
        </row>
        <row r="53">
          <cell r="A53">
            <v>23540295</v>
          </cell>
        </row>
        <row r="54">
          <cell r="A54">
            <v>23540830</v>
          </cell>
        </row>
        <row r="55">
          <cell r="A55">
            <v>23542463</v>
          </cell>
        </row>
        <row r="56">
          <cell r="A56">
            <v>23542905</v>
          </cell>
        </row>
        <row r="57">
          <cell r="A57">
            <v>23543371</v>
          </cell>
        </row>
        <row r="58">
          <cell r="A58">
            <v>23542971</v>
          </cell>
        </row>
        <row r="59">
          <cell r="A59">
            <v>23522804</v>
          </cell>
        </row>
        <row r="60">
          <cell r="A60">
            <v>23523123</v>
          </cell>
        </row>
        <row r="61">
          <cell r="A61">
            <v>23518337</v>
          </cell>
        </row>
        <row r="62">
          <cell r="A62">
            <v>23532313</v>
          </cell>
        </row>
        <row r="63">
          <cell r="A63">
            <v>23533761</v>
          </cell>
        </row>
        <row r="64">
          <cell r="A64">
            <v>23428454</v>
          </cell>
        </row>
        <row r="65">
          <cell r="A65">
            <v>23541487</v>
          </cell>
        </row>
        <row r="66">
          <cell r="A66">
            <v>23540781</v>
          </cell>
        </row>
        <row r="67">
          <cell r="A67">
            <v>23542766</v>
          </cell>
        </row>
        <row r="68">
          <cell r="A68">
            <v>23542757</v>
          </cell>
        </row>
        <row r="69">
          <cell r="A69">
            <v>23542742</v>
          </cell>
        </row>
        <row r="70">
          <cell r="A70">
            <v>23542777</v>
          </cell>
        </row>
        <row r="71">
          <cell r="A71">
            <v>23533498</v>
          </cell>
        </row>
        <row r="72">
          <cell r="A72">
            <v>23525872</v>
          </cell>
        </row>
        <row r="73">
          <cell r="A73">
            <v>23535681</v>
          </cell>
        </row>
        <row r="74">
          <cell r="A74">
            <v>23524483</v>
          </cell>
        </row>
        <row r="75">
          <cell r="A75">
            <v>23540925</v>
          </cell>
        </row>
        <row r="76">
          <cell r="A76">
            <v>23540334</v>
          </cell>
        </row>
        <row r="77">
          <cell r="A77">
            <v>23541454</v>
          </cell>
        </row>
        <row r="78">
          <cell r="A78">
            <v>23541376</v>
          </cell>
        </row>
        <row r="79">
          <cell r="A79">
            <v>23540353</v>
          </cell>
        </row>
        <row r="80">
          <cell r="A80">
            <v>23541465</v>
          </cell>
        </row>
        <row r="81">
          <cell r="A81">
            <v>23524410</v>
          </cell>
        </row>
        <row r="82">
          <cell r="A82">
            <v>23537073</v>
          </cell>
        </row>
        <row r="83">
          <cell r="A83">
            <v>23531797</v>
          </cell>
        </row>
        <row r="84">
          <cell r="A84">
            <v>23523292</v>
          </cell>
        </row>
        <row r="85">
          <cell r="A85">
            <v>23515366</v>
          </cell>
        </row>
        <row r="86">
          <cell r="A86">
            <v>23521916</v>
          </cell>
        </row>
        <row r="87">
          <cell r="A87">
            <v>23536954</v>
          </cell>
        </row>
        <row r="88">
          <cell r="A88">
            <v>23538141</v>
          </cell>
        </row>
        <row r="89">
          <cell r="A89">
            <v>23526377</v>
          </cell>
        </row>
        <row r="90">
          <cell r="A90">
            <v>23518267</v>
          </cell>
        </row>
        <row r="91">
          <cell r="A91">
            <v>23527783</v>
          </cell>
        </row>
        <row r="92">
          <cell r="A92">
            <v>23525576</v>
          </cell>
        </row>
        <row r="93">
          <cell r="A93">
            <v>23528043</v>
          </cell>
        </row>
        <row r="94">
          <cell r="A94">
            <v>23539112</v>
          </cell>
        </row>
        <row r="95">
          <cell r="A95">
            <v>23519917</v>
          </cell>
        </row>
        <row r="96">
          <cell r="A96">
            <v>23530712</v>
          </cell>
        </row>
        <row r="97">
          <cell r="A97">
            <v>23534590</v>
          </cell>
        </row>
        <row r="98">
          <cell r="A98">
            <v>23531789</v>
          </cell>
        </row>
        <row r="99">
          <cell r="A99">
            <v>23406595</v>
          </cell>
        </row>
        <row r="100">
          <cell r="A100">
            <v>23516966</v>
          </cell>
        </row>
        <row r="101">
          <cell r="A101">
            <v>23520224</v>
          </cell>
        </row>
        <row r="102">
          <cell r="A102">
            <v>23538272</v>
          </cell>
        </row>
        <row r="103">
          <cell r="A103">
            <v>23539690</v>
          </cell>
        </row>
        <row r="104">
          <cell r="A104">
            <v>23484492</v>
          </cell>
        </row>
        <row r="105">
          <cell r="A105">
            <v>23536993</v>
          </cell>
        </row>
        <row r="106">
          <cell r="A106">
            <v>23536522</v>
          </cell>
        </row>
        <row r="107">
          <cell r="A107">
            <v>23537842</v>
          </cell>
        </row>
        <row r="108">
          <cell r="A108">
            <v>23537578</v>
          </cell>
        </row>
        <row r="109">
          <cell r="A109">
            <v>23537603</v>
          </cell>
        </row>
        <row r="110">
          <cell r="A110">
            <v>23523322</v>
          </cell>
        </row>
        <row r="111">
          <cell r="A111">
            <v>23524389</v>
          </cell>
        </row>
        <row r="112">
          <cell r="A112">
            <v>23527385</v>
          </cell>
        </row>
        <row r="113">
          <cell r="A113">
            <v>23527511</v>
          </cell>
        </row>
        <row r="114">
          <cell r="A114">
            <v>23528251</v>
          </cell>
        </row>
        <row r="115">
          <cell r="A115">
            <v>23538201</v>
          </cell>
        </row>
        <row r="116">
          <cell r="A116">
            <v>23538554</v>
          </cell>
        </row>
        <row r="117">
          <cell r="A117">
            <v>23520377</v>
          </cell>
        </row>
        <row r="118">
          <cell r="A118">
            <v>23514362</v>
          </cell>
        </row>
        <row r="119">
          <cell r="A119">
            <v>23515689</v>
          </cell>
        </row>
        <row r="120">
          <cell r="A120">
            <v>23521181</v>
          </cell>
        </row>
        <row r="121">
          <cell r="A121">
            <v>23527445</v>
          </cell>
        </row>
        <row r="122">
          <cell r="A122">
            <v>23519386</v>
          </cell>
        </row>
        <row r="123">
          <cell r="A123">
            <v>23520363</v>
          </cell>
        </row>
        <row r="124">
          <cell r="A124">
            <v>23520420</v>
          </cell>
        </row>
        <row r="125">
          <cell r="A125">
            <v>23521445</v>
          </cell>
        </row>
        <row r="126">
          <cell r="A126">
            <v>23522523</v>
          </cell>
        </row>
        <row r="127">
          <cell r="A127">
            <v>23522637</v>
          </cell>
        </row>
        <row r="128">
          <cell r="A128">
            <v>23526285</v>
          </cell>
        </row>
        <row r="129">
          <cell r="A129">
            <v>23527573</v>
          </cell>
        </row>
        <row r="130">
          <cell r="A130">
            <v>23527915</v>
          </cell>
        </row>
        <row r="131">
          <cell r="A131">
            <v>23535647</v>
          </cell>
        </row>
        <row r="132">
          <cell r="A132">
            <v>23535591</v>
          </cell>
        </row>
        <row r="133">
          <cell r="A133">
            <v>23535818</v>
          </cell>
        </row>
        <row r="134">
          <cell r="A134">
            <v>23537546</v>
          </cell>
        </row>
        <row r="135">
          <cell r="A135">
            <v>23538136</v>
          </cell>
        </row>
        <row r="136">
          <cell r="A136">
            <v>23538088</v>
          </cell>
        </row>
        <row r="137">
          <cell r="A137">
            <v>23535077</v>
          </cell>
        </row>
        <row r="138">
          <cell r="A138">
            <v>23533413</v>
          </cell>
        </row>
        <row r="139">
          <cell r="A139">
            <v>23533471</v>
          </cell>
        </row>
        <row r="140">
          <cell r="A140">
            <v>23534684</v>
          </cell>
        </row>
        <row r="141">
          <cell r="A141">
            <v>23534762</v>
          </cell>
        </row>
        <row r="142">
          <cell r="A142">
            <v>23512055</v>
          </cell>
        </row>
        <row r="143">
          <cell r="A143">
            <v>23527521</v>
          </cell>
        </row>
        <row r="144">
          <cell r="A144">
            <v>23508807</v>
          </cell>
        </row>
        <row r="145">
          <cell r="A145">
            <v>23515677</v>
          </cell>
        </row>
        <row r="146">
          <cell r="A146">
            <v>23516383</v>
          </cell>
        </row>
        <row r="147">
          <cell r="A147">
            <v>23518694</v>
          </cell>
        </row>
        <row r="148">
          <cell r="A148">
            <v>23524401</v>
          </cell>
        </row>
        <row r="149">
          <cell r="A149">
            <v>23524412</v>
          </cell>
        </row>
        <row r="150">
          <cell r="A150">
            <v>23525108</v>
          </cell>
        </row>
        <row r="151">
          <cell r="A151">
            <v>23525869</v>
          </cell>
        </row>
        <row r="152">
          <cell r="A152">
            <v>23526634</v>
          </cell>
        </row>
        <row r="153">
          <cell r="A153">
            <v>23520427</v>
          </cell>
        </row>
        <row r="154">
          <cell r="A154">
            <v>23534830</v>
          </cell>
        </row>
        <row r="155">
          <cell r="A155">
            <v>23532476</v>
          </cell>
        </row>
        <row r="156">
          <cell r="A156">
            <v>23531239</v>
          </cell>
        </row>
        <row r="157">
          <cell r="A157">
            <v>23529367</v>
          </cell>
        </row>
        <row r="158">
          <cell r="A158">
            <v>23529007</v>
          </cell>
        </row>
        <row r="159">
          <cell r="A159">
            <v>23533771</v>
          </cell>
        </row>
        <row r="160">
          <cell r="A160">
            <v>23533945</v>
          </cell>
        </row>
        <row r="161">
          <cell r="A161">
            <v>23534498</v>
          </cell>
        </row>
        <row r="162">
          <cell r="A162">
            <v>23534499</v>
          </cell>
        </row>
        <row r="163">
          <cell r="A163">
            <v>23527981</v>
          </cell>
        </row>
        <row r="164">
          <cell r="A164">
            <v>23532148</v>
          </cell>
        </row>
        <row r="165">
          <cell r="A165">
            <v>23529382</v>
          </cell>
        </row>
        <row r="166">
          <cell r="A166">
            <v>23529397</v>
          </cell>
        </row>
        <row r="167">
          <cell r="A167">
            <v>23533561</v>
          </cell>
        </row>
        <row r="168">
          <cell r="A168">
            <v>23533740</v>
          </cell>
        </row>
        <row r="169">
          <cell r="A169">
            <v>23534055</v>
          </cell>
        </row>
        <row r="170">
          <cell r="A170">
            <v>23534497</v>
          </cell>
        </row>
        <row r="171">
          <cell r="A171">
            <v>23532151</v>
          </cell>
        </row>
        <row r="172">
          <cell r="A172">
            <v>23528678</v>
          </cell>
        </row>
        <row r="173">
          <cell r="A173">
            <v>23530466</v>
          </cell>
        </row>
        <row r="174">
          <cell r="A174">
            <v>23528582</v>
          </cell>
        </row>
        <row r="175">
          <cell r="A175">
            <v>23531731</v>
          </cell>
        </row>
        <row r="176">
          <cell r="A176">
            <v>23530416</v>
          </cell>
        </row>
        <row r="177">
          <cell r="A177">
            <v>23532507</v>
          </cell>
        </row>
        <row r="178">
          <cell r="A178">
            <v>23532667</v>
          </cell>
        </row>
        <row r="179">
          <cell r="A179">
            <v>23530704</v>
          </cell>
        </row>
        <row r="180">
          <cell r="A180">
            <v>23529316</v>
          </cell>
        </row>
        <row r="181">
          <cell r="A181">
            <v>23528643</v>
          </cell>
        </row>
        <row r="182">
          <cell r="A182">
            <v>23531827</v>
          </cell>
        </row>
        <row r="183">
          <cell r="A183">
            <v>23532516</v>
          </cell>
        </row>
        <row r="184">
          <cell r="A184">
            <v>23531123</v>
          </cell>
        </row>
        <row r="185">
          <cell r="A185">
            <v>23532390</v>
          </cell>
        </row>
        <row r="186">
          <cell r="A186">
            <v>23522841</v>
          </cell>
        </row>
        <row r="187">
          <cell r="A187">
            <v>23512919</v>
          </cell>
        </row>
        <row r="188">
          <cell r="A188">
            <v>23521718</v>
          </cell>
        </row>
        <row r="189">
          <cell r="A189">
            <v>23523131</v>
          </cell>
        </row>
        <row r="190">
          <cell r="A190">
            <v>23523161</v>
          </cell>
        </row>
        <row r="191">
          <cell r="A191">
            <v>23444373</v>
          </cell>
        </row>
        <row r="192">
          <cell r="A192">
            <v>23516308</v>
          </cell>
        </row>
        <row r="193">
          <cell r="A193">
            <v>23521899</v>
          </cell>
        </row>
        <row r="194">
          <cell r="A194">
            <v>23526342</v>
          </cell>
        </row>
        <row r="195">
          <cell r="A195">
            <v>23527535</v>
          </cell>
        </row>
        <row r="196">
          <cell r="A196">
            <v>23511049</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 val="Hoja2"/>
    </sheetNames>
    <sheetDataSet>
      <sheetData sheetId="0"/>
      <sheetData sheetId="1">
        <row r="1">
          <cell r="A1" t="str">
            <v>Pedido</v>
          </cell>
          <cell r="B1" t="str">
            <v>Sub-Pedido</v>
          </cell>
          <cell r="C1" t="str">
            <v>Solicitud</v>
          </cell>
          <cell r="D1" t="str">
            <v>Producto</v>
          </cell>
          <cell r="E1" t="str">
            <v>Municipio</v>
          </cell>
          <cell r="F1" t="str">
            <v>Dirección</v>
          </cell>
          <cell r="G1"/>
        </row>
        <row r="2">
          <cell r="A2">
            <v>23003465</v>
          </cell>
          <cell r="B2">
            <v>1</v>
          </cell>
          <cell r="C2">
            <v>2</v>
          </cell>
          <cell r="D2" t="str">
            <v>ENERES</v>
          </cell>
          <cell r="E2" t="str">
            <v>Medellín</v>
          </cell>
          <cell r="F2" t="str">
            <v>CL 34 B CR 128 -41 (INTERIOR 201 )</v>
          </cell>
          <cell r="G2" t="str">
            <v>OCCIDENTE</v>
          </cell>
        </row>
        <row r="3">
          <cell r="A3">
            <v>23025888</v>
          </cell>
          <cell r="B3">
            <v>1</v>
          </cell>
          <cell r="C3">
            <v>2</v>
          </cell>
          <cell r="D3" t="str">
            <v>ENERES</v>
          </cell>
          <cell r="E3" t="str">
            <v>Medellín</v>
          </cell>
          <cell r="F3" t="str">
            <v>'CL 59 AA CR 18 BB -47 (INTERIOR 301 )</v>
          </cell>
          <cell r="G3" t="str">
            <v>ORIENTE</v>
          </cell>
        </row>
        <row r="4">
          <cell r="A4">
            <v>23285621</v>
          </cell>
          <cell r="B4">
            <v>1</v>
          </cell>
          <cell r="C4">
            <v>2</v>
          </cell>
          <cell r="D4" t="str">
            <v>ENERES</v>
          </cell>
          <cell r="E4" t="str">
            <v>Medellín</v>
          </cell>
          <cell r="F4" t="str">
            <v>'CR 12 A CL 49 -12 (INTERIOR 1 )</v>
          </cell>
          <cell r="G4" t="str">
            <v>ORIENTE</v>
          </cell>
        </row>
        <row r="5">
          <cell r="A5">
            <v>23292044</v>
          </cell>
          <cell r="B5">
            <v>1</v>
          </cell>
          <cell r="C5">
            <v>2</v>
          </cell>
          <cell r="D5" t="str">
            <v>ENERES</v>
          </cell>
          <cell r="E5" t="str">
            <v>Medellín</v>
          </cell>
          <cell r="F5" t="str">
            <v>'CL 43 B CR 120 D -53</v>
          </cell>
          <cell r="G5" t="str">
            <v>OCCIDENTE</v>
          </cell>
        </row>
        <row r="6">
          <cell r="A6">
            <v>23419078</v>
          </cell>
          <cell r="B6">
            <v>1</v>
          </cell>
          <cell r="C6">
            <v>2</v>
          </cell>
          <cell r="D6" t="str">
            <v>ENERES</v>
          </cell>
          <cell r="E6" t="str">
            <v>Medellín</v>
          </cell>
          <cell r="F6" t="str">
            <v>'CR 145 CL 63 -86 (INTERIOR 203 )</v>
          </cell>
          <cell r="G6" t="str">
            <v>OCCIDENTE</v>
          </cell>
        </row>
        <row r="7">
          <cell r="A7">
            <v>23419101</v>
          </cell>
          <cell r="B7">
            <v>1</v>
          </cell>
          <cell r="C7">
            <v>2</v>
          </cell>
          <cell r="D7" t="str">
            <v>ENERES</v>
          </cell>
          <cell r="E7" t="str">
            <v>Medellín</v>
          </cell>
          <cell r="F7" t="str">
            <v>'CR 145 CL 63 -86 (INTERIOR 204 )</v>
          </cell>
          <cell r="G7" t="str">
            <v>OCCIDENTE</v>
          </cell>
        </row>
        <row r="8">
          <cell r="A8">
            <v>23437234</v>
          </cell>
          <cell r="B8">
            <v>1</v>
          </cell>
          <cell r="C8">
            <v>2</v>
          </cell>
          <cell r="D8" t="str">
            <v>ENERES</v>
          </cell>
          <cell r="E8" t="str">
            <v>Medellín</v>
          </cell>
          <cell r="F8" t="str">
            <v>'CL 52 CR 7 -28 (INTERIOR 305 )</v>
          </cell>
          <cell r="G8" t="str">
            <v>ORIENTE</v>
          </cell>
        </row>
        <row r="9">
          <cell r="A9">
            <v>23462893</v>
          </cell>
          <cell r="B9">
            <v>1</v>
          </cell>
          <cell r="C9">
            <v>2</v>
          </cell>
          <cell r="D9" t="str">
            <v>ENERES</v>
          </cell>
          <cell r="E9" t="str">
            <v>Medellín</v>
          </cell>
          <cell r="F9" t="str">
            <v>'CR 105 B CL 34 BB -30 (INTERIOR 3001 )</v>
          </cell>
          <cell r="G9" t="str">
            <v>OCCIDENTE</v>
          </cell>
        </row>
        <row r="10">
          <cell r="A10">
            <v>23485214</v>
          </cell>
          <cell r="B10">
            <v>1</v>
          </cell>
          <cell r="C10">
            <v>2</v>
          </cell>
          <cell r="D10" t="str">
            <v>ENERES</v>
          </cell>
          <cell r="E10" t="str">
            <v>Medellín</v>
          </cell>
          <cell r="F10" t="str">
            <v>'CR 84 B CL 63 -21 (INTERIOR 302 )</v>
          </cell>
          <cell r="G10" t="str">
            <v>OCCIDENTE</v>
          </cell>
        </row>
        <row r="11">
          <cell r="A11">
            <v>23509586</v>
          </cell>
          <cell r="B11">
            <v>1</v>
          </cell>
          <cell r="C11">
            <v>2</v>
          </cell>
          <cell r="D11" t="str">
            <v>ENERES</v>
          </cell>
          <cell r="E11" t="str">
            <v>Medellín</v>
          </cell>
          <cell r="F11" t="str">
            <v>'CR 40 CL 61 -23 (INTERIOR 202 )</v>
          </cell>
          <cell r="G11" t="str">
            <v>ORIENTE</v>
          </cell>
        </row>
        <row r="12">
          <cell r="A12">
            <v>23509588</v>
          </cell>
          <cell r="B12">
            <v>1</v>
          </cell>
          <cell r="C12">
            <v>2</v>
          </cell>
          <cell r="D12" t="str">
            <v>ENERES</v>
          </cell>
          <cell r="E12" t="str">
            <v>Medellín</v>
          </cell>
          <cell r="F12" t="str">
            <v>'CR 40 CL 61 -23 (INTERIOR 201 )</v>
          </cell>
          <cell r="G12" t="str">
            <v>ORIENTE</v>
          </cell>
        </row>
        <row r="13">
          <cell r="A13">
            <v>23527981</v>
          </cell>
          <cell r="B13">
            <v>1</v>
          </cell>
          <cell r="C13">
            <v>1</v>
          </cell>
          <cell r="D13" t="str">
            <v>ENEPRE</v>
          </cell>
          <cell r="E13" t="str">
            <v>Medellín</v>
          </cell>
          <cell r="F13" t="str">
            <v>'CR 99 DE CL 48 BC -28</v>
          </cell>
          <cell r="G13" t="str">
            <v>OCCIDENTE</v>
          </cell>
        </row>
        <row r="14">
          <cell r="A14">
            <v>23528557</v>
          </cell>
          <cell r="B14">
            <v>1</v>
          </cell>
          <cell r="C14">
            <v>2</v>
          </cell>
          <cell r="D14" t="str">
            <v>ENERES</v>
          </cell>
          <cell r="E14" t="str">
            <v>Medellín</v>
          </cell>
          <cell r="F14" t="str">
            <v>'CL 53 A SUR CR 62 D -10 (INTERIOR 201 )</v>
          </cell>
          <cell r="G14" t="str">
            <v>SUR -LIMONAR</v>
          </cell>
        </row>
        <row r="15">
          <cell r="A15">
            <v>23528583</v>
          </cell>
          <cell r="B15">
            <v>1</v>
          </cell>
          <cell r="C15">
            <v>2</v>
          </cell>
          <cell r="D15" t="str">
            <v>ENERES</v>
          </cell>
          <cell r="E15" t="str">
            <v>Medellín</v>
          </cell>
          <cell r="F15" t="str">
            <v>'CR 100 AC CL 48 F -27 (INTERIOR 301 )</v>
          </cell>
          <cell r="G15" t="str">
            <v>OCCIDENTE</v>
          </cell>
        </row>
        <row r="16">
          <cell r="A16">
            <v>23528585</v>
          </cell>
          <cell r="B16">
            <v>1</v>
          </cell>
          <cell r="C16">
            <v>2</v>
          </cell>
          <cell r="D16" t="str">
            <v>ENERES</v>
          </cell>
          <cell r="E16" t="str">
            <v>Medellín</v>
          </cell>
          <cell r="F16" t="str">
            <v>'CR 36 CL 40 -23 (INTERIOR 101 )</v>
          </cell>
          <cell r="G16" t="str">
            <v>ORIENTE</v>
          </cell>
        </row>
        <row r="17">
          <cell r="A17">
            <v>23528841</v>
          </cell>
          <cell r="B17">
            <v>1</v>
          </cell>
          <cell r="C17">
            <v>2</v>
          </cell>
          <cell r="D17" t="str">
            <v>ENERES</v>
          </cell>
          <cell r="E17" t="str">
            <v>Medellín</v>
          </cell>
          <cell r="F17" t="str">
            <v>'RURAL_116005491300000301_CL 31 CR 111 C -43 (INTER</v>
          </cell>
          <cell r="G17" t="str">
            <v>OCCIDENTE -BELEN</v>
          </cell>
        </row>
        <row r="18">
          <cell r="A18">
            <v>23528850</v>
          </cell>
          <cell r="B18">
            <v>1</v>
          </cell>
          <cell r="C18">
            <v>2</v>
          </cell>
          <cell r="D18" t="str">
            <v>ENERES</v>
          </cell>
          <cell r="E18" t="str">
            <v>Medellín</v>
          </cell>
          <cell r="F18" t="str">
            <v>'CL 49 B CR 99 B -197 (INTERIOR 150 )</v>
          </cell>
          <cell r="G18" t="str">
            <v>OCCIDENTE</v>
          </cell>
        </row>
        <row r="19">
          <cell r="A19">
            <v>23528869</v>
          </cell>
          <cell r="B19">
            <v>1</v>
          </cell>
          <cell r="C19">
            <v>2</v>
          </cell>
          <cell r="D19" t="str">
            <v>ENERES</v>
          </cell>
          <cell r="E19" t="str">
            <v>Medellín</v>
          </cell>
          <cell r="F19" t="str">
            <v>'RURAL_136029763503100303</v>
          </cell>
          <cell r="G19" t="str">
            <v>OCCIDENTE- OLAYA</v>
          </cell>
        </row>
        <row r="20">
          <cell r="A20">
            <v>23528875</v>
          </cell>
          <cell r="B20">
            <v>1</v>
          </cell>
          <cell r="C20">
            <v>2</v>
          </cell>
          <cell r="D20" t="str">
            <v>ENERES</v>
          </cell>
          <cell r="E20" t="str">
            <v>Medellín</v>
          </cell>
          <cell r="F20" t="str">
            <v>'CR 82 CL 9 SUR -450 (INTERIOR 2252 )</v>
          </cell>
          <cell r="G20" t="str">
            <v>OCCIDENTE</v>
          </cell>
        </row>
        <row r="21">
          <cell r="A21">
            <v>23528877</v>
          </cell>
          <cell r="B21">
            <v>1</v>
          </cell>
          <cell r="C21">
            <v>2</v>
          </cell>
          <cell r="D21" t="str">
            <v>ENERES</v>
          </cell>
          <cell r="E21" t="str">
            <v>Medellín</v>
          </cell>
          <cell r="F21" t="str">
            <v>'CR 82 CL 9 SUR -450 (INTERIOR 2253 )</v>
          </cell>
          <cell r="G21" t="str">
            <v>OCCIDENTE</v>
          </cell>
        </row>
        <row r="22">
          <cell r="A22">
            <v>23528921</v>
          </cell>
          <cell r="B22">
            <v>1</v>
          </cell>
          <cell r="C22">
            <v>2</v>
          </cell>
          <cell r="D22" t="str">
            <v>ENERES</v>
          </cell>
          <cell r="E22" t="str">
            <v>Medellín</v>
          </cell>
          <cell r="F22" t="str">
            <v>'CL 59 AA CR 22 C -23 (INTERIOR 101 )</v>
          </cell>
          <cell r="G22" t="str">
            <v>ORIENTE</v>
          </cell>
        </row>
        <row r="23">
          <cell r="A23">
            <v>23528924</v>
          </cell>
          <cell r="B23">
            <v>1</v>
          </cell>
          <cell r="C23">
            <v>2</v>
          </cell>
          <cell r="D23" t="str">
            <v>ENERES</v>
          </cell>
          <cell r="E23" t="str">
            <v>Medellín</v>
          </cell>
          <cell r="F23" t="str">
            <v>'CL 59 AA CR 22 C -23 (INTERIOR 102 )</v>
          </cell>
          <cell r="G23" t="str">
            <v>ORIENTE</v>
          </cell>
        </row>
        <row r="24">
          <cell r="A24">
            <v>23528946</v>
          </cell>
          <cell r="B24">
            <v>1</v>
          </cell>
          <cell r="C24">
            <v>2</v>
          </cell>
          <cell r="D24" t="str">
            <v>ENERES</v>
          </cell>
          <cell r="E24" t="str">
            <v>Medellín</v>
          </cell>
          <cell r="F24" t="str">
            <v>'CR 112 CL 48 B -97</v>
          </cell>
          <cell r="G24" t="str">
            <v>OCCIDENTE</v>
          </cell>
        </row>
        <row r="25">
          <cell r="A25">
            <v>23528975</v>
          </cell>
          <cell r="B25">
            <v>1</v>
          </cell>
          <cell r="C25">
            <v>2</v>
          </cell>
          <cell r="D25" t="str">
            <v>ENERES</v>
          </cell>
          <cell r="E25" t="str">
            <v>Medellín</v>
          </cell>
          <cell r="F25" t="str">
            <v>'RURAL_116005601100000206_RURAL_116005601100000206</v>
          </cell>
          <cell r="G25" t="str">
            <v>OCCIDENTE- AGUAS FRIAS</v>
          </cell>
        </row>
        <row r="26">
          <cell r="A26">
            <v>23528978</v>
          </cell>
          <cell r="B26">
            <v>1</v>
          </cell>
          <cell r="C26">
            <v>2</v>
          </cell>
          <cell r="D26" t="str">
            <v>ENERES</v>
          </cell>
          <cell r="E26" t="str">
            <v>Medellín</v>
          </cell>
          <cell r="F26" t="str">
            <v>'RURAL_136029809900000001</v>
          </cell>
          <cell r="G26" t="str">
            <v>OCCIDENTE- OLAYA</v>
          </cell>
        </row>
        <row r="27">
          <cell r="A27">
            <v>23529044</v>
          </cell>
          <cell r="B27">
            <v>1</v>
          </cell>
          <cell r="C27">
            <v>2</v>
          </cell>
          <cell r="D27" t="str">
            <v>ENERES</v>
          </cell>
          <cell r="E27" t="str">
            <v>Medellín</v>
          </cell>
          <cell r="F27" t="str">
            <v>'CR 96 B CL 49 AA -29</v>
          </cell>
          <cell r="G27" t="str">
            <v>OCCIDENTE</v>
          </cell>
        </row>
        <row r="28">
          <cell r="A28">
            <v>23529243</v>
          </cell>
          <cell r="B28">
            <v>1</v>
          </cell>
          <cell r="C28">
            <v>2</v>
          </cell>
          <cell r="D28" t="str">
            <v>ENERES</v>
          </cell>
          <cell r="E28" t="str">
            <v>Medellín</v>
          </cell>
          <cell r="F28" t="str">
            <v>'CL 46 CR 30 -46 (INTERIOR 402 )</v>
          </cell>
          <cell r="G28" t="str">
            <v>ORIENTE</v>
          </cell>
        </row>
        <row r="29">
          <cell r="A29">
            <v>23529324</v>
          </cell>
          <cell r="B29">
            <v>1</v>
          </cell>
          <cell r="C29">
            <v>2</v>
          </cell>
          <cell r="D29" t="str">
            <v>ENERES</v>
          </cell>
          <cell r="E29" t="str">
            <v>Medellín</v>
          </cell>
          <cell r="F29" t="str">
            <v>'RURAL_146014479000000002</v>
          </cell>
          <cell r="G29" t="str">
            <v>OCCIDENTE</v>
          </cell>
        </row>
        <row r="30">
          <cell r="A30">
            <v>23529336</v>
          </cell>
          <cell r="B30">
            <v>1</v>
          </cell>
          <cell r="C30">
            <v>2</v>
          </cell>
          <cell r="D30" t="str">
            <v>ENERES</v>
          </cell>
          <cell r="E30" t="str">
            <v>Medellín</v>
          </cell>
          <cell r="F30" t="str">
            <v>'RURAL_147010111100000005</v>
          </cell>
          <cell r="G30" t="str">
            <v>OCCIDENTE- SAN CRITOBALMM</v>
          </cell>
        </row>
        <row r="31">
          <cell r="A31">
            <v>23529383</v>
          </cell>
          <cell r="B31">
            <v>1</v>
          </cell>
          <cell r="C31">
            <v>2</v>
          </cell>
          <cell r="D31" t="str">
            <v>ENERES</v>
          </cell>
          <cell r="E31" t="str">
            <v>Medellín</v>
          </cell>
          <cell r="F31" t="str">
            <v>'RURAL_162004484560000001_CL 65 SUR CR 72 -104</v>
          </cell>
          <cell r="G31" t="str">
            <v>SUR-S.PRADO</v>
          </cell>
        </row>
        <row r="32">
          <cell r="A32">
            <v>23529385</v>
          </cell>
          <cell r="B32">
            <v>1</v>
          </cell>
          <cell r="C32">
            <v>2</v>
          </cell>
          <cell r="D32" t="str">
            <v>ENERES</v>
          </cell>
          <cell r="E32" t="str">
            <v>Medellín</v>
          </cell>
          <cell r="F32" t="str">
            <v>'CR 20 C CL 53 -77 (INTERIOR 201 )</v>
          </cell>
          <cell r="G32" t="str">
            <v>ORIENTE</v>
          </cell>
        </row>
        <row r="33">
          <cell r="A33">
            <v>23529408</v>
          </cell>
          <cell r="B33">
            <v>1</v>
          </cell>
          <cell r="C33">
            <v>2</v>
          </cell>
          <cell r="D33" t="str">
            <v>ENERES</v>
          </cell>
          <cell r="E33" t="str">
            <v>Medellín</v>
          </cell>
          <cell r="F33" t="str">
            <v>'CR 20 C CL 53 -77 (INTERIOR 301 )</v>
          </cell>
          <cell r="G33" t="str">
            <v>ORIENTE</v>
          </cell>
        </row>
        <row r="34">
          <cell r="A34">
            <v>23529772</v>
          </cell>
          <cell r="B34">
            <v>1</v>
          </cell>
          <cell r="C34">
            <v>2</v>
          </cell>
          <cell r="D34" t="str">
            <v>ENERES</v>
          </cell>
          <cell r="E34" t="str">
            <v>Medellín</v>
          </cell>
          <cell r="F34" t="str">
            <v>'CR 99 CL 48 DD -55 (INTERIOR 202 )</v>
          </cell>
          <cell r="G34" t="str">
            <v>OCCIDENTE</v>
          </cell>
        </row>
        <row r="35">
          <cell r="A35">
            <v>23529871</v>
          </cell>
          <cell r="B35">
            <v>1</v>
          </cell>
          <cell r="C35">
            <v>2</v>
          </cell>
          <cell r="D35" t="str">
            <v>ENERES</v>
          </cell>
          <cell r="E35" t="str">
            <v>Medellín</v>
          </cell>
          <cell r="F35" t="str">
            <v>'RURAL_116005329116000000_VEREDA_BELEN_AGUAS_FRIAS</v>
          </cell>
          <cell r="G35" t="str">
            <v>OCCIDENTE- AGUAS FRIAS</v>
          </cell>
        </row>
        <row r="36">
          <cell r="A36">
            <v>23529896</v>
          </cell>
          <cell r="B36">
            <v>1</v>
          </cell>
          <cell r="C36">
            <v>2</v>
          </cell>
          <cell r="D36" t="str">
            <v>ENERES</v>
          </cell>
          <cell r="E36" t="str">
            <v>Medellín</v>
          </cell>
          <cell r="F36" t="str">
            <v>'CR 99 AB CL 49 A -48 (INTERIOR 201 )</v>
          </cell>
          <cell r="G36" t="str">
            <v>OCCIDENTE</v>
          </cell>
        </row>
        <row r="37">
          <cell r="A37">
            <v>23529908</v>
          </cell>
          <cell r="B37">
            <v>1</v>
          </cell>
          <cell r="C37">
            <v>2</v>
          </cell>
          <cell r="D37" t="str">
            <v>ENERES</v>
          </cell>
          <cell r="E37" t="str">
            <v>Medellín</v>
          </cell>
          <cell r="F37" t="str">
            <v>'CL 39 D CR 108 -70 (INTERIOR 215 )</v>
          </cell>
          <cell r="G37" t="str">
            <v>OCCIDENTE</v>
          </cell>
        </row>
        <row r="38">
          <cell r="A38">
            <v>23529954</v>
          </cell>
          <cell r="B38">
            <v>1</v>
          </cell>
          <cell r="C38">
            <v>2</v>
          </cell>
          <cell r="D38" t="str">
            <v>ENERES</v>
          </cell>
          <cell r="E38" t="str">
            <v>Medellín</v>
          </cell>
          <cell r="F38" t="str">
            <v>'CL 25 CR 76 A -18 (INTERIOR 301 )</v>
          </cell>
          <cell r="G38" t="str">
            <v>OCCIDENTE</v>
          </cell>
        </row>
        <row r="39">
          <cell r="A39">
            <v>23530093</v>
          </cell>
          <cell r="B39">
            <v>1</v>
          </cell>
          <cell r="C39">
            <v>2</v>
          </cell>
          <cell r="D39" t="str">
            <v>ENERES</v>
          </cell>
          <cell r="E39" t="str">
            <v>Medellín</v>
          </cell>
          <cell r="F39" t="str">
            <v>CR 143 CL 65 C -4 (INTERIOR 100 )</v>
          </cell>
          <cell r="G39" t="str">
            <v>SUR</v>
          </cell>
        </row>
        <row r="40">
          <cell r="A40">
            <v>23530099</v>
          </cell>
          <cell r="B40">
            <v>1</v>
          </cell>
          <cell r="C40">
            <v>2</v>
          </cell>
          <cell r="D40" t="str">
            <v>ENERES</v>
          </cell>
          <cell r="E40" t="str">
            <v>Medellín</v>
          </cell>
          <cell r="F40" t="str">
            <v>'CL 48 C CR 99 CE -20 (INTERIOR 202 )</v>
          </cell>
          <cell r="G40" t="str">
            <v>OCCIDENTE</v>
          </cell>
        </row>
        <row r="41">
          <cell r="A41">
            <v>23530368</v>
          </cell>
          <cell r="B41">
            <v>1</v>
          </cell>
          <cell r="C41">
            <v>2</v>
          </cell>
          <cell r="D41" t="str">
            <v>ENERES</v>
          </cell>
          <cell r="E41" t="str">
            <v>Medellín</v>
          </cell>
          <cell r="F41" t="str">
            <v>'RURAL_147026310000000001_LA CUCHILLA</v>
          </cell>
          <cell r="G41" t="str">
            <v>OCCIDENTE – SAN CRISTOBAL</v>
          </cell>
        </row>
        <row r="42">
          <cell r="A42">
            <v>23530387</v>
          </cell>
          <cell r="B42">
            <v>1</v>
          </cell>
          <cell r="C42">
            <v>2</v>
          </cell>
          <cell r="D42" t="str">
            <v>ENERES</v>
          </cell>
          <cell r="E42" t="str">
            <v>Medellín</v>
          </cell>
          <cell r="F42" t="str">
            <v>'RURAL_147026310000000002_LA CUCHILLA</v>
          </cell>
          <cell r="G42" t="str">
            <v>OCCIDENTE – SAN CRISTOBAL</v>
          </cell>
        </row>
        <row r="43">
          <cell r="A43">
            <v>23530440</v>
          </cell>
          <cell r="B43">
            <v>1</v>
          </cell>
          <cell r="C43">
            <v>2</v>
          </cell>
          <cell r="D43" t="str">
            <v>ENERES</v>
          </cell>
          <cell r="E43" t="str">
            <v>Medellín</v>
          </cell>
          <cell r="F43" t="str">
            <v>'CL 48 FB CR 102 A -8 (INTERIOR 202 )</v>
          </cell>
          <cell r="G43" t="str">
            <v>OCCIDENTE</v>
          </cell>
        </row>
        <row r="44">
          <cell r="A44">
            <v>23530441</v>
          </cell>
          <cell r="B44">
            <v>1</v>
          </cell>
          <cell r="C44">
            <v>2</v>
          </cell>
          <cell r="D44" t="str">
            <v>ENERES</v>
          </cell>
          <cell r="E44" t="str">
            <v>Medellín</v>
          </cell>
          <cell r="F44" t="str">
            <v>'CL 34 DD CR 111 B -33 (INTERIOR 319 )</v>
          </cell>
          <cell r="G44" t="str">
            <v>OCCIDENTE</v>
          </cell>
        </row>
        <row r="45">
          <cell r="A45">
            <v>23530448</v>
          </cell>
          <cell r="B45">
            <v>1</v>
          </cell>
          <cell r="C45">
            <v>2</v>
          </cell>
          <cell r="D45" t="str">
            <v>ENERES</v>
          </cell>
          <cell r="E45" t="str">
            <v>Medellín</v>
          </cell>
          <cell r="F45" t="str">
            <v>'RURAL_116005077000000001_Prov.116005077000000000</v>
          </cell>
          <cell r="G45" t="str">
            <v>OCCIDENTE – AGUA FRIAS</v>
          </cell>
        </row>
        <row r="46">
          <cell r="A46">
            <v>23527862</v>
          </cell>
          <cell r="B46">
            <v>1</v>
          </cell>
          <cell r="C46">
            <v>1</v>
          </cell>
          <cell r="D46" t="str">
            <v>ENEPRE</v>
          </cell>
          <cell r="E46" t="str">
            <v>Itaguí</v>
          </cell>
          <cell r="F46" t="str">
            <v>'CR 51 CL 49 -49</v>
          </cell>
          <cell r="G46" t="str">
            <v>ORIENTE</v>
          </cell>
        </row>
        <row r="47">
          <cell r="A47">
            <v>23528554</v>
          </cell>
          <cell r="B47">
            <v>1</v>
          </cell>
          <cell r="C47">
            <v>2</v>
          </cell>
          <cell r="D47" t="str">
            <v>ENERES</v>
          </cell>
          <cell r="E47" t="str">
            <v>Itaguí</v>
          </cell>
          <cell r="F47" t="str">
            <v>'RURAL_163017035000000001_Prov.163017035000000000</v>
          </cell>
          <cell r="G47" t="str">
            <v>SUR ITAGUI AGIZAL</v>
          </cell>
        </row>
        <row r="48">
          <cell r="A48">
            <v>23528561</v>
          </cell>
          <cell r="B48">
            <v>1</v>
          </cell>
          <cell r="C48">
            <v>2</v>
          </cell>
          <cell r="D48" t="str">
            <v>ENERES</v>
          </cell>
          <cell r="E48" t="str">
            <v>Itaguí</v>
          </cell>
          <cell r="F48" t="str">
            <v>'RURAL_163017035000000002_Prov.163017035000000000</v>
          </cell>
          <cell r="G48" t="str">
            <v>SUR ITAGUI AGIZAL</v>
          </cell>
        </row>
        <row r="49">
          <cell r="A49">
            <v>23529049</v>
          </cell>
          <cell r="B49">
            <v>1</v>
          </cell>
          <cell r="C49">
            <v>2</v>
          </cell>
          <cell r="D49" t="str">
            <v>ENERES</v>
          </cell>
          <cell r="E49" t="str">
            <v>Itaguí</v>
          </cell>
          <cell r="F49" t="str">
            <v>'RURAL_163001078000000301_RURAL ITAGUI EL PORVENIR</v>
          </cell>
          <cell r="G49" t="str">
            <v>SUR ITAGUI AGIZAL</v>
          </cell>
        </row>
        <row r="50">
          <cell r="A50">
            <v>23529120</v>
          </cell>
          <cell r="B50">
            <v>1</v>
          </cell>
          <cell r="C50">
            <v>2</v>
          </cell>
          <cell r="D50" t="str">
            <v>ENERES</v>
          </cell>
          <cell r="E50" t="str">
            <v>Itaguí</v>
          </cell>
          <cell r="F50" t="str">
            <v>'CR 41 CL 52 -21 (INTERIOR 101 )</v>
          </cell>
          <cell r="G50" t="str">
            <v>ORIENTE</v>
          </cell>
        </row>
        <row r="51">
          <cell r="A51">
            <v>23529943</v>
          </cell>
          <cell r="B51">
            <v>1</v>
          </cell>
          <cell r="C51">
            <v>2</v>
          </cell>
          <cell r="D51" t="str">
            <v>ENERES</v>
          </cell>
          <cell r="E51" t="str">
            <v>La Estrella</v>
          </cell>
          <cell r="F51" t="str">
            <v>'RURAL_159066074400000002_ VEREDA BERMEJALA</v>
          </cell>
          <cell r="G51" t="str">
            <v>LA ESTRELLA</v>
          </cell>
        </row>
        <row r="52">
          <cell r="A52">
            <v>23528649</v>
          </cell>
          <cell r="B52">
            <v>1</v>
          </cell>
          <cell r="C52">
            <v>2</v>
          </cell>
          <cell r="D52" t="str">
            <v>ENERES</v>
          </cell>
          <cell r="E52" t="str">
            <v>Sabaneta</v>
          </cell>
          <cell r="F52" t="str">
            <v>'RURAL_167038200000000002_Pan de azucar sector el m</v>
          </cell>
          <cell r="G52" t="str">
            <v>SUR – SABANETA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BB0E61-A37F-4CA2-BE27-0F1D047E8478}" name="Table1" displayName="Table1" ref="A1:Z32" totalsRowShown="0" headerRowDxfId="45" dataDxfId="44">
  <autoFilter ref="A1:Z32" xr:uid="{D0BB0E61-A37F-4CA2-BE27-0F1D047E8478}"/>
  <sortState xmlns:xlrd2="http://schemas.microsoft.com/office/spreadsheetml/2017/richdata2" ref="A2:Z32">
    <sortCondition sortBy="cellColor" ref="J1:J32" dxfId="43"/>
  </sortState>
  <tableColumns count="26">
    <tableColumn id="1" xr3:uid="{84601270-A71F-403B-B6CB-84731311ADB1}" name="(No modificar) Tarea EPM" dataDxfId="42"/>
    <tableColumn id="2" xr3:uid="{3C841F20-AFC0-4345-B8DC-D5C7E39E97C3}" name="(No modificar) Suma de comprobación de fila" dataDxfId="41"/>
    <tableColumn id="3" xr3:uid="{3AE2EA16-1DE4-4E2E-A24B-8A51D473A53F}" name="(No modificar) Fecha de Modificación" dataDxfId="40"/>
    <tableColumn id="4" xr3:uid="{6567978F-1FF5-4CCF-9428-76CDB973B093}" name="Caso Asociado" dataDxfId="39"/>
    <tableColumn id="5" xr3:uid="{0C1E3E00-9E4F-4861-ACE1-8991FCB36578}" name="Id Tarea" dataDxfId="38"/>
    <tableColumn id="6" xr3:uid="{3576441A-F4AD-41FE-A1D3-D1F94564548F}" name="Tipo de Caso (Caso Asociado) (Caso)" dataDxfId="37"/>
    <tableColumn id="7" xr3:uid="{16D60BF3-DACE-45B3-8D1F-3F07029FDA4E}" name="Tipo de Tarea" dataDxfId="36"/>
    <tableColumn id="8" xr3:uid="{FC014BA1-0023-46B2-92D5-9C7AFF40B68B}" name="Producto (Caso Asociado) (Caso)" dataDxfId="35"/>
    <tableColumn id="9" xr3:uid="{1430BAB4-F92C-4D7F-BED5-14343AC15004}" name="Equipo o Proceso (Caso Asociado) (Caso)" dataDxfId="34"/>
    <tableColumn id="10" xr3:uid="{B34B5C57-10C2-4B17-A52B-EC633D98CD26}" name="Asignado A" dataDxfId="33"/>
    <tableColumn id="11" xr3:uid="{92E1C1F1-46E9-472B-B91C-CAE62136D097}" name="Pedido" dataDxfId="32"/>
    <tableColumn id="26" xr3:uid="{ECC5447F-B228-43AF-8B45-92797608618F}" name="Columna1" dataDxfId="31"/>
    <tableColumn id="12" xr3:uid="{5CD39B14-1F65-4A51-AB8E-37CFF16D436D}" name="Municipio (Caso Asociado) (Caso)" dataDxfId="30"/>
    <tableColumn id="13" xr3:uid="{E415437F-2199-471C-BA9B-3548108E8249}" name="Punto de Prestación del Servicio (Caso Asociado) (Caso)" dataDxfId="29"/>
    <tableColumn id="14" xr3:uid="{C1BBBC73-C6D4-42A6-934E-E132B33CEDBE}" name="Destino" dataDxfId="28"/>
    <tableColumn id="15" xr3:uid="{B62A968D-CFEC-4E1C-B384-785852459F48}" name="Fecha de creación" dataDxfId="27"/>
    <tableColumn id="16" xr3:uid="{81566143-A846-4494-9181-38D317A57E46}" name="Fecha de Vencimiento" dataDxfId="26"/>
    <tableColumn id="17" xr3:uid="{B2600D3B-4FA6-4DDA-851C-76526EDF5D88}" name="Cumple con ANS" dataDxfId="25"/>
    <tableColumn id="18" xr3:uid="{CF511B61-4F69-4961-B60D-A2B0DC3CB373}" name="Contacto (Caso Asociado) (Caso)" dataDxfId="24"/>
    <tableColumn id="19" xr3:uid="{43A102CF-0EFC-4693-8095-876C3A02A7F0}" name="Comentario Desde el Aprovisionador" dataDxfId="23"/>
    <tableColumn id="20" xr3:uid="{44BDDD3D-DDFF-4D46-9DC5-C6B5A03B13C6}" name="Comentarios de la Tarea" dataDxfId="22"/>
    <tableColumn id="21" xr3:uid="{BA4AC9E4-AA2C-4E2F-B18C-A79E27FC60C1}" name="Área Operativa (Caso Asociado) (Caso)" dataDxfId="21"/>
    <tableColumn id="22" xr3:uid="{436F6565-47D7-4650-89D8-E1CCA94A0706}" name="Causa (Caso Asociado) (Caso)" dataDxfId="20"/>
    <tableColumn id="23" xr3:uid="{E57860BF-15AA-49B8-A273-783420922DF3}" name="Estado del Caso (Caso Asociado) (Caso)" dataDxfId="19"/>
    <tableColumn id="24" xr3:uid="{24F3FA01-96A5-4C31-A6AA-E45121533E58}" name="Estado de la Tarea" dataDxfId="18"/>
    <tableColumn id="25" xr3:uid="{9C8300DE-AA1D-4F2E-9C8F-9A4CFDC17D37}" name="Resultado PQR (Caso Asociado) (Caso)" dataDxfId="17"/>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0DDA3-3C48-42F1-9D7B-46DEEBDB1A63}">
  <sheetPr codeName="Hoja1"/>
  <dimension ref="A1:AE980505"/>
  <sheetViews>
    <sheetView tabSelected="1" topLeftCell="U1" zoomScale="90" zoomScaleNormal="90" workbookViewId="0">
      <selection activeCell="AE1" sqref="AE1"/>
    </sheetView>
  </sheetViews>
  <sheetFormatPr baseColWidth="10" defaultColWidth="12.5703125" defaultRowHeight="14.25" customHeight="1" x14ac:dyDescent="0.25"/>
  <cols>
    <col min="1" max="1" width="18.140625" style="61" bestFit="1" customWidth="1"/>
    <col min="2" max="2" width="10" style="182" bestFit="1" customWidth="1"/>
    <col min="3" max="3" width="9.85546875" style="2" customWidth="1"/>
    <col min="4" max="4" width="57.85546875" style="2" bestFit="1" customWidth="1"/>
    <col min="5" max="5" width="6.7109375" style="2" customWidth="1"/>
    <col min="6" max="6" width="22.42578125" style="58" customWidth="1"/>
    <col min="7" max="7" width="17.140625" style="59" customWidth="1"/>
    <col min="8" max="8" width="12" style="2" customWidth="1"/>
    <col min="9" max="9" width="20.85546875" style="57" customWidth="1"/>
    <col min="10" max="10" width="11.28515625" style="2" customWidth="1"/>
    <col min="11" max="11" width="11.140625" style="2" customWidth="1"/>
    <col min="12" max="12" width="21.28515625" style="36" customWidth="1"/>
    <col min="13" max="13" width="8.5703125" style="49" customWidth="1"/>
    <col min="14" max="14" width="27" style="49" bestFit="1" customWidth="1"/>
    <col min="15" max="15" width="27" style="49" customWidth="1"/>
    <col min="16" max="16" width="17.5703125" style="49" bestFit="1" customWidth="1"/>
    <col min="17" max="17" width="18.28515625" style="49" customWidth="1"/>
    <col min="18" max="18" width="21" style="49" bestFit="1" customWidth="1"/>
    <col min="19" max="19" width="8" style="49" bestFit="1" customWidth="1"/>
    <col min="20" max="20" width="90.28515625" style="49" customWidth="1"/>
    <col min="21" max="21" width="10.7109375" style="49" bestFit="1" customWidth="1"/>
    <col min="22" max="22" width="4" style="49" bestFit="1" customWidth="1"/>
    <col min="23" max="23" width="15.85546875" style="49" customWidth="1"/>
    <col min="24" max="24" width="18.5703125" style="49" bestFit="1" customWidth="1"/>
    <col min="25" max="25" width="18" style="49" bestFit="1" customWidth="1"/>
    <col min="26" max="26" width="14.7109375" style="49" bestFit="1" customWidth="1"/>
    <col min="27" max="27" width="11.42578125" style="49" customWidth="1"/>
    <col min="28" max="28" width="11" style="49" bestFit="1" customWidth="1"/>
    <col min="29" max="29" width="10.28515625" style="49" bestFit="1" customWidth="1"/>
    <col min="30" max="30" width="7.140625" style="49" customWidth="1"/>
    <col min="31" max="31" width="11.42578125" style="49" customWidth="1"/>
    <col min="32" max="16384" width="12.5703125" style="49"/>
  </cols>
  <sheetData>
    <row r="1" spans="1:31" s="104" customFormat="1" ht="15.75" customHeight="1" x14ac:dyDescent="0.25">
      <c r="A1" s="176" t="s">
        <v>5474</v>
      </c>
      <c r="B1" s="180" t="s">
        <v>59</v>
      </c>
      <c r="C1" s="14" t="s">
        <v>50</v>
      </c>
      <c r="D1" s="177" t="s">
        <v>0</v>
      </c>
      <c r="E1" s="177" t="s">
        <v>1</v>
      </c>
      <c r="F1" s="37" t="s">
        <v>2</v>
      </c>
      <c r="G1" s="173" t="s">
        <v>3</v>
      </c>
      <c r="H1" s="178" t="s">
        <v>4</v>
      </c>
      <c r="I1" s="177" t="s">
        <v>5</v>
      </c>
      <c r="J1" s="177" t="s">
        <v>6</v>
      </c>
      <c r="K1" s="14" t="s">
        <v>7</v>
      </c>
      <c r="L1" s="38" t="s">
        <v>8</v>
      </c>
      <c r="M1" s="14" t="s">
        <v>9</v>
      </c>
      <c r="N1" s="14" t="s">
        <v>10</v>
      </c>
      <c r="O1" s="14"/>
      <c r="P1" s="13" t="s">
        <v>11</v>
      </c>
      <c r="Q1" s="179" t="s">
        <v>13</v>
      </c>
      <c r="R1" s="14" t="s">
        <v>52</v>
      </c>
      <c r="S1" s="13" t="s">
        <v>12</v>
      </c>
      <c r="T1" s="14" t="s">
        <v>60</v>
      </c>
      <c r="U1" s="14" t="s">
        <v>53</v>
      </c>
      <c r="V1" s="14"/>
      <c r="W1" s="174" t="s">
        <v>13</v>
      </c>
      <c r="X1" s="175" t="s">
        <v>54</v>
      </c>
      <c r="Y1" s="174" t="s">
        <v>55</v>
      </c>
      <c r="Z1" s="175" t="s">
        <v>56</v>
      </c>
      <c r="AA1" s="175" t="s">
        <v>57</v>
      </c>
      <c r="AB1" s="175" t="s">
        <v>58</v>
      </c>
      <c r="AC1" s="175" t="s">
        <v>51</v>
      </c>
      <c r="AD1" s="174" t="s">
        <v>14</v>
      </c>
      <c r="AE1" s="174" t="s">
        <v>12</v>
      </c>
    </row>
    <row r="2" spans="1:31" customFormat="1" ht="15" x14ac:dyDescent="0.25">
      <c r="A2" s="126">
        <v>23501072</v>
      </c>
      <c r="B2" s="128" t="e">
        <f>VLOOKUP(A2,[1]BASE!$A:$A,1,0)</f>
        <v>#N/A</v>
      </c>
      <c r="C2" s="128">
        <f>VLOOKUP(A2,'INGRESO DIARIO'!A:A,1,0)</f>
        <v>23501072</v>
      </c>
      <c r="D2" s="136" t="s">
        <v>4690</v>
      </c>
      <c r="E2" s="129" t="s">
        <v>19</v>
      </c>
      <c r="F2" s="130">
        <v>45868.416956018518</v>
      </c>
      <c r="G2" s="130">
        <v>45901.906782407408</v>
      </c>
      <c r="H2" s="129">
        <v>71531715</v>
      </c>
      <c r="I2" s="129" t="s">
        <v>1595</v>
      </c>
      <c r="J2" s="129" t="s">
        <v>2746</v>
      </c>
      <c r="K2" s="129" t="s">
        <v>15</v>
      </c>
      <c r="L2" s="129" t="s">
        <v>1600</v>
      </c>
      <c r="M2" s="129" t="s">
        <v>16</v>
      </c>
      <c r="N2" s="129" t="s">
        <v>22</v>
      </c>
      <c r="O2" s="129"/>
      <c r="P2" s="129" t="s">
        <v>3251</v>
      </c>
      <c r="Q2" s="132">
        <v>45923</v>
      </c>
      <c r="R2" s="129"/>
      <c r="S2" s="129" t="s">
        <v>753</v>
      </c>
      <c r="T2" s="129" t="s">
        <v>4689</v>
      </c>
      <c r="U2" s="129"/>
      <c r="V2" s="129"/>
      <c r="W2" s="133">
        <f t="shared" ref="W2:W33" si="0">+IF(M2="RURAL",(G2+8),IF(M2="URBANA",(G2+4),""))</f>
        <v>45905.906782407408</v>
      </c>
      <c r="X2" s="134">
        <f t="shared" ref="X2:X65" si="1">+IF(M2="URBANA",4,IF(M2="RURAL",8,0))</f>
        <v>4</v>
      </c>
      <c r="Y2" s="134">
        <f t="shared" ref="Y2:Y65" ca="1" si="2">+TODAY()-G2+1</f>
        <v>44.093217592591827</v>
      </c>
      <c r="Z2" s="134">
        <f t="shared" ref="Z2:Z65" ca="1" si="3">+NETWORKDAYS.INTL(G2,NOW(),1)-MOD(H2,1)</f>
        <v>33</v>
      </c>
      <c r="AA2" s="134">
        <f t="shared" ref="AA2:AA65" ca="1" si="4">+Y2-Z2</f>
        <v>11.093217592591827</v>
      </c>
      <c r="AB2" s="134">
        <f t="shared" ref="AB2:AB65" ca="1" si="5">+(((TODAY()-G2)+1)-AA2)</f>
        <v>33</v>
      </c>
      <c r="AC2" s="134">
        <f t="shared" ref="AC2:AC65" ca="1" si="6">+AB2-X2</f>
        <v>29</v>
      </c>
      <c r="AD2" s="135">
        <f t="shared" ref="AD2:AD65" ca="1" si="7">IF(W2&lt;&gt;0,+W2-TODAY()+1,"")</f>
        <v>-38.093217592591827</v>
      </c>
      <c r="AE2" s="127" t="str">
        <f t="shared" ref="AE2:AE65" si="8">IF(S2&lt;&gt;"OK",IF(AC2&gt;=0,"VENCIDO",IF(AND(AC2&lt;0,AC2&gt;=-2.1),"ALERTA","A TIEMPO")),"EJECUTADO")</f>
        <v>EJECUTADO</v>
      </c>
    </row>
    <row r="3" spans="1:31" customFormat="1" ht="15" x14ac:dyDescent="0.25">
      <c r="A3" s="126">
        <v>23527576</v>
      </c>
      <c r="B3" s="128" t="e">
        <f>VLOOKUP(A3,[1]BASE!$A:$A,1,0)</f>
        <v>#N/A</v>
      </c>
      <c r="C3" s="128">
        <f>VLOOKUP(A3,'INGRESO DIARIO'!A:A,1,0)</f>
        <v>23527576</v>
      </c>
      <c r="D3" s="136" t="s">
        <v>3173</v>
      </c>
      <c r="E3" s="129" t="s">
        <v>19</v>
      </c>
      <c r="F3" s="130">
        <v>45901.405092592591</v>
      </c>
      <c r="G3" s="130">
        <v>45901.906875000001</v>
      </c>
      <c r="H3" s="129">
        <v>1128466772</v>
      </c>
      <c r="I3" s="129" t="s">
        <v>2591</v>
      </c>
      <c r="J3" s="129" t="s">
        <v>2912</v>
      </c>
      <c r="K3" s="129" t="s">
        <v>15</v>
      </c>
      <c r="L3" s="129" t="s">
        <v>2595</v>
      </c>
      <c r="M3" s="129" t="s">
        <v>16</v>
      </c>
      <c r="N3" s="129" t="s">
        <v>22</v>
      </c>
      <c r="O3" s="129"/>
      <c r="P3" s="129" t="s">
        <v>66</v>
      </c>
      <c r="Q3" s="132">
        <v>45923</v>
      </c>
      <c r="R3" s="129"/>
      <c r="S3" s="129" t="s">
        <v>753</v>
      </c>
      <c r="T3" s="129" t="s">
        <v>4699</v>
      </c>
      <c r="U3" s="129"/>
      <c r="V3" s="129"/>
      <c r="W3" s="133">
        <f>+IF(M3="RURAL",(G3+8),IF(M3="URBANA",(G3+4),""))</f>
        <v>45905.906875000001</v>
      </c>
      <c r="X3" s="134">
        <f t="shared" si="1"/>
        <v>4</v>
      </c>
      <c r="Y3" s="134">
        <f t="shared" ca="1" si="2"/>
        <v>44.093124999999418</v>
      </c>
      <c r="Z3" s="134">
        <f t="shared" ca="1" si="3"/>
        <v>33</v>
      </c>
      <c r="AA3" s="134">
        <f t="shared" ca="1" si="4"/>
        <v>11.093124999999418</v>
      </c>
      <c r="AB3" s="134">
        <f t="shared" ca="1" si="5"/>
        <v>33</v>
      </c>
      <c r="AC3" s="134">
        <f t="shared" ca="1" si="6"/>
        <v>29</v>
      </c>
      <c r="AD3" s="135">
        <f t="shared" ca="1" si="7"/>
        <v>-38.093124999999418</v>
      </c>
      <c r="AE3" s="127" t="str">
        <f t="shared" si="8"/>
        <v>EJECUTADO</v>
      </c>
    </row>
    <row r="4" spans="1:31" customFormat="1" ht="15" x14ac:dyDescent="0.25">
      <c r="A4" s="126">
        <v>23527578</v>
      </c>
      <c r="B4" s="128" t="e">
        <f>VLOOKUP(A4,[1]BASE!$A:$A,1,0)</f>
        <v>#N/A</v>
      </c>
      <c r="C4" s="128">
        <f>VLOOKUP(A4,'INGRESO DIARIO'!A:A,1,0)</f>
        <v>23527578</v>
      </c>
      <c r="D4" s="136" t="s">
        <v>3174</v>
      </c>
      <c r="E4" s="129" t="s">
        <v>19</v>
      </c>
      <c r="F4" s="130">
        <v>45901.405960648146</v>
      </c>
      <c r="G4" s="130">
        <v>45901.906724537039</v>
      </c>
      <c r="H4" s="129">
        <v>1128466772</v>
      </c>
      <c r="I4" s="129" t="s">
        <v>2591</v>
      </c>
      <c r="J4" s="129" t="s">
        <v>2912</v>
      </c>
      <c r="K4" s="129" t="s">
        <v>15</v>
      </c>
      <c r="L4" s="129" t="s">
        <v>2599</v>
      </c>
      <c r="M4" s="129" t="s">
        <v>16</v>
      </c>
      <c r="N4" s="129" t="s">
        <v>22</v>
      </c>
      <c r="O4" s="129"/>
      <c r="P4" s="129" t="s">
        <v>66</v>
      </c>
      <c r="Q4" s="132">
        <v>45923</v>
      </c>
      <c r="R4" s="129"/>
      <c r="S4" s="129" t="s">
        <v>753</v>
      </c>
      <c r="T4" s="129" t="s">
        <v>964</v>
      </c>
      <c r="U4" s="129"/>
      <c r="V4" s="129"/>
      <c r="W4" s="133">
        <f t="shared" si="0"/>
        <v>45905.906724537039</v>
      </c>
      <c r="X4" s="134">
        <f t="shared" si="1"/>
        <v>4</v>
      </c>
      <c r="Y4" s="134">
        <f t="shared" ca="1" si="2"/>
        <v>44.093275462961174</v>
      </c>
      <c r="Z4" s="134">
        <f t="shared" ca="1" si="3"/>
        <v>33</v>
      </c>
      <c r="AA4" s="134">
        <f t="shared" ca="1" si="4"/>
        <v>11.093275462961174</v>
      </c>
      <c r="AB4" s="134">
        <f t="shared" ca="1" si="5"/>
        <v>33</v>
      </c>
      <c r="AC4" s="134">
        <f t="shared" ca="1" si="6"/>
        <v>29</v>
      </c>
      <c r="AD4" s="135">
        <f t="shared" ca="1" si="7"/>
        <v>-38.093275462961174</v>
      </c>
      <c r="AE4" s="127" t="str">
        <f t="shared" si="8"/>
        <v>EJECUTADO</v>
      </c>
    </row>
    <row r="5" spans="1:31" customFormat="1" ht="15" x14ac:dyDescent="0.25">
      <c r="A5" s="126">
        <v>23527587</v>
      </c>
      <c r="B5" s="128" t="e">
        <f>VLOOKUP(A5,[1]BASE!$A:$A,1,0)</f>
        <v>#N/A</v>
      </c>
      <c r="C5" s="128">
        <f>VLOOKUP(A5,'INGRESO DIARIO'!A:A,1,0)</f>
        <v>23527587</v>
      </c>
      <c r="D5" s="136" t="s">
        <v>3175</v>
      </c>
      <c r="E5" s="129" t="s">
        <v>19</v>
      </c>
      <c r="F5" s="130">
        <v>45901.408634259256</v>
      </c>
      <c r="G5" s="130">
        <v>45901.906655092593</v>
      </c>
      <c r="H5" s="129">
        <v>1128466772</v>
      </c>
      <c r="I5" s="129" t="s">
        <v>2591</v>
      </c>
      <c r="J5" s="129" t="s">
        <v>2912</v>
      </c>
      <c r="K5" s="129" t="s">
        <v>15</v>
      </c>
      <c r="L5" s="129" t="s">
        <v>2603</v>
      </c>
      <c r="M5" s="129" t="s">
        <v>16</v>
      </c>
      <c r="N5" s="129" t="s">
        <v>22</v>
      </c>
      <c r="O5" s="129"/>
      <c r="P5" s="129" t="s">
        <v>66</v>
      </c>
      <c r="Q5" s="132">
        <v>45923</v>
      </c>
      <c r="R5" s="129"/>
      <c r="S5" s="129" t="s">
        <v>753</v>
      </c>
      <c r="T5" s="129" t="s">
        <v>964</v>
      </c>
      <c r="U5" s="129"/>
      <c r="V5" s="129"/>
      <c r="W5" s="133">
        <f t="shared" si="0"/>
        <v>45905.906655092593</v>
      </c>
      <c r="X5" s="134">
        <f t="shared" si="1"/>
        <v>4</v>
      </c>
      <c r="Y5" s="134">
        <f t="shared" ca="1" si="2"/>
        <v>44.0933449074073</v>
      </c>
      <c r="Z5" s="134">
        <f t="shared" ca="1" si="3"/>
        <v>33</v>
      </c>
      <c r="AA5" s="134">
        <f t="shared" ca="1" si="4"/>
        <v>11.0933449074073</v>
      </c>
      <c r="AB5" s="134">
        <f t="shared" ca="1" si="5"/>
        <v>33</v>
      </c>
      <c r="AC5" s="134">
        <f t="shared" ca="1" si="6"/>
        <v>29</v>
      </c>
      <c r="AD5" s="135">
        <f t="shared" ca="1" si="7"/>
        <v>-38.0933449074073</v>
      </c>
      <c r="AE5" s="127" t="str">
        <f t="shared" si="8"/>
        <v>EJECUTADO</v>
      </c>
    </row>
    <row r="6" spans="1:31" customFormat="1" ht="15" x14ac:dyDescent="0.25">
      <c r="A6" s="110">
        <v>23537551</v>
      </c>
      <c r="B6" s="39" t="e">
        <f>VLOOKUP(A6,[1]BASE!$A:$A,1,0)</f>
        <v>#N/A</v>
      </c>
      <c r="C6" s="39">
        <f>VLOOKUP(A6,'INGRESO DIARIO'!A:A,1,0)</f>
        <v>23537551</v>
      </c>
      <c r="D6" s="40" t="s">
        <v>3189</v>
      </c>
      <c r="E6" s="1" t="s">
        <v>19</v>
      </c>
      <c r="F6" s="41">
        <v>45912.303946759261</v>
      </c>
      <c r="G6" s="41">
        <v>45922.463194444441</v>
      </c>
      <c r="H6" s="1">
        <v>1041087232</v>
      </c>
      <c r="I6" s="1" t="s">
        <v>2967</v>
      </c>
      <c r="J6" s="1" t="s">
        <v>3035</v>
      </c>
      <c r="K6" s="1" t="s">
        <v>15</v>
      </c>
      <c r="L6" s="1" t="s">
        <v>2968</v>
      </c>
      <c r="M6" s="1" t="s">
        <v>16</v>
      </c>
      <c r="N6" s="1" t="s">
        <v>20</v>
      </c>
      <c r="O6" s="1"/>
      <c r="P6" s="1"/>
      <c r="Q6" s="43">
        <v>45923</v>
      </c>
      <c r="R6" s="1"/>
      <c r="S6" s="1" t="s">
        <v>23</v>
      </c>
      <c r="T6" s="1" t="s">
        <v>5152</v>
      </c>
      <c r="U6" s="1"/>
      <c r="V6" s="1"/>
      <c r="W6" s="133">
        <f t="shared" si="0"/>
        <v>45926.463194444441</v>
      </c>
      <c r="X6" s="134">
        <f t="shared" si="1"/>
        <v>4</v>
      </c>
      <c r="Y6" s="134">
        <f t="shared" ca="1" si="2"/>
        <v>23.536805555559113</v>
      </c>
      <c r="Z6" s="134">
        <f t="shared" ca="1" si="3"/>
        <v>18</v>
      </c>
      <c r="AA6" s="134">
        <f t="shared" ca="1" si="4"/>
        <v>5.5368055555591127</v>
      </c>
      <c r="AB6" s="134">
        <f t="shared" ca="1" si="5"/>
        <v>18</v>
      </c>
      <c r="AC6" s="134">
        <f t="shared" ca="1" si="6"/>
        <v>14</v>
      </c>
      <c r="AD6" s="135">
        <f t="shared" ca="1" si="7"/>
        <v>-17.536805555559113</v>
      </c>
      <c r="AE6" s="127" t="str">
        <f t="shared" ca="1" si="8"/>
        <v>VENCIDO</v>
      </c>
    </row>
    <row r="7" spans="1:31" customFormat="1" ht="15" x14ac:dyDescent="0.25">
      <c r="A7" s="126">
        <v>23520541</v>
      </c>
      <c r="B7" s="128" t="e">
        <f>VLOOKUP(A7,[1]BASE!$A:$A,1,0)</f>
        <v>#N/A</v>
      </c>
      <c r="C7" s="128">
        <f>VLOOKUP(A7,'INGRESO DIARIO'!A:A,1,0)</f>
        <v>23520541</v>
      </c>
      <c r="D7" s="136" t="s">
        <v>3113</v>
      </c>
      <c r="E7" s="129" t="s">
        <v>19</v>
      </c>
      <c r="F7" s="130">
        <v>45897.29146990741</v>
      </c>
      <c r="G7" s="130">
        <v>45915.551145833335</v>
      </c>
      <c r="H7" s="129">
        <v>4826659</v>
      </c>
      <c r="I7" s="129" t="s">
        <v>2016</v>
      </c>
      <c r="J7" s="129" t="s">
        <v>2816</v>
      </c>
      <c r="K7" s="129" t="s">
        <v>15</v>
      </c>
      <c r="L7" s="129" t="s">
        <v>2020</v>
      </c>
      <c r="M7" s="129" t="s">
        <v>16</v>
      </c>
      <c r="N7" s="129" t="s">
        <v>20</v>
      </c>
      <c r="O7" s="129"/>
      <c r="P7" s="129" t="s">
        <v>754</v>
      </c>
      <c r="Q7" s="132">
        <v>45923</v>
      </c>
      <c r="R7" s="129"/>
      <c r="S7" s="129" t="s">
        <v>753</v>
      </c>
      <c r="T7" s="129" t="s">
        <v>4169</v>
      </c>
      <c r="U7" s="129"/>
      <c r="V7" s="129"/>
      <c r="W7" s="133">
        <f t="shared" si="0"/>
        <v>45919.551145833335</v>
      </c>
      <c r="X7" s="134">
        <f t="shared" si="1"/>
        <v>4</v>
      </c>
      <c r="Y7" s="134">
        <f t="shared" ca="1" si="2"/>
        <v>30.448854166665114</v>
      </c>
      <c r="Z7" s="134">
        <f t="shared" ca="1" si="3"/>
        <v>23</v>
      </c>
      <c r="AA7" s="134">
        <f t="shared" ca="1" si="4"/>
        <v>7.4488541666651145</v>
      </c>
      <c r="AB7" s="134">
        <f t="shared" ca="1" si="5"/>
        <v>23</v>
      </c>
      <c r="AC7" s="134">
        <f t="shared" ca="1" si="6"/>
        <v>19</v>
      </c>
      <c r="AD7" s="135">
        <f t="shared" ca="1" si="7"/>
        <v>-24.448854166665114</v>
      </c>
      <c r="AE7" s="127" t="str">
        <f t="shared" si="8"/>
        <v>EJECUTADO</v>
      </c>
    </row>
    <row r="8" spans="1:31" customFormat="1" ht="15" x14ac:dyDescent="0.25">
      <c r="A8" s="126">
        <v>23521362</v>
      </c>
      <c r="B8" s="128" t="e">
        <f>VLOOKUP(A8,[1]BASE!$A:$A,1,0)</f>
        <v>#N/A</v>
      </c>
      <c r="C8" s="128">
        <f>VLOOKUP(A8,'INGRESO DIARIO'!A:A,1,0)</f>
        <v>23521362</v>
      </c>
      <c r="D8" s="136" t="s">
        <v>3116</v>
      </c>
      <c r="E8" s="129" t="s">
        <v>19</v>
      </c>
      <c r="F8" s="130">
        <v>45899.376238425924</v>
      </c>
      <c r="G8" s="130">
        <v>45901.906956018516</v>
      </c>
      <c r="H8" s="129">
        <v>43116182</v>
      </c>
      <c r="I8" s="129" t="s">
        <v>2056</v>
      </c>
      <c r="J8" s="129" t="s">
        <v>2824</v>
      </c>
      <c r="K8" s="129" t="s">
        <v>15</v>
      </c>
      <c r="L8" s="129" t="s">
        <v>2060</v>
      </c>
      <c r="M8" s="129" t="s">
        <v>16</v>
      </c>
      <c r="N8" s="129" t="s">
        <v>22</v>
      </c>
      <c r="O8" s="129"/>
      <c r="P8" s="129" t="s">
        <v>3251</v>
      </c>
      <c r="Q8" s="132">
        <v>45923</v>
      </c>
      <c r="R8" s="129"/>
      <c r="S8" s="129" t="s">
        <v>753</v>
      </c>
      <c r="T8" s="129" t="s">
        <v>4202</v>
      </c>
      <c r="U8" s="129"/>
      <c r="V8" s="129"/>
      <c r="W8" s="133">
        <f t="shared" si="0"/>
        <v>45905.906956018516</v>
      </c>
      <c r="X8" s="134">
        <f t="shared" si="1"/>
        <v>4</v>
      </c>
      <c r="Y8" s="134">
        <f t="shared" ca="1" si="2"/>
        <v>44.093043981483788</v>
      </c>
      <c r="Z8" s="134">
        <f t="shared" ca="1" si="3"/>
        <v>33</v>
      </c>
      <c r="AA8" s="134">
        <f t="shared" ca="1" si="4"/>
        <v>11.093043981483788</v>
      </c>
      <c r="AB8" s="134">
        <f t="shared" ca="1" si="5"/>
        <v>33</v>
      </c>
      <c r="AC8" s="134">
        <f t="shared" ca="1" si="6"/>
        <v>29</v>
      </c>
      <c r="AD8" s="135">
        <f t="shared" ca="1" si="7"/>
        <v>-38.093043981483788</v>
      </c>
      <c r="AE8" s="127" t="str">
        <f t="shared" si="8"/>
        <v>EJECUTADO</v>
      </c>
    </row>
    <row r="9" spans="1:31" customFormat="1" ht="15" x14ac:dyDescent="0.25">
      <c r="A9" s="110">
        <v>23541537</v>
      </c>
      <c r="B9" s="39" t="e">
        <f>VLOOKUP(A9,[1]BASE!$A:$A,1,0)</f>
        <v>#N/A</v>
      </c>
      <c r="C9" s="39">
        <f>VLOOKUP(A9,'INGRESO DIARIO'!A:A,1,0)</f>
        <v>23541537</v>
      </c>
      <c r="D9" s="1" t="s">
        <v>3821</v>
      </c>
      <c r="E9" s="1" t="s">
        <v>19</v>
      </c>
      <c r="F9" s="41">
        <v>45917.497372685182</v>
      </c>
      <c r="G9" s="41">
        <v>45917.498090277775</v>
      </c>
      <c r="H9" s="1">
        <v>42776173</v>
      </c>
      <c r="I9" s="1" t="s">
        <v>3822</v>
      </c>
      <c r="J9" s="1" t="s">
        <v>3863</v>
      </c>
      <c r="K9" s="1" t="s">
        <v>15</v>
      </c>
      <c r="L9" s="1" t="s">
        <v>3823</v>
      </c>
      <c r="M9" s="1" t="s">
        <v>18</v>
      </c>
      <c r="N9" s="1" t="s">
        <v>22</v>
      </c>
      <c r="O9" s="1"/>
      <c r="P9" s="1" t="s">
        <v>5157</v>
      </c>
      <c r="Q9" s="43">
        <v>45923</v>
      </c>
      <c r="R9" s="1"/>
      <c r="S9" s="1" t="s">
        <v>753</v>
      </c>
      <c r="T9" s="1" t="s">
        <v>4184</v>
      </c>
      <c r="U9" s="1"/>
      <c r="V9" s="1"/>
      <c r="W9" s="133">
        <f t="shared" si="0"/>
        <v>45925.498090277775</v>
      </c>
      <c r="X9" s="134">
        <f t="shared" si="1"/>
        <v>8</v>
      </c>
      <c r="Y9" s="134">
        <f t="shared" ca="1" si="2"/>
        <v>28.501909722224809</v>
      </c>
      <c r="Z9" s="134">
        <f t="shared" ca="1" si="3"/>
        <v>21</v>
      </c>
      <c r="AA9" s="134">
        <f t="shared" ca="1" si="4"/>
        <v>7.5019097222248092</v>
      </c>
      <c r="AB9" s="134">
        <f t="shared" ca="1" si="5"/>
        <v>21</v>
      </c>
      <c r="AC9" s="134">
        <f t="shared" ca="1" si="6"/>
        <v>13</v>
      </c>
      <c r="AD9" s="135">
        <f t="shared" ca="1" si="7"/>
        <v>-18.501909722224809</v>
      </c>
      <c r="AE9" s="127" t="str">
        <f t="shared" si="8"/>
        <v>EJECUTADO</v>
      </c>
    </row>
    <row r="10" spans="1:31" customFormat="1" ht="15" x14ac:dyDescent="0.25">
      <c r="A10" s="110">
        <v>23537598</v>
      </c>
      <c r="B10" s="39" t="e">
        <f>VLOOKUP(A10,[1]BASE!$A:$A,1,0)</f>
        <v>#N/A</v>
      </c>
      <c r="C10" s="39">
        <f>VLOOKUP(A10,'INGRESO DIARIO'!A:A,1,0)</f>
        <v>23537598</v>
      </c>
      <c r="D10" s="40" t="s">
        <v>3195</v>
      </c>
      <c r="E10" s="1" t="s">
        <v>19</v>
      </c>
      <c r="F10" s="41">
        <v>45912.364074074074</v>
      </c>
      <c r="G10" s="41">
        <v>45912.36409722222</v>
      </c>
      <c r="H10" s="1">
        <v>8104264</v>
      </c>
      <c r="I10" s="1" t="s">
        <v>2986</v>
      </c>
      <c r="J10" s="1" t="s">
        <v>3041</v>
      </c>
      <c r="K10" s="1" t="s">
        <v>15</v>
      </c>
      <c r="L10" s="1" t="s">
        <v>2988</v>
      </c>
      <c r="M10" s="1" t="s">
        <v>16</v>
      </c>
      <c r="N10" s="1" t="s">
        <v>22</v>
      </c>
      <c r="O10" s="1"/>
      <c r="P10" s="1" t="s">
        <v>66</v>
      </c>
      <c r="Q10" s="43">
        <v>45923</v>
      </c>
      <c r="R10" s="1"/>
      <c r="S10" s="1" t="s">
        <v>753</v>
      </c>
      <c r="T10" s="1" t="s">
        <v>4148</v>
      </c>
      <c r="U10" s="1"/>
      <c r="V10" s="1"/>
      <c r="W10" s="133">
        <f t="shared" si="0"/>
        <v>45916.36409722222</v>
      </c>
      <c r="X10" s="134">
        <f t="shared" si="1"/>
        <v>4</v>
      </c>
      <c r="Y10" s="134">
        <f t="shared" ca="1" si="2"/>
        <v>33.635902777779847</v>
      </c>
      <c r="Z10" s="134">
        <f t="shared" ca="1" si="3"/>
        <v>24</v>
      </c>
      <c r="AA10" s="134">
        <f t="shared" ca="1" si="4"/>
        <v>9.6359027777798474</v>
      </c>
      <c r="AB10" s="134">
        <f t="shared" ca="1" si="5"/>
        <v>24</v>
      </c>
      <c r="AC10" s="134">
        <f t="shared" ca="1" si="6"/>
        <v>20</v>
      </c>
      <c r="AD10" s="135">
        <f t="shared" ca="1" si="7"/>
        <v>-27.635902777779847</v>
      </c>
      <c r="AE10" s="127" t="str">
        <f t="shared" si="8"/>
        <v>EJECUTADO</v>
      </c>
    </row>
    <row r="11" spans="1:31" customFormat="1" ht="15" x14ac:dyDescent="0.25">
      <c r="A11" s="110">
        <v>23528975</v>
      </c>
      <c r="B11" s="39" t="e">
        <f>VLOOKUP(A11,[1]BASE!$A:$A,1,0)</f>
        <v>#N/A</v>
      </c>
      <c r="C11" s="39">
        <f>VLOOKUP(A11,'INGRESO DIARIO'!A:A,1,0)</f>
        <v>23528975</v>
      </c>
      <c r="D11" s="1" t="s">
        <v>183</v>
      </c>
      <c r="E11" s="1" t="s">
        <v>19</v>
      </c>
      <c r="F11" s="41">
        <v>45902.566782407404</v>
      </c>
      <c r="G11" s="41">
        <v>45911.576180555552</v>
      </c>
      <c r="H11" s="1">
        <v>7077015</v>
      </c>
      <c r="I11" s="1" t="s">
        <v>184</v>
      </c>
      <c r="J11" s="1" t="s">
        <v>324</v>
      </c>
      <c r="K11" s="1" t="s">
        <v>15</v>
      </c>
      <c r="L11" s="1" t="s">
        <v>185</v>
      </c>
      <c r="M11" s="1" t="s">
        <v>18</v>
      </c>
      <c r="N11" s="1" t="s">
        <v>22</v>
      </c>
      <c r="O11" s="1"/>
      <c r="P11" s="1" t="s">
        <v>5157</v>
      </c>
      <c r="Q11" s="43">
        <v>45923</v>
      </c>
      <c r="R11" s="1"/>
      <c r="S11" s="1" t="s">
        <v>753</v>
      </c>
      <c r="T11" s="1" t="s">
        <v>4132</v>
      </c>
      <c r="U11" s="1"/>
      <c r="V11" s="1"/>
      <c r="W11" s="46">
        <f t="shared" si="0"/>
        <v>45919.576180555552</v>
      </c>
      <c r="X11" s="47">
        <f t="shared" si="1"/>
        <v>8</v>
      </c>
      <c r="Y11" s="47">
        <f t="shared" ca="1" si="2"/>
        <v>34.423819444447872</v>
      </c>
      <c r="Z11" s="47">
        <f t="shared" ca="1" si="3"/>
        <v>25</v>
      </c>
      <c r="AA11" s="47">
        <f t="shared" ca="1" si="4"/>
        <v>9.4238194444478722</v>
      </c>
      <c r="AB11" s="47">
        <f t="shared" ca="1" si="5"/>
        <v>25</v>
      </c>
      <c r="AC11" s="47">
        <f t="shared" ca="1" si="6"/>
        <v>17</v>
      </c>
      <c r="AD11" s="48">
        <f t="shared" ca="1" si="7"/>
        <v>-24.423819444447872</v>
      </c>
      <c r="AE11" s="42" t="str">
        <f t="shared" si="8"/>
        <v>EJECUTADO</v>
      </c>
    </row>
    <row r="12" spans="1:31" customFormat="1" ht="15" x14ac:dyDescent="0.25">
      <c r="A12" s="110">
        <v>23462656</v>
      </c>
      <c r="B12" s="39" t="e">
        <f>VLOOKUP(A12,[1]BASE!$A:$A,1,0)</f>
        <v>#N/A</v>
      </c>
      <c r="C12" s="39">
        <f>VLOOKUP(A12,'INGRESO DIARIO'!A:A,1,0)</f>
        <v>23462656</v>
      </c>
      <c r="D12" s="40" t="s">
        <v>4081</v>
      </c>
      <c r="E12" s="1" t="s">
        <v>19</v>
      </c>
      <c r="F12" s="41">
        <v>45819.615393518521</v>
      </c>
      <c r="G12" s="41">
        <v>45918.433217592596</v>
      </c>
      <c r="H12" s="1">
        <v>1040741847</v>
      </c>
      <c r="I12" s="1" t="s">
        <v>3952</v>
      </c>
      <c r="J12" s="1" t="s">
        <v>4051</v>
      </c>
      <c r="K12" s="1" t="s">
        <v>15</v>
      </c>
      <c r="L12" s="1" t="s">
        <v>17</v>
      </c>
      <c r="M12" s="1" t="s">
        <v>16</v>
      </c>
      <c r="N12" s="1" t="s">
        <v>20</v>
      </c>
      <c r="O12" s="1"/>
      <c r="P12" s="1" t="s">
        <v>754</v>
      </c>
      <c r="Q12" s="43">
        <v>45923</v>
      </c>
      <c r="R12" s="1"/>
      <c r="S12" s="1" t="s">
        <v>753</v>
      </c>
      <c r="T12" s="1" t="s">
        <v>4143</v>
      </c>
      <c r="U12" s="1" t="s">
        <v>17</v>
      </c>
      <c r="V12" s="1" t="s">
        <v>475</v>
      </c>
      <c r="W12" s="133">
        <f t="shared" si="0"/>
        <v>45922.433217592596</v>
      </c>
      <c r="X12" s="134">
        <f t="shared" si="1"/>
        <v>4</v>
      </c>
      <c r="Y12" s="134">
        <f t="shared" ca="1" si="2"/>
        <v>27.566782407404389</v>
      </c>
      <c r="Z12" s="134">
        <f t="shared" ca="1" si="3"/>
        <v>20</v>
      </c>
      <c r="AA12" s="134">
        <f t="shared" ca="1" si="4"/>
        <v>7.5667824074043892</v>
      </c>
      <c r="AB12" s="134">
        <f t="shared" ca="1" si="5"/>
        <v>20</v>
      </c>
      <c r="AC12" s="134">
        <f t="shared" ca="1" si="6"/>
        <v>16</v>
      </c>
      <c r="AD12" s="135">
        <f t="shared" ca="1" si="7"/>
        <v>-21.566782407404389</v>
      </c>
      <c r="AE12" s="127" t="str">
        <f t="shared" si="8"/>
        <v>EJECUTADO</v>
      </c>
    </row>
    <row r="13" spans="1:31" customFormat="1" ht="15" x14ac:dyDescent="0.25">
      <c r="A13" s="110">
        <v>23479888</v>
      </c>
      <c r="B13" s="39" t="e">
        <f>VLOOKUP(A13,[1]BASE!$A:$A,1,0)</f>
        <v>#N/A</v>
      </c>
      <c r="C13" s="39">
        <f>VLOOKUP(A13,'INGRESO DIARIO'!A:A,1,0)</f>
        <v>23479888</v>
      </c>
      <c r="D13" s="1" t="s">
        <v>4042</v>
      </c>
      <c r="E13" s="1" t="s">
        <v>409</v>
      </c>
      <c r="F13" s="41">
        <v>45842.439131944448</v>
      </c>
      <c r="G13" s="41">
        <v>45918.408518518518</v>
      </c>
      <c r="H13" s="1">
        <v>43633692</v>
      </c>
      <c r="I13" s="1" t="s">
        <v>4043</v>
      </c>
      <c r="J13" s="1" t="s">
        <v>4069</v>
      </c>
      <c r="K13" s="1" t="s">
        <v>15</v>
      </c>
      <c r="L13" s="1" t="s">
        <v>17</v>
      </c>
      <c r="M13" s="1" t="s">
        <v>18</v>
      </c>
      <c r="N13" s="1" t="s">
        <v>26</v>
      </c>
      <c r="O13" s="1"/>
      <c r="P13" s="1" t="s">
        <v>17</v>
      </c>
      <c r="Q13" s="43">
        <v>45923</v>
      </c>
      <c r="R13" s="1"/>
      <c r="S13" s="1" t="s">
        <v>23</v>
      </c>
      <c r="T13" s="1" t="s">
        <v>5139</v>
      </c>
      <c r="U13" s="1" t="s">
        <v>17</v>
      </c>
      <c r="V13" s="1" t="s">
        <v>17</v>
      </c>
      <c r="W13" s="133">
        <f t="shared" si="0"/>
        <v>45926.408518518518</v>
      </c>
      <c r="X13" s="134">
        <f t="shared" si="1"/>
        <v>8</v>
      </c>
      <c r="Y13" s="134">
        <f t="shared" ca="1" si="2"/>
        <v>27.591481481482333</v>
      </c>
      <c r="Z13" s="134">
        <f t="shared" ca="1" si="3"/>
        <v>20</v>
      </c>
      <c r="AA13" s="134">
        <f t="shared" ca="1" si="4"/>
        <v>7.591481481482333</v>
      </c>
      <c r="AB13" s="134">
        <f t="shared" ca="1" si="5"/>
        <v>20</v>
      </c>
      <c r="AC13" s="134">
        <f t="shared" ca="1" si="6"/>
        <v>12</v>
      </c>
      <c r="AD13" s="135">
        <f t="shared" ca="1" si="7"/>
        <v>-17.591481481482333</v>
      </c>
      <c r="AE13" s="127" t="str">
        <f t="shared" ca="1" si="8"/>
        <v>VENCIDO</v>
      </c>
    </row>
    <row r="14" spans="1:31" customFormat="1" ht="15" x14ac:dyDescent="0.25">
      <c r="A14" s="126">
        <v>23526871</v>
      </c>
      <c r="B14" s="128" t="e">
        <f>VLOOKUP(A14,[1]BASE!$A:$A,1,0)</f>
        <v>#N/A</v>
      </c>
      <c r="C14" s="128">
        <f>VLOOKUP(A14,'INGRESO DIARIO'!A:A,1,0)</f>
        <v>23526871</v>
      </c>
      <c r="D14" s="129" t="s">
        <v>2524</v>
      </c>
      <c r="E14" s="129" t="s">
        <v>19</v>
      </c>
      <c r="F14" s="130">
        <v>45898.702592592592</v>
      </c>
      <c r="G14" s="130">
        <v>45901.906770833331</v>
      </c>
      <c r="H14" s="129">
        <v>1010104893</v>
      </c>
      <c r="I14" s="129" t="s">
        <v>2523</v>
      </c>
      <c r="J14" s="129" t="s">
        <v>2901</v>
      </c>
      <c r="K14" s="129" t="s">
        <v>15</v>
      </c>
      <c r="L14" s="129" t="s">
        <v>2526</v>
      </c>
      <c r="M14" s="129" t="s">
        <v>16</v>
      </c>
      <c r="N14" s="129" t="s">
        <v>20</v>
      </c>
      <c r="O14" s="129"/>
      <c r="P14" s="129"/>
      <c r="Q14" s="132">
        <v>45923</v>
      </c>
      <c r="R14" s="129"/>
      <c r="S14" s="129" t="s">
        <v>23</v>
      </c>
      <c r="T14" s="129" t="s">
        <v>5158</v>
      </c>
      <c r="U14" s="129"/>
      <c r="V14" s="129"/>
      <c r="W14" s="133">
        <f t="shared" si="0"/>
        <v>45905.906770833331</v>
      </c>
      <c r="X14" s="134">
        <f t="shared" si="1"/>
        <v>4</v>
      </c>
      <c r="Y14" s="134">
        <f t="shared" ca="1" si="2"/>
        <v>44.093229166668607</v>
      </c>
      <c r="Z14" s="134">
        <f t="shared" ca="1" si="3"/>
        <v>33</v>
      </c>
      <c r="AA14" s="134">
        <f t="shared" ca="1" si="4"/>
        <v>11.093229166668607</v>
      </c>
      <c r="AB14" s="134">
        <f t="shared" ca="1" si="5"/>
        <v>33</v>
      </c>
      <c r="AC14" s="134">
        <f t="shared" ca="1" si="6"/>
        <v>29</v>
      </c>
      <c r="AD14" s="135">
        <f t="shared" ca="1" si="7"/>
        <v>-38.093229166668607</v>
      </c>
      <c r="AE14" s="127" t="str">
        <f t="shared" ca="1" si="8"/>
        <v>VENCIDO</v>
      </c>
    </row>
    <row r="15" spans="1:31" customFormat="1" ht="15" x14ac:dyDescent="0.25">
      <c r="A15" s="110">
        <v>23452109</v>
      </c>
      <c r="B15" s="39" t="e">
        <f>VLOOKUP(A15,[1]BASE!$A:$A,1,0)</f>
        <v>#N/A</v>
      </c>
      <c r="C15" s="39">
        <f>VLOOKUP(A15,'INGRESO DIARIO'!A:A,1,0)</f>
        <v>23452109</v>
      </c>
      <c r="D15" s="40" t="s">
        <v>3867</v>
      </c>
      <c r="E15" s="1" t="s">
        <v>589</v>
      </c>
      <c r="F15" s="41">
        <v>45806.703009259261</v>
      </c>
      <c r="G15" s="41">
        <v>45917.457013888888</v>
      </c>
      <c r="H15" s="1">
        <v>8163410</v>
      </c>
      <c r="I15" s="1" t="s">
        <v>3738</v>
      </c>
      <c r="J15" s="1" t="s">
        <v>3840</v>
      </c>
      <c r="K15" s="1" t="s">
        <v>15</v>
      </c>
      <c r="L15" s="1" t="s">
        <v>3739</v>
      </c>
      <c r="M15" s="1" t="s">
        <v>16</v>
      </c>
      <c r="N15" t="s">
        <v>26</v>
      </c>
      <c r="P15" s="1" t="s">
        <v>5146</v>
      </c>
      <c r="Q15" s="43">
        <v>45923</v>
      </c>
      <c r="R15" s="1"/>
      <c r="S15" s="1" t="s">
        <v>753</v>
      </c>
      <c r="T15" s="1" t="s">
        <v>4110</v>
      </c>
      <c r="U15" s="1"/>
      <c r="V15" s="1"/>
      <c r="W15" s="133">
        <f t="shared" si="0"/>
        <v>45921.457013888888</v>
      </c>
      <c r="X15" s="134">
        <f t="shared" si="1"/>
        <v>4</v>
      </c>
      <c r="Y15" s="134">
        <f t="shared" ca="1" si="2"/>
        <v>28.542986111111531</v>
      </c>
      <c r="Z15" s="134">
        <f t="shared" ca="1" si="3"/>
        <v>21</v>
      </c>
      <c r="AA15" s="134">
        <f t="shared" ca="1" si="4"/>
        <v>7.5429861111115315</v>
      </c>
      <c r="AB15" s="134">
        <f t="shared" ca="1" si="5"/>
        <v>21</v>
      </c>
      <c r="AC15" s="134">
        <f t="shared" ca="1" si="6"/>
        <v>17</v>
      </c>
      <c r="AD15" s="135">
        <f t="shared" ca="1" si="7"/>
        <v>-22.542986111111531</v>
      </c>
      <c r="AE15" s="127" t="str">
        <f t="shared" si="8"/>
        <v>EJECUTADO</v>
      </c>
    </row>
    <row r="16" spans="1:31" customFormat="1" ht="15" x14ac:dyDescent="0.25">
      <c r="A16" s="110">
        <v>23517195</v>
      </c>
      <c r="B16" s="39" t="e">
        <f>VLOOKUP(A16,[1]BASE!$A:$A,1,0)</f>
        <v>#N/A</v>
      </c>
      <c r="C16" s="39">
        <f>VLOOKUP(A16,'INGRESO DIARIO'!A:A,1,0)</f>
        <v>23517195</v>
      </c>
      <c r="D16" s="40" t="s">
        <v>3881</v>
      </c>
      <c r="E16" s="1" t="s">
        <v>19</v>
      </c>
      <c r="F16" s="41">
        <v>45889.507372685184</v>
      </c>
      <c r="G16" s="41">
        <v>45917.454282407409</v>
      </c>
      <c r="H16" s="1">
        <v>1036650287</v>
      </c>
      <c r="I16" s="1" t="s">
        <v>3799</v>
      </c>
      <c r="J16" s="1" t="s">
        <v>3856</v>
      </c>
      <c r="K16" s="1" t="s">
        <v>15</v>
      </c>
      <c r="L16" s="1" t="s">
        <v>3800</v>
      </c>
      <c r="M16" s="1" t="s">
        <v>16</v>
      </c>
      <c r="N16" s="1" t="s">
        <v>22</v>
      </c>
      <c r="O16" s="1"/>
      <c r="P16" s="1" t="s">
        <v>3251</v>
      </c>
      <c r="Q16" s="43">
        <v>45923</v>
      </c>
      <c r="R16" s="1"/>
      <c r="S16" s="1" t="s">
        <v>753</v>
      </c>
      <c r="T16" s="1" t="s">
        <v>4093</v>
      </c>
      <c r="U16" s="1"/>
      <c r="V16" s="1"/>
      <c r="W16" s="133">
        <f t="shared" si="0"/>
        <v>45921.454282407409</v>
      </c>
      <c r="X16" s="134">
        <f t="shared" si="1"/>
        <v>4</v>
      </c>
      <c r="Y16" s="134">
        <f t="shared" ca="1" si="2"/>
        <v>28.545717592591245</v>
      </c>
      <c r="Z16" s="134">
        <f t="shared" ca="1" si="3"/>
        <v>21</v>
      </c>
      <c r="AA16" s="134">
        <f t="shared" ca="1" si="4"/>
        <v>7.5457175925912452</v>
      </c>
      <c r="AB16" s="134">
        <f t="shared" ca="1" si="5"/>
        <v>21</v>
      </c>
      <c r="AC16" s="134">
        <f t="shared" ca="1" si="6"/>
        <v>17</v>
      </c>
      <c r="AD16" s="135">
        <f t="shared" ca="1" si="7"/>
        <v>-22.545717592591245</v>
      </c>
      <c r="AE16" s="127" t="str">
        <f t="shared" si="8"/>
        <v>EJECUTADO</v>
      </c>
    </row>
    <row r="17" spans="1:31" customFormat="1" ht="15" x14ac:dyDescent="0.25">
      <c r="A17" s="126">
        <v>23521488</v>
      </c>
      <c r="B17" s="128" t="e">
        <f>VLOOKUP(A17,[1]BASE!$A:$A,1,0)</f>
        <v>#N/A</v>
      </c>
      <c r="C17" s="128" t="e">
        <f>VLOOKUP(A17,'INGRESO DIARIO'!A:A,1,0)</f>
        <v>#N/A</v>
      </c>
      <c r="D17" s="129" t="s">
        <v>2074</v>
      </c>
      <c r="E17" s="129" t="s">
        <v>19</v>
      </c>
      <c r="F17" s="130">
        <v>45897.679456018515</v>
      </c>
      <c r="G17" s="130">
        <v>45901.906747685185</v>
      </c>
      <c r="H17" s="129">
        <v>35458677</v>
      </c>
      <c r="I17" s="129" t="s">
        <v>2072</v>
      </c>
      <c r="J17" s="129" t="s">
        <v>2827</v>
      </c>
      <c r="K17" s="129" t="s">
        <v>15</v>
      </c>
      <c r="L17" s="129" t="s">
        <v>2076</v>
      </c>
      <c r="M17" s="129" t="s">
        <v>18</v>
      </c>
      <c r="N17" s="129" t="s">
        <v>22</v>
      </c>
      <c r="O17" s="129"/>
      <c r="P17" s="129" t="s">
        <v>5157</v>
      </c>
      <c r="Q17" s="132">
        <v>45923</v>
      </c>
      <c r="R17" s="129"/>
      <c r="S17" s="129" t="s">
        <v>753</v>
      </c>
      <c r="T17" s="129" t="s">
        <v>3888</v>
      </c>
      <c r="U17" s="129"/>
      <c r="V17" s="129"/>
      <c r="W17" s="133">
        <f t="shared" si="0"/>
        <v>45909.906747685185</v>
      </c>
      <c r="X17" s="134">
        <f t="shared" si="1"/>
        <v>8</v>
      </c>
      <c r="Y17" s="134">
        <f t="shared" ca="1" si="2"/>
        <v>44.09325231481489</v>
      </c>
      <c r="Z17" s="134">
        <f t="shared" ca="1" si="3"/>
        <v>33</v>
      </c>
      <c r="AA17" s="134">
        <f t="shared" ca="1" si="4"/>
        <v>11.09325231481489</v>
      </c>
      <c r="AB17" s="134">
        <f t="shared" ca="1" si="5"/>
        <v>33</v>
      </c>
      <c r="AC17" s="134">
        <f t="shared" ca="1" si="6"/>
        <v>25</v>
      </c>
      <c r="AD17" s="135">
        <f t="shared" ca="1" si="7"/>
        <v>-34.09325231481489</v>
      </c>
      <c r="AE17" s="127" t="str">
        <f t="shared" si="8"/>
        <v>EJECUTADO</v>
      </c>
    </row>
    <row r="18" spans="1:31" customFormat="1" ht="15" x14ac:dyDescent="0.25">
      <c r="A18" s="126">
        <v>23362869</v>
      </c>
      <c r="B18" s="128" t="e">
        <f>VLOOKUP(A18,[1]BASE!$A:$A,1,0)</f>
        <v>#N/A</v>
      </c>
      <c r="C18" s="128">
        <f>VLOOKUP(A18,'INGRESO DIARIO'!A:A,1,0)</f>
        <v>23362869</v>
      </c>
      <c r="D18" s="129" t="s">
        <v>1378</v>
      </c>
      <c r="E18" s="129" t="s">
        <v>409</v>
      </c>
      <c r="F18" s="130">
        <v>45895.657002314816</v>
      </c>
      <c r="G18" s="130">
        <v>45911.484699074077</v>
      </c>
      <c r="H18" s="129">
        <v>15325781</v>
      </c>
      <c r="I18" s="129" t="s">
        <v>1376</v>
      </c>
      <c r="J18" s="129" t="s">
        <v>1228</v>
      </c>
      <c r="K18" s="129" t="s">
        <v>15</v>
      </c>
      <c r="L18" s="129" t="s">
        <v>1380</v>
      </c>
      <c r="M18" s="129" t="s">
        <v>16</v>
      </c>
      <c r="N18" s="129" t="s">
        <v>26</v>
      </c>
      <c r="O18" s="129"/>
      <c r="P18" s="129" t="s">
        <v>25</v>
      </c>
      <c r="Q18" s="132">
        <v>45923</v>
      </c>
      <c r="R18" s="129"/>
      <c r="S18" s="129" t="s">
        <v>753</v>
      </c>
      <c r="T18" s="132" t="s">
        <v>3724</v>
      </c>
      <c r="U18" s="129"/>
      <c r="V18" s="129"/>
      <c r="W18" s="133">
        <f t="shared" si="0"/>
        <v>45915.484699074077</v>
      </c>
      <c r="X18" s="134">
        <f t="shared" si="1"/>
        <v>4</v>
      </c>
      <c r="Y18" s="134">
        <f t="shared" ca="1" si="2"/>
        <v>34.515300925922929</v>
      </c>
      <c r="Z18" s="134">
        <f t="shared" ca="1" si="3"/>
        <v>25</v>
      </c>
      <c r="AA18" s="134">
        <f t="shared" ca="1" si="4"/>
        <v>9.5153009259229293</v>
      </c>
      <c r="AB18" s="134">
        <f t="shared" ca="1" si="5"/>
        <v>25</v>
      </c>
      <c r="AC18" s="134">
        <f t="shared" ca="1" si="6"/>
        <v>21</v>
      </c>
      <c r="AD18" s="135">
        <f t="shared" ca="1" si="7"/>
        <v>-28.515300925922929</v>
      </c>
      <c r="AE18" s="127" t="str">
        <f t="shared" si="8"/>
        <v>EJECUTADO</v>
      </c>
    </row>
    <row r="19" spans="1:31" customFormat="1" ht="15" x14ac:dyDescent="0.25">
      <c r="A19" s="110">
        <v>23537655</v>
      </c>
      <c r="B19" s="39" t="e">
        <f>VLOOKUP(A19,[1]BASE!$A:$A,1,0)</f>
        <v>#N/A</v>
      </c>
      <c r="C19" s="39">
        <f>VLOOKUP(A19,'INGRESO DIARIO'!A:A,1,0)</f>
        <v>23537655</v>
      </c>
      <c r="D19" s="40" t="s">
        <v>3185</v>
      </c>
      <c r="E19" s="1" t="s">
        <v>411</v>
      </c>
      <c r="F19" s="41">
        <v>45912.402280092596</v>
      </c>
      <c r="G19" s="41">
        <v>45912.402314814812</v>
      </c>
      <c r="H19" s="1">
        <v>8163182</v>
      </c>
      <c r="I19" s="1" t="s">
        <v>2955</v>
      </c>
      <c r="J19" s="1" t="s">
        <v>3032</v>
      </c>
      <c r="K19" s="1" t="s">
        <v>15</v>
      </c>
      <c r="L19" s="1" t="s">
        <v>2957</v>
      </c>
      <c r="M19" s="1" t="s">
        <v>16</v>
      </c>
      <c r="N19" s="1" t="s">
        <v>26</v>
      </c>
      <c r="O19" s="1"/>
      <c r="P19" s="1" t="s">
        <v>5146</v>
      </c>
      <c r="Q19" s="43">
        <v>45923</v>
      </c>
      <c r="R19" s="1"/>
      <c r="S19" s="1" t="s">
        <v>753</v>
      </c>
      <c r="T19" s="1" t="s">
        <v>3900</v>
      </c>
      <c r="U19" s="1"/>
      <c r="V19" s="1"/>
      <c r="W19" s="46">
        <f t="shared" si="0"/>
        <v>45916.402314814812</v>
      </c>
      <c r="X19" s="47">
        <f t="shared" si="1"/>
        <v>4</v>
      </c>
      <c r="Y19" s="47">
        <f t="shared" ca="1" si="2"/>
        <v>33.597685185188311</v>
      </c>
      <c r="Z19" s="47">
        <f t="shared" ca="1" si="3"/>
        <v>24</v>
      </c>
      <c r="AA19" s="47">
        <f t="shared" ca="1" si="4"/>
        <v>9.5976851851883112</v>
      </c>
      <c r="AB19" s="47">
        <f t="shared" ca="1" si="5"/>
        <v>24</v>
      </c>
      <c r="AC19" s="47">
        <f t="shared" ca="1" si="6"/>
        <v>20</v>
      </c>
      <c r="AD19" s="48">
        <f t="shared" ca="1" si="7"/>
        <v>-27.597685185188311</v>
      </c>
      <c r="AE19" s="42" t="str">
        <f t="shared" si="8"/>
        <v>EJECUTADO</v>
      </c>
    </row>
    <row r="20" spans="1:31" customFormat="1" ht="15" x14ac:dyDescent="0.25">
      <c r="A20" s="126">
        <v>23524313</v>
      </c>
      <c r="B20" s="128" t="e">
        <f>VLOOKUP(A20,[1]BASE!$A:$A,1,0)</f>
        <v>#N/A</v>
      </c>
      <c r="C20" s="128">
        <f>VLOOKUP(A20,'INGRESO DIARIO'!A:A,1,0)</f>
        <v>23524313</v>
      </c>
      <c r="D20" s="136" t="s">
        <v>3140</v>
      </c>
      <c r="E20" s="129" t="s">
        <v>409</v>
      </c>
      <c r="F20" s="130">
        <v>45896.523206018515</v>
      </c>
      <c r="G20" s="130">
        <v>45915.551921296297</v>
      </c>
      <c r="H20" s="129">
        <v>1036599889</v>
      </c>
      <c r="I20" s="129" t="s">
        <v>2289</v>
      </c>
      <c r="J20" s="129" t="s">
        <v>2863</v>
      </c>
      <c r="K20" s="129" t="s">
        <v>15</v>
      </c>
      <c r="L20" s="129" t="s">
        <v>2293</v>
      </c>
      <c r="M20" s="129" t="s">
        <v>16</v>
      </c>
      <c r="N20" s="129" t="s">
        <v>26</v>
      </c>
      <c r="O20" s="129"/>
      <c r="P20" s="129"/>
      <c r="Q20" s="132">
        <v>45923</v>
      </c>
      <c r="R20" s="129"/>
      <c r="S20" s="129" t="s">
        <v>23</v>
      </c>
      <c r="T20" s="129" t="s">
        <v>5136</v>
      </c>
      <c r="U20" s="129"/>
      <c r="V20" s="129"/>
      <c r="W20" s="133">
        <f t="shared" si="0"/>
        <v>45919.551921296297</v>
      </c>
      <c r="X20" s="134">
        <f t="shared" si="1"/>
        <v>4</v>
      </c>
      <c r="Y20" s="134">
        <f t="shared" ca="1" si="2"/>
        <v>30.448078703702777</v>
      </c>
      <c r="Z20" s="134">
        <f t="shared" ca="1" si="3"/>
        <v>23</v>
      </c>
      <c r="AA20" s="134">
        <f t="shared" ca="1" si="4"/>
        <v>7.4480787037027767</v>
      </c>
      <c r="AB20" s="134">
        <f t="shared" ca="1" si="5"/>
        <v>23</v>
      </c>
      <c r="AC20" s="134">
        <f t="shared" ca="1" si="6"/>
        <v>19</v>
      </c>
      <c r="AD20" s="135">
        <f t="shared" ca="1" si="7"/>
        <v>-24.448078703702777</v>
      </c>
      <c r="AE20" s="127" t="str">
        <f t="shared" ca="1" si="8"/>
        <v>VENCIDO</v>
      </c>
    </row>
    <row r="21" spans="1:31" customFormat="1" ht="15" x14ac:dyDescent="0.25">
      <c r="A21" s="110">
        <v>23519546</v>
      </c>
      <c r="B21" s="39" t="e">
        <f>VLOOKUP(A21,[1]BASE!$A:$A,1,0)</f>
        <v>#N/A</v>
      </c>
      <c r="C21" s="39">
        <f>VLOOKUP(A21,'INGRESO DIARIO'!A:A,1,0)</f>
        <v>23519546</v>
      </c>
      <c r="D21" s="1" t="s">
        <v>3382</v>
      </c>
      <c r="E21" s="1" t="s">
        <v>409</v>
      </c>
      <c r="F21" s="41">
        <v>45891.439270833333</v>
      </c>
      <c r="G21" s="41">
        <v>45915.499224537038</v>
      </c>
      <c r="H21" s="1">
        <v>70506553</v>
      </c>
      <c r="I21" s="1" t="s">
        <v>3383</v>
      </c>
      <c r="J21" s="1" t="s">
        <v>3435</v>
      </c>
      <c r="K21" s="1" t="s">
        <v>15</v>
      </c>
      <c r="L21" s="1" t="s">
        <v>17</v>
      </c>
      <c r="M21" s="1" t="s">
        <v>18</v>
      </c>
      <c r="N21" s="1" t="s">
        <v>26</v>
      </c>
      <c r="O21" s="1"/>
      <c r="P21" s="1" t="s">
        <v>25</v>
      </c>
      <c r="Q21" s="43">
        <v>45923</v>
      </c>
      <c r="R21" s="1"/>
      <c r="S21" s="1" t="s">
        <v>753</v>
      </c>
      <c r="T21" s="1" t="s">
        <v>3506</v>
      </c>
      <c r="U21" s="1" t="s">
        <v>17</v>
      </c>
      <c r="V21" s="1" t="s">
        <v>475</v>
      </c>
      <c r="W21" s="133">
        <f t="shared" si="0"/>
        <v>45923.499224537038</v>
      </c>
      <c r="X21" s="134">
        <f t="shared" si="1"/>
        <v>8</v>
      </c>
      <c r="Y21" s="134">
        <f t="shared" ca="1" si="2"/>
        <v>30.500775462962338</v>
      </c>
      <c r="Z21" s="134">
        <f t="shared" ca="1" si="3"/>
        <v>23</v>
      </c>
      <c r="AA21" s="134">
        <f t="shared" ca="1" si="4"/>
        <v>7.5007754629623378</v>
      </c>
      <c r="AB21" s="134">
        <f t="shared" ca="1" si="5"/>
        <v>23</v>
      </c>
      <c r="AC21" s="134">
        <f t="shared" ca="1" si="6"/>
        <v>15</v>
      </c>
      <c r="AD21" s="135">
        <f t="shared" ca="1" si="7"/>
        <v>-20.500775462962338</v>
      </c>
      <c r="AE21" s="127" t="str">
        <f t="shared" si="8"/>
        <v>EJECUTADO</v>
      </c>
    </row>
    <row r="22" spans="1:31" customFormat="1" ht="15" x14ac:dyDescent="0.25">
      <c r="A22" s="110">
        <v>23519523</v>
      </c>
      <c r="B22" s="39" t="e">
        <f>VLOOKUP(A22,[1]BASE!$A:$A,1,0)</f>
        <v>#N/A</v>
      </c>
      <c r="C22" s="39">
        <f>VLOOKUP(A22,'INGRESO DIARIO'!A:A,1,0)</f>
        <v>23519523</v>
      </c>
      <c r="D22" s="1" t="s">
        <v>3386</v>
      </c>
      <c r="E22" s="1" t="s">
        <v>409</v>
      </c>
      <c r="F22" s="41">
        <v>45891.427037037036</v>
      </c>
      <c r="G22" s="41">
        <v>45915.49858796296</v>
      </c>
      <c r="H22" s="1">
        <v>43190105</v>
      </c>
      <c r="I22" s="1" t="s">
        <v>3387</v>
      </c>
      <c r="J22" s="1" t="s">
        <v>3436</v>
      </c>
      <c r="K22" s="1" t="s">
        <v>15</v>
      </c>
      <c r="L22" s="1" t="s">
        <v>17</v>
      </c>
      <c r="M22" s="1" t="s">
        <v>18</v>
      </c>
      <c r="N22" s="1" t="s">
        <v>26</v>
      </c>
      <c r="O22" s="1"/>
      <c r="P22" s="1" t="s">
        <v>25</v>
      </c>
      <c r="Q22" s="43">
        <v>45923</v>
      </c>
      <c r="R22" s="1"/>
      <c r="S22" s="1" t="s">
        <v>753</v>
      </c>
      <c r="T22" s="1" t="s">
        <v>3506</v>
      </c>
      <c r="U22" s="1" t="s">
        <v>17</v>
      </c>
      <c r="V22" s="1" t="s">
        <v>17</v>
      </c>
      <c r="W22" s="133">
        <f t="shared" si="0"/>
        <v>45923.49858796296</v>
      </c>
      <c r="X22" s="134">
        <f t="shared" si="1"/>
        <v>8</v>
      </c>
      <c r="Y22" s="134">
        <f t="shared" ca="1" si="2"/>
        <v>30.501412037039699</v>
      </c>
      <c r="Z22" s="134">
        <f t="shared" ca="1" si="3"/>
        <v>23</v>
      </c>
      <c r="AA22" s="134">
        <f t="shared" ca="1" si="4"/>
        <v>7.5014120370396995</v>
      </c>
      <c r="AB22" s="134">
        <f t="shared" ca="1" si="5"/>
        <v>23</v>
      </c>
      <c r="AC22" s="134">
        <f t="shared" ca="1" si="6"/>
        <v>15</v>
      </c>
      <c r="AD22" s="135">
        <f t="shared" ca="1" si="7"/>
        <v>-20.501412037039699</v>
      </c>
      <c r="AE22" s="127" t="str">
        <f t="shared" si="8"/>
        <v>EJECUTADO</v>
      </c>
    </row>
    <row r="23" spans="1:31" customFormat="1" ht="15" x14ac:dyDescent="0.25">
      <c r="A23" s="110">
        <v>23533541</v>
      </c>
      <c r="B23" s="39" t="e">
        <f>VLOOKUP(A23,[1]BASE!$A:$A,1,0)</f>
        <v>#N/A</v>
      </c>
      <c r="C23" s="39">
        <f>VLOOKUP(A23,'INGRESO DIARIO'!A:A,1,0)</f>
        <v>23533541</v>
      </c>
      <c r="D23" s="40" t="s">
        <v>745</v>
      </c>
      <c r="E23" s="1" t="s">
        <v>19</v>
      </c>
      <c r="F23" s="41">
        <v>45908.43990740741</v>
      </c>
      <c r="G23" s="41">
        <v>45917.682916666665</v>
      </c>
      <c r="H23" s="1">
        <v>1152187522</v>
      </c>
      <c r="I23" s="1" t="s">
        <v>664</v>
      </c>
      <c r="J23" s="1" t="s">
        <v>715</v>
      </c>
      <c r="K23" s="1" t="s">
        <v>15</v>
      </c>
      <c r="L23" s="1" t="s">
        <v>665</v>
      </c>
      <c r="M23" s="1" t="s">
        <v>16</v>
      </c>
      <c r="N23" s="1" t="s">
        <v>22</v>
      </c>
      <c r="O23" s="1"/>
      <c r="P23" s="1" t="s">
        <v>17</v>
      </c>
      <c r="Q23" s="43">
        <v>45923</v>
      </c>
      <c r="R23" s="1"/>
      <c r="S23" s="1" t="s">
        <v>21</v>
      </c>
      <c r="T23" s="1" t="s">
        <v>5128</v>
      </c>
      <c r="U23" s="1" t="s">
        <v>17</v>
      </c>
      <c r="V23" s="1" t="s">
        <v>17</v>
      </c>
      <c r="W23" s="46">
        <f t="shared" si="0"/>
        <v>45921.682916666665</v>
      </c>
      <c r="X23" s="47">
        <f t="shared" si="1"/>
        <v>4</v>
      </c>
      <c r="Y23" s="47">
        <f t="shared" ca="1" si="2"/>
        <v>28.317083333335177</v>
      </c>
      <c r="Z23" s="47">
        <f t="shared" ca="1" si="3"/>
        <v>21</v>
      </c>
      <c r="AA23" s="47">
        <f t="shared" ca="1" si="4"/>
        <v>7.3170833333351766</v>
      </c>
      <c r="AB23" s="47">
        <f t="shared" ca="1" si="5"/>
        <v>21</v>
      </c>
      <c r="AC23" s="47">
        <f t="shared" ca="1" si="6"/>
        <v>17</v>
      </c>
      <c r="AD23" s="48">
        <f t="shared" ca="1" si="7"/>
        <v>-22.317083333335177</v>
      </c>
      <c r="AE23" s="42" t="str">
        <f t="shared" ca="1" si="8"/>
        <v>VENCIDO</v>
      </c>
    </row>
    <row r="24" spans="1:31" customFormat="1" ht="15" x14ac:dyDescent="0.25">
      <c r="A24" s="110">
        <v>23504644</v>
      </c>
      <c r="B24" s="39" t="e">
        <f>VLOOKUP(A24,[1]BASE!$A:$A,1,0)</f>
        <v>#N/A</v>
      </c>
      <c r="C24" s="39">
        <f>VLOOKUP(A24,'INGRESO DIARIO'!A:A,1,0)</f>
        <v>23504644</v>
      </c>
      <c r="D24" s="1" t="s">
        <v>3812</v>
      </c>
      <c r="E24" s="1" t="s">
        <v>19</v>
      </c>
      <c r="F24" s="41">
        <v>45873.345462962963</v>
      </c>
      <c r="G24" s="41">
        <v>45917.517314814817</v>
      </c>
      <c r="H24" s="1">
        <v>43865735</v>
      </c>
      <c r="I24" s="1" t="s">
        <v>3813</v>
      </c>
      <c r="J24" s="1" t="s">
        <v>3861</v>
      </c>
      <c r="K24" s="1" t="s">
        <v>15</v>
      </c>
      <c r="L24" s="1" t="s">
        <v>17</v>
      </c>
      <c r="M24" s="1" t="s">
        <v>18</v>
      </c>
      <c r="N24" s="1" t="s">
        <v>22</v>
      </c>
      <c r="O24" s="1"/>
      <c r="P24" s="1" t="s">
        <v>17</v>
      </c>
      <c r="Q24" s="43">
        <v>45923</v>
      </c>
      <c r="R24" s="1"/>
      <c r="S24" s="1" t="s">
        <v>23</v>
      </c>
      <c r="T24" s="1" t="s">
        <v>5143</v>
      </c>
      <c r="U24" s="1"/>
      <c r="V24" s="1"/>
      <c r="W24" s="133">
        <f t="shared" si="0"/>
        <v>45925.517314814817</v>
      </c>
      <c r="X24" s="134">
        <f t="shared" si="1"/>
        <v>8</v>
      </c>
      <c r="Y24" s="134">
        <f t="shared" ca="1" si="2"/>
        <v>28.482685185183072</v>
      </c>
      <c r="Z24" s="134">
        <f t="shared" ca="1" si="3"/>
        <v>21</v>
      </c>
      <c r="AA24" s="134">
        <f t="shared" ca="1" si="4"/>
        <v>7.4826851851830725</v>
      </c>
      <c r="AB24" s="134">
        <f t="shared" ca="1" si="5"/>
        <v>21</v>
      </c>
      <c r="AC24" s="134">
        <f t="shared" ca="1" si="6"/>
        <v>13</v>
      </c>
      <c r="AD24" s="135">
        <f t="shared" ca="1" si="7"/>
        <v>-18.482685185183072</v>
      </c>
      <c r="AE24" s="127" t="str">
        <f t="shared" ca="1" si="8"/>
        <v>VENCIDO</v>
      </c>
    </row>
    <row r="25" spans="1:31" customFormat="1" ht="15" x14ac:dyDescent="0.25">
      <c r="A25" s="126">
        <v>23510888</v>
      </c>
      <c r="B25" s="128" t="e">
        <f>VLOOKUP(A25,[1]BASE!$A:$A,1,0)</f>
        <v>#N/A</v>
      </c>
      <c r="C25" s="128">
        <f>VLOOKUP(A25,'INGRESO DIARIO'!A:A,1,0)</f>
        <v>23510888</v>
      </c>
      <c r="D25" s="129" t="s">
        <v>1697</v>
      </c>
      <c r="E25" s="129" t="s">
        <v>409</v>
      </c>
      <c r="F25" s="130">
        <v>45881.440520833334</v>
      </c>
      <c r="G25" s="130">
        <v>45901.90693287037</v>
      </c>
      <c r="H25" s="129">
        <v>43069336</v>
      </c>
      <c r="I25" s="129" t="s">
        <v>1694</v>
      </c>
      <c r="J25" s="129" t="s">
        <v>2763</v>
      </c>
      <c r="K25" s="129" t="s">
        <v>15</v>
      </c>
      <c r="L25" s="129" t="s">
        <v>1699</v>
      </c>
      <c r="M25" s="129" t="s">
        <v>18</v>
      </c>
      <c r="N25" s="129" t="s">
        <v>26</v>
      </c>
      <c r="O25" s="129"/>
      <c r="P25" s="1" t="s">
        <v>25</v>
      </c>
      <c r="Q25" s="43">
        <v>45923</v>
      </c>
      <c r="R25" s="1"/>
      <c r="S25" s="1" t="s">
        <v>753</v>
      </c>
      <c r="T25" s="129" t="s">
        <v>2933</v>
      </c>
      <c r="U25" s="129"/>
      <c r="V25" s="129"/>
      <c r="W25" s="133">
        <f t="shared" si="0"/>
        <v>45909.90693287037</v>
      </c>
      <c r="X25" s="134">
        <f t="shared" si="1"/>
        <v>8</v>
      </c>
      <c r="Y25" s="134">
        <f t="shared" ca="1" si="2"/>
        <v>44.093067129630072</v>
      </c>
      <c r="Z25" s="134">
        <f t="shared" ca="1" si="3"/>
        <v>33</v>
      </c>
      <c r="AA25" s="134">
        <f t="shared" ca="1" si="4"/>
        <v>11.093067129630072</v>
      </c>
      <c r="AB25" s="134">
        <f t="shared" ca="1" si="5"/>
        <v>33</v>
      </c>
      <c r="AC25" s="134">
        <f t="shared" ca="1" si="6"/>
        <v>25</v>
      </c>
      <c r="AD25" s="135">
        <f t="shared" ca="1" si="7"/>
        <v>-34.093067129630072</v>
      </c>
      <c r="AE25" s="127" t="str">
        <f t="shared" si="8"/>
        <v>EJECUTADO</v>
      </c>
    </row>
    <row r="26" spans="1:31" customFormat="1" ht="15" x14ac:dyDescent="0.25">
      <c r="A26" s="110">
        <v>23535773</v>
      </c>
      <c r="B26" s="39" t="e">
        <f>VLOOKUP(A26,[1]BASE!$A:$A,1,0)</f>
        <v>#N/A</v>
      </c>
      <c r="C26" s="39" t="e">
        <f>VLOOKUP(A26,'INGRESO DIARIO'!A:A,1,0)</f>
        <v>#N/A</v>
      </c>
      <c r="D26" s="1" t="s">
        <v>1044</v>
      </c>
      <c r="E26" s="1" t="s">
        <v>409</v>
      </c>
      <c r="F26" s="41">
        <v>45910.505312499998</v>
      </c>
      <c r="G26" s="41">
        <v>45910.505347222221</v>
      </c>
      <c r="H26" s="1">
        <v>71276048</v>
      </c>
      <c r="I26" s="1" t="s">
        <v>1045</v>
      </c>
      <c r="J26" s="1" t="s">
        <v>1077</v>
      </c>
      <c r="K26" s="1" t="s">
        <v>15</v>
      </c>
      <c r="L26" s="1" t="s">
        <v>1046</v>
      </c>
      <c r="M26" s="1" t="s">
        <v>18</v>
      </c>
      <c r="N26" s="1" t="s">
        <v>26</v>
      </c>
      <c r="O26" s="1"/>
      <c r="P26" s="1" t="s">
        <v>17</v>
      </c>
      <c r="Q26" s="43">
        <v>45923</v>
      </c>
      <c r="R26" s="1"/>
      <c r="S26" s="1" t="s">
        <v>23</v>
      </c>
      <c r="T26" s="1" t="s">
        <v>5132</v>
      </c>
      <c r="U26" s="1"/>
      <c r="V26" s="1"/>
      <c r="W26" s="46">
        <f t="shared" si="0"/>
        <v>45918.505347222221</v>
      </c>
      <c r="X26" s="47">
        <f t="shared" si="1"/>
        <v>8</v>
      </c>
      <c r="Y26" s="47">
        <f t="shared" ca="1" si="2"/>
        <v>35.494652777779265</v>
      </c>
      <c r="Z26" s="47">
        <f t="shared" ca="1" si="3"/>
        <v>26</v>
      </c>
      <c r="AA26" s="47">
        <f t="shared" ca="1" si="4"/>
        <v>9.4946527777792653</v>
      </c>
      <c r="AB26" s="47">
        <f t="shared" ca="1" si="5"/>
        <v>26</v>
      </c>
      <c r="AC26" s="47">
        <f t="shared" ca="1" si="6"/>
        <v>18</v>
      </c>
      <c r="AD26" s="48">
        <f t="shared" ca="1" si="7"/>
        <v>-25.494652777779265</v>
      </c>
      <c r="AE26" s="42" t="str">
        <f t="shared" ca="1" si="8"/>
        <v>VENCIDO</v>
      </c>
    </row>
    <row r="27" spans="1:31" customFormat="1" ht="15" x14ac:dyDescent="0.25">
      <c r="A27" s="110">
        <v>23535734</v>
      </c>
      <c r="B27" s="39" t="e">
        <f>VLOOKUP(A27,[1]BASE!$A:$A,1,0)</f>
        <v>#N/A</v>
      </c>
      <c r="C27" s="39" t="e">
        <f>VLOOKUP(A27,'INGRESO DIARIO'!A:A,1,0)</f>
        <v>#N/A</v>
      </c>
      <c r="D27" s="1" t="s">
        <v>1049</v>
      </c>
      <c r="E27" s="1" t="s">
        <v>409</v>
      </c>
      <c r="F27" s="41">
        <v>45910.488645833335</v>
      </c>
      <c r="G27" s="41">
        <v>45910.488668981481</v>
      </c>
      <c r="H27" s="1">
        <v>71276048</v>
      </c>
      <c r="I27" s="1" t="s">
        <v>1045</v>
      </c>
      <c r="J27" s="1" t="s">
        <v>1077</v>
      </c>
      <c r="K27" s="1" t="s">
        <v>15</v>
      </c>
      <c r="L27" s="1" t="s">
        <v>1050</v>
      </c>
      <c r="M27" s="1" t="s">
        <v>18</v>
      </c>
      <c r="N27" s="1" t="s">
        <v>26</v>
      </c>
      <c r="O27" s="1"/>
      <c r="P27" s="1" t="s">
        <v>17</v>
      </c>
      <c r="Q27" s="43">
        <v>45923</v>
      </c>
      <c r="R27" s="1"/>
      <c r="S27" s="1" t="s">
        <v>23</v>
      </c>
      <c r="T27" s="1" t="s">
        <v>5132</v>
      </c>
      <c r="U27" s="1"/>
      <c r="V27" s="1"/>
      <c r="W27" s="46">
        <f t="shared" si="0"/>
        <v>45918.488668981481</v>
      </c>
      <c r="X27" s="47">
        <f t="shared" si="1"/>
        <v>8</v>
      </c>
      <c r="Y27" s="47">
        <f t="shared" ca="1" si="2"/>
        <v>35.511331018518831</v>
      </c>
      <c r="Z27" s="47">
        <f t="shared" ca="1" si="3"/>
        <v>26</v>
      </c>
      <c r="AA27" s="47">
        <f t="shared" ca="1" si="4"/>
        <v>9.5113310185188311</v>
      </c>
      <c r="AB27" s="47">
        <f t="shared" ca="1" si="5"/>
        <v>26</v>
      </c>
      <c r="AC27" s="47">
        <f t="shared" ca="1" si="6"/>
        <v>18</v>
      </c>
      <c r="AD27" s="48">
        <f t="shared" ca="1" si="7"/>
        <v>-25.511331018518831</v>
      </c>
      <c r="AE27" s="42" t="str">
        <f t="shared" ca="1" si="8"/>
        <v>VENCIDO</v>
      </c>
    </row>
    <row r="28" spans="1:31" customFormat="1" ht="15" x14ac:dyDescent="0.25">
      <c r="A28" s="110">
        <v>23535846</v>
      </c>
      <c r="B28" s="39" t="e">
        <f>VLOOKUP(A28,[1]BASE!$A:$A,1,0)</f>
        <v>#N/A</v>
      </c>
      <c r="C28" s="39">
        <f>VLOOKUP(A28,'INGRESO DIARIO'!A:A,1,0)</f>
        <v>23535846</v>
      </c>
      <c r="D28" s="1" t="s">
        <v>1047</v>
      </c>
      <c r="E28" s="1" t="s">
        <v>409</v>
      </c>
      <c r="F28" s="41">
        <v>45910.542442129627</v>
      </c>
      <c r="G28" s="41">
        <v>45919.564293981479</v>
      </c>
      <c r="H28" s="1">
        <v>71276048</v>
      </c>
      <c r="I28" s="1" t="s">
        <v>1045</v>
      </c>
      <c r="J28" s="1" t="s">
        <v>1077</v>
      </c>
      <c r="K28" s="1" t="s">
        <v>15</v>
      </c>
      <c r="L28" s="1" t="s">
        <v>1048</v>
      </c>
      <c r="M28" s="1" t="s">
        <v>18</v>
      </c>
      <c r="N28" s="1" t="s">
        <v>26</v>
      </c>
      <c r="O28" s="1"/>
      <c r="P28" s="1" t="s">
        <v>17</v>
      </c>
      <c r="Q28" s="43">
        <v>45923</v>
      </c>
      <c r="R28" s="1"/>
      <c r="S28" s="1" t="s">
        <v>23</v>
      </c>
      <c r="T28" s="1" t="s">
        <v>5133</v>
      </c>
      <c r="U28" s="1"/>
      <c r="V28" s="1"/>
      <c r="W28" s="46">
        <f t="shared" si="0"/>
        <v>45927.564293981479</v>
      </c>
      <c r="X28" s="47">
        <f t="shared" si="1"/>
        <v>8</v>
      </c>
      <c r="Y28" s="47">
        <f t="shared" ca="1" si="2"/>
        <v>26.435706018521159</v>
      </c>
      <c r="Z28" s="47">
        <f t="shared" ca="1" si="3"/>
        <v>19</v>
      </c>
      <c r="AA28" s="47">
        <f t="shared" ca="1" si="4"/>
        <v>7.4357060185211594</v>
      </c>
      <c r="AB28" s="47">
        <f t="shared" ca="1" si="5"/>
        <v>19</v>
      </c>
      <c r="AC28" s="47">
        <f t="shared" ca="1" si="6"/>
        <v>11</v>
      </c>
      <c r="AD28" s="48">
        <f t="shared" ca="1" si="7"/>
        <v>-16.435706018521159</v>
      </c>
      <c r="AE28" s="42" t="str">
        <f t="shared" ca="1" si="8"/>
        <v>VENCIDO</v>
      </c>
    </row>
    <row r="29" spans="1:31" customFormat="1" ht="15" x14ac:dyDescent="0.25">
      <c r="A29" s="110">
        <v>23540402</v>
      </c>
      <c r="B29" s="39" t="e">
        <f>VLOOKUP(A29,[1]BASE!$A:$A,1,0)</f>
        <v>#N/A</v>
      </c>
      <c r="C29" s="39">
        <f>VLOOKUP(A29,'INGRESO DIARIO'!A:A,1,0)</f>
        <v>23540402</v>
      </c>
      <c r="D29" s="40" t="s">
        <v>3661</v>
      </c>
      <c r="E29" s="1" t="s">
        <v>19</v>
      </c>
      <c r="F29" s="41">
        <v>45916.372025462966</v>
      </c>
      <c r="G29" s="41">
        <v>45922.601215277777</v>
      </c>
      <c r="H29" s="1">
        <v>71731627</v>
      </c>
      <c r="I29" s="1" t="s">
        <v>3526</v>
      </c>
      <c r="J29" s="1" t="s">
        <v>3630</v>
      </c>
      <c r="K29" s="1" t="s">
        <v>15</v>
      </c>
      <c r="L29" s="1" t="s">
        <v>3527</v>
      </c>
      <c r="M29" s="1" t="s">
        <v>16</v>
      </c>
      <c r="N29" s="1" t="s">
        <v>20</v>
      </c>
      <c r="O29" s="1"/>
      <c r="P29" s="1"/>
      <c r="Q29" s="43">
        <v>45923</v>
      </c>
      <c r="R29" s="1"/>
      <c r="S29" s="1" t="s">
        <v>21</v>
      </c>
      <c r="T29" s="1" t="s">
        <v>5120</v>
      </c>
      <c r="U29" s="1" t="s">
        <v>17</v>
      </c>
      <c r="V29" s="1" t="s">
        <v>475</v>
      </c>
      <c r="W29" s="133">
        <f t="shared" si="0"/>
        <v>45926.601215277777</v>
      </c>
      <c r="X29" s="134">
        <f t="shared" si="1"/>
        <v>4</v>
      </c>
      <c r="Y29" s="134">
        <f t="shared" ca="1" si="2"/>
        <v>23.398784722223354</v>
      </c>
      <c r="Z29" s="134">
        <f t="shared" ca="1" si="3"/>
        <v>18</v>
      </c>
      <c r="AA29" s="134">
        <f t="shared" ca="1" si="4"/>
        <v>5.398784722223354</v>
      </c>
      <c r="AB29" s="134">
        <f t="shared" ca="1" si="5"/>
        <v>18</v>
      </c>
      <c r="AC29" s="134">
        <f t="shared" ca="1" si="6"/>
        <v>14</v>
      </c>
      <c r="AD29" s="135">
        <f t="shared" ca="1" si="7"/>
        <v>-17.398784722223354</v>
      </c>
      <c r="AE29" s="127" t="str">
        <f t="shared" ca="1" si="8"/>
        <v>VENCIDO</v>
      </c>
    </row>
    <row r="30" spans="1:31" customFormat="1" ht="15" x14ac:dyDescent="0.25">
      <c r="A30" s="110">
        <v>23540430</v>
      </c>
      <c r="B30" s="39" t="e">
        <f>VLOOKUP(A30,[1]BASE!$A:$A,1,0)</f>
        <v>#N/A</v>
      </c>
      <c r="C30" s="39">
        <f>VLOOKUP(A30,'INGRESO DIARIO'!A:A,1,0)</f>
        <v>23540430</v>
      </c>
      <c r="D30" s="40" t="s">
        <v>3662</v>
      </c>
      <c r="E30" s="1" t="s">
        <v>19</v>
      </c>
      <c r="F30" s="41">
        <v>45916.38484953704</v>
      </c>
      <c r="G30" s="41">
        <v>45922.599849537037</v>
      </c>
      <c r="H30" s="1">
        <v>71731627</v>
      </c>
      <c r="I30" s="1" t="s">
        <v>3526</v>
      </c>
      <c r="J30" s="1" t="s">
        <v>3630</v>
      </c>
      <c r="K30" s="1" t="s">
        <v>15</v>
      </c>
      <c r="L30" s="1" t="s">
        <v>3531</v>
      </c>
      <c r="M30" s="1" t="s">
        <v>16</v>
      </c>
      <c r="N30" s="1" t="s">
        <v>20</v>
      </c>
      <c r="O30" s="1"/>
      <c r="P30" s="1"/>
      <c r="Q30" s="43">
        <v>45923</v>
      </c>
      <c r="R30" s="1"/>
      <c r="S30" s="1" t="s">
        <v>21</v>
      </c>
      <c r="T30" s="1" t="s">
        <v>5119</v>
      </c>
      <c r="U30" s="1" t="s">
        <v>17</v>
      </c>
      <c r="V30" s="1" t="s">
        <v>475</v>
      </c>
      <c r="W30" s="133">
        <f t="shared" si="0"/>
        <v>45926.599849537037</v>
      </c>
      <c r="X30" s="134">
        <f t="shared" si="1"/>
        <v>4</v>
      </c>
      <c r="Y30" s="134">
        <f t="shared" ca="1" si="2"/>
        <v>23.400150462963211</v>
      </c>
      <c r="Z30" s="134">
        <f t="shared" ca="1" si="3"/>
        <v>18</v>
      </c>
      <c r="AA30" s="134">
        <f t="shared" ca="1" si="4"/>
        <v>5.4001504629632109</v>
      </c>
      <c r="AB30" s="134">
        <f t="shared" ca="1" si="5"/>
        <v>18</v>
      </c>
      <c r="AC30" s="134">
        <f t="shared" ca="1" si="6"/>
        <v>14</v>
      </c>
      <c r="AD30" s="135">
        <f t="shared" ca="1" si="7"/>
        <v>-17.400150462963211</v>
      </c>
      <c r="AE30" s="127" t="str">
        <f t="shared" ca="1" si="8"/>
        <v>VENCIDO</v>
      </c>
    </row>
    <row r="31" spans="1:31" customFormat="1" ht="15" x14ac:dyDescent="0.25">
      <c r="A31" s="110">
        <v>23535645</v>
      </c>
      <c r="B31" s="39" t="e">
        <f>VLOOKUP(A31,[1]BASE!$A:$A,1,0)</f>
        <v>#N/A</v>
      </c>
      <c r="C31" s="39">
        <f>VLOOKUP(A31,'INGRESO DIARIO'!A:A,1,0)</f>
        <v>23535645</v>
      </c>
      <c r="D31" s="1" t="s">
        <v>1041</v>
      </c>
      <c r="E31" s="1" t="s">
        <v>409</v>
      </c>
      <c r="F31" s="41">
        <v>45910.449432870373</v>
      </c>
      <c r="G31" s="41">
        <v>45922.404085648152</v>
      </c>
      <c r="H31" s="1">
        <v>1036613932</v>
      </c>
      <c r="I31" s="1" t="s">
        <v>1042</v>
      </c>
      <c r="J31" s="1" t="s">
        <v>1076</v>
      </c>
      <c r="K31" s="1" t="s">
        <v>15</v>
      </c>
      <c r="L31" s="1" t="s">
        <v>1043</v>
      </c>
      <c r="M31" s="1" t="s">
        <v>18</v>
      </c>
      <c r="N31" s="1" t="s">
        <v>26</v>
      </c>
      <c r="O31" s="1"/>
      <c r="P31" s="1" t="s">
        <v>17</v>
      </c>
      <c r="Q31" s="43">
        <v>45923</v>
      </c>
      <c r="R31" s="1"/>
      <c r="S31" s="1" t="s">
        <v>23</v>
      </c>
      <c r="T31" s="1" t="s">
        <v>5153</v>
      </c>
      <c r="U31" s="1"/>
      <c r="V31" s="1"/>
      <c r="W31" s="46">
        <f t="shared" si="0"/>
        <v>45930.404085648152</v>
      </c>
      <c r="X31" s="47">
        <f t="shared" si="1"/>
        <v>8</v>
      </c>
      <c r="Y31" s="47">
        <f t="shared" ca="1" si="2"/>
        <v>23.595914351848478</v>
      </c>
      <c r="Z31" s="47">
        <f t="shared" ca="1" si="3"/>
        <v>18</v>
      </c>
      <c r="AA31" s="47">
        <f t="shared" ca="1" si="4"/>
        <v>5.595914351848478</v>
      </c>
      <c r="AB31" s="47">
        <f t="shared" ca="1" si="5"/>
        <v>18</v>
      </c>
      <c r="AC31" s="47">
        <f t="shared" ca="1" si="6"/>
        <v>10</v>
      </c>
      <c r="AD31" s="48">
        <f t="shared" ca="1" si="7"/>
        <v>-13.595914351848478</v>
      </c>
      <c r="AE31" s="42" t="str">
        <f t="shared" ca="1" si="8"/>
        <v>VENCIDO</v>
      </c>
    </row>
    <row r="32" spans="1:31" customFormat="1" ht="15" x14ac:dyDescent="0.25">
      <c r="A32" s="126">
        <v>23516888</v>
      </c>
      <c r="B32" s="128" t="e">
        <f>VLOOKUP(A32,[1]BASE!$A:$A,1,0)</f>
        <v>#N/A</v>
      </c>
      <c r="C32" s="128" t="e">
        <f>VLOOKUP(A32,'INGRESO DIARIO'!A:A,1,0)</f>
        <v>#N/A</v>
      </c>
      <c r="D32" s="136" t="s">
        <v>3101</v>
      </c>
      <c r="E32" s="129" t="s">
        <v>19</v>
      </c>
      <c r="F32" s="130">
        <v>45896.660520833335</v>
      </c>
      <c r="G32" s="130">
        <v>45901.906585648147</v>
      </c>
      <c r="H32" s="129">
        <v>21658825</v>
      </c>
      <c r="I32" s="129" t="s">
        <v>1867</v>
      </c>
      <c r="J32" s="129" t="s">
        <v>2790</v>
      </c>
      <c r="K32" s="129" t="s">
        <v>15</v>
      </c>
      <c r="L32" s="129" t="s">
        <v>1871</v>
      </c>
      <c r="M32" s="129" t="s">
        <v>16</v>
      </c>
      <c r="N32" s="129" t="s">
        <v>22</v>
      </c>
      <c r="O32" s="129"/>
      <c r="P32" s="129"/>
      <c r="Q32" s="132">
        <v>45923</v>
      </c>
      <c r="R32" s="129"/>
      <c r="S32" s="129" t="s">
        <v>21</v>
      </c>
      <c r="T32" s="129" t="s">
        <v>5125</v>
      </c>
      <c r="U32" s="129"/>
      <c r="V32" s="129"/>
      <c r="W32" s="133">
        <f t="shared" si="0"/>
        <v>45905.906585648147</v>
      </c>
      <c r="X32" s="134">
        <f t="shared" si="1"/>
        <v>4</v>
      </c>
      <c r="Y32" s="134">
        <f t="shared" ca="1" si="2"/>
        <v>44.093414351853426</v>
      </c>
      <c r="Z32" s="134">
        <f t="shared" ca="1" si="3"/>
        <v>33</v>
      </c>
      <c r="AA32" s="134">
        <f t="shared" ca="1" si="4"/>
        <v>11.093414351853426</v>
      </c>
      <c r="AB32" s="134">
        <f t="shared" ca="1" si="5"/>
        <v>33</v>
      </c>
      <c r="AC32" s="134">
        <f t="shared" ca="1" si="6"/>
        <v>29</v>
      </c>
      <c r="AD32" s="135">
        <f t="shared" ca="1" si="7"/>
        <v>-38.093414351853426</v>
      </c>
      <c r="AE32" s="127" t="str">
        <f t="shared" ca="1" si="8"/>
        <v>VENCIDO</v>
      </c>
    </row>
    <row r="33" spans="1:31" customFormat="1" ht="15" x14ac:dyDescent="0.25">
      <c r="A33" s="126">
        <v>23518224</v>
      </c>
      <c r="B33" s="128" t="e">
        <f>VLOOKUP(A33,[1]BASE!$A:$A,1,0)</f>
        <v>#N/A</v>
      </c>
      <c r="C33" s="128" t="e">
        <f>VLOOKUP(A33,'INGRESO DIARIO'!A:A,1,0)</f>
        <v>#N/A</v>
      </c>
      <c r="D33" s="136" t="s">
        <v>3105</v>
      </c>
      <c r="E33" s="129" t="s">
        <v>19</v>
      </c>
      <c r="F33" s="130">
        <v>45897.290844907409</v>
      </c>
      <c r="G33" s="130">
        <v>45901.906909722224</v>
      </c>
      <c r="H33" s="129">
        <v>1146439246</v>
      </c>
      <c r="I33" s="129" t="s">
        <v>1918</v>
      </c>
      <c r="J33" s="129" t="s">
        <v>2798</v>
      </c>
      <c r="K33" s="129" t="s">
        <v>15</v>
      </c>
      <c r="L33" s="129" t="s">
        <v>1921</v>
      </c>
      <c r="M33" s="129" t="s">
        <v>16</v>
      </c>
      <c r="N33" s="129" t="s">
        <v>20</v>
      </c>
      <c r="O33" s="129"/>
      <c r="P33" s="129"/>
      <c r="Q33" s="132">
        <v>45923</v>
      </c>
      <c r="R33" s="129"/>
      <c r="S33" s="129" t="s">
        <v>21</v>
      </c>
      <c r="T33" s="129" t="s">
        <v>5121</v>
      </c>
      <c r="U33" s="129"/>
      <c r="V33" s="129"/>
      <c r="W33" s="133">
        <f t="shared" si="0"/>
        <v>45905.906909722224</v>
      </c>
      <c r="X33" s="134">
        <f t="shared" si="1"/>
        <v>4</v>
      </c>
      <c r="Y33" s="134">
        <f t="shared" ca="1" si="2"/>
        <v>44.093090277776355</v>
      </c>
      <c r="Z33" s="134">
        <f t="shared" ca="1" si="3"/>
        <v>33</v>
      </c>
      <c r="AA33" s="134">
        <f t="shared" ca="1" si="4"/>
        <v>11.093090277776355</v>
      </c>
      <c r="AB33" s="134">
        <f t="shared" ca="1" si="5"/>
        <v>33</v>
      </c>
      <c r="AC33" s="134">
        <f t="shared" ca="1" si="6"/>
        <v>29</v>
      </c>
      <c r="AD33" s="135">
        <f t="shared" ca="1" si="7"/>
        <v>-38.093090277776355</v>
      </c>
      <c r="AE33" s="127" t="str">
        <f t="shared" ca="1" si="8"/>
        <v>VENCIDO</v>
      </c>
    </row>
    <row r="34" spans="1:31" customFormat="1" ht="15" x14ac:dyDescent="0.25">
      <c r="A34" s="126">
        <v>23521142</v>
      </c>
      <c r="B34" s="128" t="e">
        <f>VLOOKUP(A34,[1]BASE!$A:$A,1,0)</f>
        <v>#N/A</v>
      </c>
      <c r="C34" s="128" t="e">
        <f>VLOOKUP(A34,'INGRESO DIARIO'!A:A,1,0)</f>
        <v>#N/A</v>
      </c>
      <c r="D34" s="136" t="s">
        <v>3115</v>
      </c>
      <c r="E34" s="129" t="s">
        <v>19</v>
      </c>
      <c r="F34" s="130">
        <v>45896.706469907411</v>
      </c>
      <c r="G34" s="130">
        <v>45901.906909722224</v>
      </c>
      <c r="H34" s="129">
        <v>8309781</v>
      </c>
      <c r="I34" s="129" t="s">
        <v>2027</v>
      </c>
      <c r="J34" s="129" t="s">
        <v>2818</v>
      </c>
      <c r="K34" s="129" t="s">
        <v>15</v>
      </c>
      <c r="L34" s="129" t="s">
        <v>2031</v>
      </c>
      <c r="M34" s="129" t="s">
        <v>16</v>
      </c>
      <c r="N34" s="129" t="s">
        <v>22</v>
      </c>
      <c r="O34" s="129"/>
      <c r="P34" s="129"/>
      <c r="Q34" s="132">
        <v>45923</v>
      </c>
      <c r="R34" s="129"/>
      <c r="S34" s="129" t="s">
        <v>21</v>
      </c>
      <c r="T34" s="129" t="s">
        <v>5127</v>
      </c>
      <c r="U34" s="129"/>
      <c r="V34" s="129"/>
      <c r="W34" s="133">
        <f t="shared" ref="W34:W65" si="9">+IF(M34="RURAL",(G34+8),IF(M34="URBANA",(G34+4),""))</f>
        <v>45905.906909722224</v>
      </c>
      <c r="X34" s="134">
        <f t="shared" si="1"/>
        <v>4</v>
      </c>
      <c r="Y34" s="134">
        <f t="shared" ca="1" si="2"/>
        <v>44.093090277776355</v>
      </c>
      <c r="Z34" s="134">
        <f t="shared" ca="1" si="3"/>
        <v>33</v>
      </c>
      <c r="AA34" s="134">
        <f t="shared" ca="1" si="4"/>
        <v>11.093090277776355</v>
      </c>
      <c r="AB34" s="134">
        <f t="shared" ca="1" si="5"/>
        <v>33</v>
      </c>
      <c r="AC34" s="134">
        <f t="shared" ca="1" si="6"/>
        <v>29</v>
      </c>
      <c r="AD34" s="135">
        <f t="shared" ca="1" si="7"/>
        <v>-38.093090277776355</v>
      </c>
      <c r="AE34" s="127" t="str">
        <f t="shared" ca="1" si="8"/>
        <v>VENCIDO</v>
      </c>
    </row>
    <row r="35" spans="1:31" customFormat="1" ht="15" x14ac:dyDescent="0.25">
      <c r="A35" s="126">
        <v>23521421</v>
      </c>
      <c r="B35" s="128" t="e">
        <f>VLOOKUP(A35,[1]BASE!$A:$A,1,0)</f>
        <v>#N/A</v>
      </c>
      <c r="C35" s="128" t="e">
        <f>VLOOKUP(A35,'INGRESO DIARIO'!A:A,1,0)</f>
        <v>#N/A</v>
      </c>
      <c r="D35" s="136" t="s">
        <v>3117</v>
      </c>
      <c r="E35" s="129" t="s">
        <v>19</v>
      </c>
      <c r="F35" s="130">
        <v>45899.369351851848</v>
      </c>
      <c r="G35" s="130">
        <v>45901.906909722224</v>
      </c>
      <c r="H35" s="129">
        <v>43514323</v>
      </c>
      <c r="I35" s="129" t="s">
        <v>2061</v>
      </c>
      <c r="J35" s="129" t="s">
        <v>2825</v>
      </c>
      <c r="K35" s="129" t="s">
        <v>15</v>
      </c>
      <c r="L35" s="129" t="s">
        <v>2065</v>
      </c>
      <c r="M35" s="129" t="s">
        <v>16</v>
      </c>
      <c r="N35" s="129" t="s">
        <v>22</v>
      </c>
      <c r="O35" s="129"/>
      <c r="P35" s="129"/>
      <c r="Q35" s="132">
        <v>45923</v>
      </c>
      <c r="R35" s="129"/>
      <c r="S35" s="129" t="s">
        <v>23</v>
      </c>
      <c r="T35" s="129" t="s">
        <v>3909</v>
      </c>
      <c r="U35" s="129"/>
      <c r="V35" s="129"/>
      <c r="W35" s="133">
        <f t="shared" si="9"/>
        <v>45905.906909722224</v>
      </c>
      <c r="X35" s="134">
        <f t="shared" si="1"/>
        <v>4</v>
      </c>
      <c r="Y35" s="134">
        <f t="shared" ca="1" si="2"/>
        <v>44.093090277776355</v>
      </c>
      <c r="Z35" s="134">
        <f t="shared" ca="1" si="3"/>
        <v>33</v>
      </c>
      <c r="AA35" s="134">
        <f t="shared" ca="1" si="4"/>
        <v>11.093090277776355</v>
      </c>
      <c r="AB35" s="134">
        <f t="shared" ca="1" si="5"/>
        <v>33</v>
      </c>
      <c r="AC35" s="134">
        <f t="shared" ca="1" si="6"/>
        <v>29</v>
      </c>
      <c r="AD35" s="135">
        <f t="shared" ca="1" si="7"/>
        <v>-38.093090277776355</v>
      </c>
      <c r="AE35" s="127" t="str">
        <f t="shared" ca="1" si="8"/>
        <v>VENCIDO</v>
      </c>
    </row>
    <row r="36" spans="1:31" customFormat="1" ht="15" x14ac:dyDescent="0.25">
      <c r="A36" s="126">
        <v>23524252</v>
      </c>
      <c r="B36" s="128" t="e">
        <f>VLOOKUP(A36,[1]BASE!$A:$A,1,0)</f>
        <v>#N/A</v>
      </c>
      <c r="C36" s="128" t="e">
        <f>VLOOKUP(A36,'INGRESO DIARIO'!A:A,1,0)</f>
        <v>#N/A</v>
      </c>
      <c r="D36" s="136" t="s">
        <v>3139</v>
      </c>
      <c r="E36" s="129" t="s">
        <v>19</v>
      </c>
      <c r="F36" s="130">
        <v>45896.507430555554</v>
      </c>
      <c r="G36" s="130">
        <v>45901.906886574077</v>
      </c>
      <c r="H36" s="129">
        <v>43155150</v>
      </c>
      <c r="I36" s="129" t="s">
        <v>2167</v>
      </c>
      <c r="J36" s="129" t="s">
        <v>2843</v>
      </c>
      <c r="K36" s="129" t="s">
        <v>15</v>
      </c>
      <c r="L36" s="129" t="s">
        <v>2281</v>
      </c>
      <c r="M36" s="129" t="s">
        <v>16</v>
      </c>
      <c r="N36" s="129" t="s">
        <v>22</v>
      </c>
      <c r="O36" s="129"/>
      <c r="P36" s="129" t="s">
        <v>4702</v>
      </c>
      <c r="Q36" s="132">
        <v>45923</v>
      </c>
      <c r="R36" s="129"/>
      <c r="S36" s="129" t="s">
        <v>753</v>
      </c>
      <c r="T36" s="129"/>
      <c r="U36" s="129"/>
      <c r="V36" s="129"/>
      <c r="W36" s="133">
        <f t="shared" si="9"/>
        <v>45905.906886574077</v>
      </c>
      <c r="X36" s="134">
        <f t="shared" si="1"/>
        <v>4</v>
      </c>
      <c r="Y36" s="134">
        <f t="shared" ca="1" si="2"/>
        <v>44.093113425922638</v>
      </c>
      <c r="Z36" s="134">
        <f t="shared" ca="1" si="3"/>
        <v>33</v>
      </c>
      <c r="AA36" s="134">
        <f t="shared" ca="1" si="4"/>
        <v>11.093113425922638</v>
      </c>
      <c r="AB36" s="134">
        <f t="shared" ca="1" si="5"/>
        <v>33</v>
      </c>
      <c r="AC36" s="134">
        <f t="shared" ca="1" si="6"/>
        <v>29</v>
      </c>
      <c r="AD36" s="135">
        <f t="shared" ca="1" si="7"/>
        <v>-38.093113425922638</v>
      </c>
      <c r="AE36" s="127" t="str">
        <f t="shared" si="8"/>
        <v>EJECUTADO</v>
      </c>
    </row>
    <row r="37" spans="1:31" customFormat="1" ht="15" x14ac:dyDescent="0.25">
      <c r="A37" s="126">
        <v>23527646</v>
      </c>
      <c r="B37" s="128" t="e">
        <f>VLOOKUP(A37,[1]BASE!$A:$A,1,0)</f>
        <v>#N/A</v>
      </c>
      <c r="C37" s="128" t="e">
        <f>VLOOKUP(A37,'INGRESO DIARIO'!A:A,1,0)</f>
        <v>#N/A</v>
      </c>
      <c r="D37" s="136" t="s">
        <v>3176</v>
      </c>
      <c r="E37" s="129" t="s">
        <v>19</v>
      </c>
      <c r="F37" s="130">
        <v>45901.436886574076</v>
      </c>
      <c r="G37" s="130">
        <v>45901.90693287037</v>
      </c>
      <c r="H37" s="129">
        <v>1128480617</v>
      </c>
      <c r="I37" s="129" t="s">
        <v>2605</v>
      </c>
      <c r="J37" s="129" t="s">
        <v>2913</v>
      </c>
      <c r="K37" s="129" t="s">
        <v>15</v>
      </c>
      <c r="L37" s="129" t="s">
        <v>2609</v>
      </c>
      <c r="M37" s="129" t="s">
        <v>16</v>
      </c>
      <c r="N37" s="129" t="s">
        <v>22</v>
      </c>
      <c r="O37" s="129"/>
      <c r="P37" s="129"/>
      <c r="Q37" s="132">
        <v>45923</v>
      </c>
      <c r="R37" s="129"/>
      <c r="S37" s="129" t="s">
        <v>23</v>
      </c>
      <c r="T37" s="129" t="s">
        <v>5138</v>
      </c>
      <c r="U37" s="129"/>
      <c r="V37" s="129"/>
      <c r="W37" s="133">
        <f t="shared" si="9"/>
        <v>45905.90693287037</v>
      </c>
      <c r="X37" s="134">
        <f t="shared" si="1"/>
        <v>4</v>
      </c>
      <c r="Y37" s="134">
        <f t="shared" ca="1" si="2"/>
        <v>44.093067129630072</v>
      </c>
      <c r="Z37" s="134">
        <f t="shared" ca="1" si="3"/>
        <v>33</v>
      </c>
      <c r="AA37" s="134">
        <f t="shared" ca="1" si="4"/>
        <v>11.093067129630072</v>
      </c>
      <c r="AB37" s="134">
        <f t="shared" ca="1" si="5"/>
        <v>33</v>
      </c>
      <c r="AC37" s="134">
        <f t="shared" ca="1" si="6"/>
        <v>29</v>
      </c>
      <c r="AD37" s="135">
        <f t="shared" ca="1" si="7"/>
        <v>-38.093067129630072</v>
      </c>
      <c r="AE37" s="127" t="str">
        <f t="shared" ca="1" si="8"/>
        <v>VENCIDO</v>
      </c>
    </row>
    <row r="38" spans="1:31" customFormat="1" ht="15" x14ac:dyDescent="0.25">
      <c r="A38" s="110">
        <v>23541459</v>
      </c>
      <c r="B38" s="39" t="e">
        <f>VLOOKUP(A38,[1]BASE!$A:$A,1,0)</f>
        <v>#N/A</v>
      </c>
      <c r="C38" s="39" t="e">
        <f>VLOOKUP(A38,'INGRESO DIARIO'!A:A,1,0)</f>
        <v>#N/A</v>
      </c>
      <c r="D38" s="40" t="s">
        <v>3884</v>
      </c>
      <c r="E38" s="1" t="s">
        <v>19</v>
      </c>
      <c r="F38" s="41">
        <v>45917.461574074077</v>
      </c>
      <c r="G38" s="41">
        <v>45917.461608796293</v>
      </c>
      <c r="H38" s="1">
        <v>1128480617</v>
      </c>
      <c r="I38" s="1" t="s">
        <v>3806</v>
      </c>
      <c r="J38" s="1" t="s">
        <v>3859</v>
      </c>
      <c r="K38" s="1" t="s">
        <v>15</v>
      </c>
      <c r="L38" s="1" t="s">
        <v>3807</v>
      </c>
      <c r="M38" s="1" t="s">
        <v>16</v>
      </c>
      <c r="N38" s="1" t="s">
        <v>22</v>
      </c>
      <c r="O38" s="1"/>
      <c r="P38" s="1" t="s">
        <v>17</v>
      </c>
      <c r="Q38" s="43">
        <v>45923</v>
      </c>
      <c r="R38" s="1"/>
      <c r="S38" s="1" t="s">
        <v>23</v>
      </c>
      <c r="T38" s="1" t="s">
        <v>5145</v>
      </c>
      <c r="U38" s="1"/>
      <c r="V38" s="1"/>
      <c r="W38" s="133">
        <f t="shared" si="9"/>
        <v>45921.461608796293</v>
      </c>
      <c r="X38" s="134">
        <f t="shared" si="1"/>
        <v>4</v>
      </c>
      <c r="Y38" s="134">
        <f t="shared" ca="1" si="2"/>
        <v>28.538391203706851</v>
      </c>
      <c r="Z38" s="134">
        <f t="shared" ca="1" si="3"/>
        <v>21</v>
      </c>
      <c r="AA38" s="134">
        <f t="shared" ca="1" si="4"/>
        <v>7.5383912037068512</v>
      </c>
      <c r="AB38" s="134">
        <f t="shared" ca="1" si="5"/>
        <v>21</v>
      </c>
      <c r="AC38" s="134">
        <f t="shared" ca="1" si="6"/>
        <v>17</v>
      </c>
      <c r="AD38" s="135">
        <f t="shared" ca="1" si="7"/>
        <v>-22.538391203706851</v>
      </c>
      <c r="AE38" s="127" t="str">
        <f t="shared" ca="1" si="8"/>
        <v>VENCIDO</v>
      </c>
    </row>
    <row r="39" spans="1:31" customFormat="1" ht="15" x14ac:dyDescent="0.25">
      <c r="A39" s="110">
        <v>23541085</v>
      </c>
      <c r="B39" s="39" t="e">
        <f>VLOOKUP(A39,[1]BASE!$A:$A,1,0)</f>
        <v>#N/A</v>
      </c>
      <c r="C39" s="39">
        <f>VLOOKUP(A39,'INGRESO DIARIO'!A:A,1,0)</f>
        <v>23541085</v>
      </c>
      <c r="D39" s="1" t="s">
        <v>3816</v>
      </c>
      <c r="E39" s="1" t="s">
        <v>19</v>
      </c>
      <c r="F39" s="41">
        <v>45916.698101851849</v>
      </c>
      <c r="G39" s="41">
        <v>45916.698136574072</v>
      </c>
      <c r="H39" s="1">
        <v>25195274</v>
      </c>
      <c r="I39" s="1" t="s">
        <v>3817</v>
      </c>
      <c r="J39" s="1" t="s">
        <v>3862</v>
      </c>
      <c r="K39" s="1" t="s">
        <v>15</v>
      </c>
      <c r="L39" s="1" t="s">
        <v>3818</v>
      </c>
      <c r="M39" s="1" t="s">
        <v>18</v>
      </c>
      <c r="N39" s="1" t="s">
        <v>22</v>
      </c>
      <c r="O39" s="1"/>
      <c r="P39" s="1" t="s">
        <v>17</v>
      </c>
      <c r="Q39" s="43">
        <v>45923</v>
      </c>
      <c r="R39" s="1"/>
      <c r="S39" s="1" t="s">
        <v>23</v>
      </c>
      <c r="T39" s="1" t="s">
        <v>5142</v>
      </c>
      <c r="U39" s="1"/>
      <c r="V39" s="1"/>
      <c r="W39" s="133">
        <f t="shared" si="9"/>
        <v>45924.698136574072</v>
      </c>
      <c r="X39" s="134">
        <f t="shared" si="1"/>
        <v>8</v>
      </c>
      <c r="Y39" s="134">
        <f t="shared" ca="1" si="2"/>
        <v>29.301863425927877</v>
      </c>
      <c r="Z39" s="134">
        <f t="shared" ca="1" si="3"/>
        <v>22</v>
      </c>
      <c r="AA39" s="134">
        <f t="shared" ca="1" si="4"/>
        <v>7.301863425927877</v>
      </c>
      <c r="AB39" s="134">
        <f t="shared" ca="1" si="5"/>
        <v>22</v>
      </c>
      <c r="AC39" s="134">
        <f t="shared" ca="1" si="6"/>
        <v>14</v>
      </c>
      <c r="AD39" s="135">
        <f t="shared" ca="1" si="7"/>
        <v>-19.301863425927877</v>
      </c>
      <c r="AE39" s="127" t="str">
        <f t="shared" ca="1" si="8"/>
        <v>VENCIDO</v>
      </c>
    </row>
    <row r="40" spans="1:31" customFormat="1" ht="15" x14ac:dyDescent="0.25">
      <c r="A40" s="110">
        <v>23542420</v>
      </c>
      <c r="B40" s="39" t="e">
        <f>VLOOKUP(A40,[1]BASE!$A:$A,1,0)</f>
        <v>#N/A</v>
      </c>
      <c r="C40" s="39">
        <f>VLOOKUP(A40,'INGRESO DIARIO'!A:A,1,0)</f>
        <v>23542420</v>
      </c>
      <c r="D40" s="40" t="s">
        <v>4082</v>
      </c>
      <c r="E40" s="1" t="s">
        <v>19</v>
      </c>
      <c r="F40" s="41">
        <v>45918.375347222223</v>
      </c>
      <c r="G40" s="41">
        <v>45918.375381944446</v>
      </c>
      <c r="H40" s="1">
        <v>39213422</v>
      </c>
      <c r="I40" s="1" t="s">
        <v>3957</v>
      </c>
      <c r="J40" s="1" t="s">
        <v>4052</v>
      </c>
      <c r="K40" s="1" t="s">
        <v>15</v>
      </c>
      <c r="L40" s="1" t="s">
        <v>3958</v>
      </c>
      <c r="M40" s="1" t="s">
        <v>16</v>
      </c>
      <c r="N40" s="1" t="s">
        <v>20</v>
      </c>
      <c r="O40" s="1"/>
      <c r="P40" s="1" t="s">
        <v>17</v>
      </c>
      <c r="Q40" s="43">
        <v>45923</v>
      </c>
      <c r="R40" s="1"/>
      <c r="S40" s="1" t="s">
        <v>23</v>
      </c>
      <c r="T40" s="1" t="s">
        <v>5148</v>
      </c>
      <c r="U40" s="1" t="s">
        <v>17</v>
      </c>
      <c r="V40" s="1" t="s">
        <v>17</v>
      </c>
      <c r="W40" s="133">
        <f t="shared" si="9"/>
        <v>45922.375381944446</v>
      </c>
      <c r="X40" s="134">
        <f t="shared" si="1"/>
        <v>4</v>
      </c>
      <c r="Y40" s="134">
        <f t="shared" ca="1" si="2"/>
        <v>27.624618055553583</v>
      </c>
      <c r="Z40" s="134">
        <f t="shared" ca="1" si="3"/>
        <v>20</v>
      </c>
      <c r="AA40" s="134">
        <f t="shared" ca="1" si="4"/>
        <v>7.624618055553583</v>
      </c>
      <c r="AB40" s="134">
        <f t="shared" ca="1" si="5"/>
        <v>20</v>
      </c>
      <c r="AC40" s="134">
        <f t="shared" ca="1" si="6"/>
        <v>16</v>
      </c>
      <c r="AD40" s="135">
        <f t="shared" ca="1" si="7"/>
        <v>-21.624618055553583</v>
      </c>
      <c r="AE40" s="127" t="str">
        <f t="shared" ca="1" si="8"/>
        <v>VENCIDO</v>
      </c>
    </row>
    <row r="41" spans="1:31" customFormat="1" ht="15" x14ac:dyDescent="0.25">
      <c r="A41" s="110">
        <v>23542542</v>
      </c>
      <c r="B41" s="39" t="e">
        <f>VLOOKUP(A41,[1]BASE!$A:$A,1,0)</f>
        <v>#N/A</v>
      </c>
      <c r="C41" s="39">
        <f>VLOOKUP(A41,'INGRESO DIARIO'!A:A,1,0)</f>
        <v>23542542</v>
      </c>
      <c r="D41" s="40" t="s">
        <v>5155</v>
      </c>
      <c r="E41" s="1" t="s">
        <v>19</v>
      </c>
      <c r="F41" s="41">
        <v>45918.434687499997</v>
      </c>
      <c r="G41" s="41">
        <v>45918.43472222222</v>
      </c>
      <c r="H41" s="1">
        <v>1193429057</v>
      </c>
      <c r="I41" s="1" t="s">
        <v>3962</v>
      </c>
      <c r="J41" s="1" t="s">
        <v>4053</v>
      </c>
      <c r="K41" s="1" t="s">
        <v>15</v>
      </c>
      <c r="L41" s="1" t="s">
        <v>3963</v>
      </c>
      <c r="M41" s="1" t="s">
        <v>16</v>
      </c>
      <c r="N41" s="1" t="s">
        <v>22</v>
      </c>
      <c r="O41" s="1"/>
      <c r="P41" s="1" t="s">
        <v>17</v>
      </c>
      <c r="Q41" s="43">
        <v>45923</v>
      </c>
      <c r="R41" s="1"/>
      <c r="S41" s="1" t="s">
        <v>21</v>
      </c>
      <c r="T41" s="1" t="s">
        <v>5154</v>
      </c>
      <c r="U41" s="1" t="s">
        <v>17</v>
      </c>
      <c r="V41" s="1" t="s">
        <v>17</v>
      </c>
      <c r="W41" s="133">
        <f t="shared" si="9"/>
        <v>45922.43472222222</v>
      </c>
      <c r="X41" s="134">
        <f t="shared" si="1"/>
        <v>4</v>
      </c>
      <c r="Y41" s="134">
        <f t="shared" ca="1" si="2"/>
        <v>27.565277777779556</v>
      </c>
      <c r="Z41" s="134">
        <f t="shared" ca="1" si="3"/>
        <v>20</v>
      </c>
      <c r="AA41" s="134">
        <f t="shared" ca="1" si="4"/>
        <v>7.5652777777795563</v>
      </c>
      <c r="AB41" s="134">
        <f t="shared" ca="1" si="5"/>
        <v>20</v>
      </c>
      <c r="AC41" s="134">
        <f t="shared" ca="1" si="6"/>
        <v>16</v>
      </c>
      <c r="AD41" s="135">
        <f t="shared" ca="1" si="7"/>
        <v>-21.565277777779556</v>
      </c>
      <c r="AE41" s="127" t="str">
        <f t="shared" ca="1" si="8"/>
        <v>VENCIDO</v>
      </c>
    </row>
    <row r="42" spans="1:31" customFormat="1" ht="15" x14ac:dyDescent="0.25">
      <c r="A42" s="110">
        <v>23541705</v>
      </c>
      <c r="B42" s="39" t="e">
        <f>VLOOKUP(A42,[1]BASE!$A:$A,1,0)</f>
        <v>#N/A</v>
      </c>
      <c r="C42" s="39">
        <f>VLOOKUP(A42,'INGRESO DIARIO'!A:A,1,0)</f>
        <v>23541705</v>
      </c>
      <c r="D42" s="40" t="s">
        <v>4084</v>
      </c>
      <c r="E42" s="1" t="s">
        <v>19</v>
      </c>
      <c r="F42" s="41">
        <v>45917.616446759261</v>
      </c>
      <c r="G42" s="41">
        <v>45917.616516203707</v>
      </c>
      <c r="H42" s="1">
        <v>43816828</v>
      </c>
      <c r="I42" s="1" t="s">
        <v>3981</v>
      </c>
      <c r="J42" s="1" t="s">
        <v>4056</v>
      </c>
      <c r="K42" s="1" t="s">
        <v>15</v>
      </c>
      <c r="L42" s="1" t="s">
        <v>3982</v>
      </c>
      <c r="M42" s="1" t="s">
        <v>16</v>
      </c>
      <c r="N42" s="1" t="s">
        <v>22</v>
      </c>
      <c r="O42" s="1"/>
      <c r="P42" s="1" t="s">
        <v>17</v>
      </c>
      <c r="Q42" s="43">
        <v>45923</v>
      </c>
      <c r="R42" s="1"/>
      <c r="S42" s="1" t="s">
        <v>21</v>
      </c>
      <c r="T42" s="1" t="s">
        <v>5126</v>
      </c>
      <c r="U42" s="1" t="s">
        <v>17</v>
      </c>
      <c r="V42" s="1" t="s">
        <v>17</v>
      </c>
      <c r="W42" s="133">
        <f t="shared" si="9"/>
        <v>45921.616516203707</v>
      </c>
      <c r="X42" s="134">
        <f t="shared" si="1"/>
        <v>4</v>
      </c>
      <c r="Y42" s="134">
        <f t="shared" ca="1" si="2"/>
        <v>28.383483796293149</v>
      </c>
      <c r="Z42" s="134">
        <f t="shared" ca="1" si="3"/>
        <v>21</v>
      </c>
      <c r="AA42" s="134">
        <f t="shared" ca="1" si="4"/>
        <v>7.3834837962931488</v>
      </c>
      <c r="AB42" s="134">
        <f t="shared" ca="1" si="5"/>
        <v>21</v>
      </c>
      <c r="AC42" s="134">
        <f t="shared" ca="1" si="6"/>
        <v>17</v>
      </c>
      <c r="AD42" s="135">
        <f t="shared" ca="1" si="7"/>
        <v>-22.383483796293149</v>
      </c>
      <c r="AE42" s="127" t="str">
        <f t="shared" ca="1" si="8"/>
        <v>VENCIDO</v>
      </c>
    </row>
    <row r="43" spans="1:31" customFormat="1" ht="15" x14ac:dyDescent="0.25">
      <c r="A43" s="110">
        <v>23545380</v>
      </c>
      <c r="B43" s="39" t="e">
        <f>VLOOKUP(A43,[1]BASE!$A:$A,1,0)</f>
        <v>#N/A</v>
      </c>
      <c r="C43" s="39">
        <f>VLOOKUP(A43,'INGRESO DIARIO'!A:A,1,0)</f>
        <v>23545380</v>
      </c>
      <c r="D43" s="40" t="s">
        <v>4625</v>
      </c>
      <c r="E43" s="1" t="s">
        <v>19</v>
      </c>
      <c r="F43" s="41">
        <v>45922.368067129632</v>
      </c>
      <c r="G43" s="41">
        <v>45922.368113425924</v>
      </c>
      <c r="H43" s="1">
        <v>1022034121</v>
      </c>
      <c r="I43" s="1" t="s">
        <v>4219</v>
      </c>
      <c r="J43" s="1" t="s">
        <v>4575</v>
      </c>
      <c r="K43" s="1" t="s">
        <v>15</v>
      </c>
      <c r="L43" s="1" t="s">
        <v>4221</v>
      </c>
      <c r="M43" s="1" t="s">
        <v>16</v>
      </c>
      <c r="N43" s="1" t="s">
        <v>26</v>
      </c>
      <c r="O43" s="1"/>
      <c r="P43" s="1" t="s">
        <v>17</v>
      </c>
      <c r="Q43" s="43">
        <v>45923</v>
      </c>
      <c r="R43" s="1"/>
      <c r="S43" s="1" t="s">
        <v>21</v>
      </c>
      <c r="T43" s="1" t="s">
        <v>4691</v>
      </c>
      <c r="U43" s="1"/>
      <c r="V43" s="1"/>
      <c r="W43" s="133">
        <f t="shared" si="9"/>
        <v>45926.368113425924</v>
      </c>
      <c r="X43" s="134">
        <f t="shared" si="1"/>
        <v>4</v>
      </c>
      <c r="Y43" s="134">
        <f t="shared" ca="1" si="2"/>
        <v>23.631886574075907</v>
      </c>
      <c r="Z43" s="134">
        <f t="shared" ca="1" si="3"/>
        <v>18</v>
      </c>
      <c r="AA43" s="134">
        <f t="shared" ca="1" si="4"/>
        <v>5.6318865740759065</v>
      </c>
      <c r="AB43" s="134">
        <f t="shared" ca="1" si="5"/>
        <v>18</v>
      </c>
      <c r="AC43" s="134">
        <f t="shared" ca="1" si="6"/>
        <v>14</v>
      </c>
      <c r="AD43" s="135">
        <f t="shared" ca="1" si="7"/>
        <v>-17.631886574075907</v>
      </c>
      <c r="AE43" s="127" t="str">
        <f t="shared" ca="1" si="8"/>
        <v>VENCIDO</v>
      </c>
    </row>
    <row r="44" spans="1:31" customFormat="1" ht="15" x14ac:dyDescent="0.25">
      <c r="A44" s="110">
        <v>23545371</v>
      </c>
      <c r="B44" s="39" t="e">
        <f>VLOOKUP(A44,[1]BASE!$A:$A,1,0)</f>
        <v>#N/A</v>
      </c>
      <c r="C44" s="39">
        <f>VLOOKUP(A44,'INGRESO DIARIO'!A:A,1,0)</f>
        <v>23545371</v>
      </c>
      <c r="D44" s="40" t="s">
        <v>4628</v>
      </c>
      <c r="E44" s="1" t="s">
        <v>19</v>
      </c>
      <c r="F44" s="41">
        <v>45922.36451388889</v>
      </c>
      <c r="G44" s="41">
        <v>45922.364548611113</v>
      </c>
      <c r="H44" s="1">
        <v>1037645271</v>
      </c>
      <c r="I44" s="1" t="s">
        <v>632</v>
      </c>
      <c r="J44" s="1" t="s">
        <v>700</v>
      </c>
      <c r="K44" s="1" t="s">
        <v>15</v>
      </c>
      <c r="L44" s="1" t="s">
        <v>4229</v>
      </c>
      <c r="M44" s="1" t="s">
        <v>16</v>
      </c>
      <c r="N44" s="1" t="s">
        <v>26</v>
      </c>
      <c r="O44" s="1"/>
      <c r="P44" s="1" t="s">
        <v>4695</v>
      </c>
      <c r="Q44" s="43">
        <v>45923</v>
      </c>
      <c r="R44" s="1"/>
      <c r="S44" s="1" t="s">
        <v>753</v>
      </c>
      <c r="T44" s="1"/>
      <c r="U44" s="1"/>
      <c r="V44" s="1"/>
      <c r="W44" s="133">
        <f t="shared" si="9"/>
        <v>45926.364548611113</v>
      </c>
      <c r="X44" s="134">
        <f t="shared" si="1"/>
        <v>4</v>
      </c>
      <c r="Y44" s="134">
        <f t="shared" ca="1" si="2"/>
        <v>23.635451388887304</v>
      </c>
      <c r="Z44" s="134">
        <f t="shared" ca="1" si="3"/>
        <v>18</v>
      </c>
      <c r="AA44" s="134">
        <f t="shared" ca="1" si="4"/>
        <v>5.6354513888873043</v>
      </c>
      <c r="AB44" s="134">
        <f t="shared" ca="1" si="5"/>
        <v>18</v>
      </c>
      <c r="AC44" s="134">
        <f t="shared" ca="1" si="6"/>
        <v>14</v>
      </c>
      <c r="AD44" s="135">
        <f t="shared" ca="1" si="7"/>
        <v>-17.635451388887304</v>
      </c>
      <c r="AE44" s="127" t="str">
        <f t="shared" si="8"/>
        <v>EJECUTADO</v>
      </c>
    </row>
    <row r="45" spans="1:31" customFormat="1" ht="15" x14ac:dyDescent="0.25">
      <c r="A45" s="110">
        <v>23545580</v>
      </c>
      <c r="B45" s="39" t="e">
        <f>VLOOKUP(A45,[1]BASE!$A:$A,1,0)</f>
        <v>#N/A</v>
      </c>
      <c r="C45" s="39">
        <f>VLOOKUP(A45,'INGRESO DIARIO'!A:A,1,0)</f>
        <v>23545580</v>
      </c>
      <c r="D45" s="40" t="s">
        <v>4630</v>
      </c>
      <c r="E45" s="1" t="s">
        <v>19</v>
      </c>
      <c r="F45" s="41">
        <v>45922.441620370373</v>
      </c>
      <c r="G45" s="41">
        <v>45922.441643518519</v>
      </c>
      <c r="H45" s="1">
        <v>1017268925</v>
      </c>
      <c r="I45" s="1" t="s">
        <v>4241</v>
      </c>
      <c r="J45" s="1" t="s">
        <v>4578</v>
      </c>
      <c r="K45" s="1" t="s">
        <v>15</v>
      </c>
      <c r="L45" s="1" t="s">
        <v>4242</v>
      </c>
      <c r="M45" s="1" t="s">
        <v>16</v>
      </c>
      <c r="N45" s="1" t="s">
        <v>22</v>
      </c>
      <c r="O45" s="1"/>
      <c r="P45" s="1" t="s">
        <v>17</v>
      </c>
      <c r="Q45" s="43">
        <v>45923</v>
      </c>
      <c r="R45" s="1"/>
      <c r="S45" s="1" t="s">
        <v>23</v>
      </c>
      <c r="T45" s="1" t="s">
        <v>5129</v>
      </c>
      <c r="U45" s="1"/>
      <c r="V45" s="1"/>
      <c r="W45" s="133">
        <f t="shared" si="9"/>
        <v>45926.441643518519</v>
      </c>
      <c r="X45" s="134">
        <f t="shared" si="1"/>
        <v>4</v>
      </c>
      <c r="Y45" s="134">
        <f t="shared" ca="1" si="2"/>
        <v>23.558356481480587</v>
      </c>
      <c r="Z45" s="134">
        <f t="shared" ca="1" si="3"/>
        <v>18</v>
      </c>
      <c r="AA45" s="134">
        <f t="shared" ca="1" si="4"/>
        <v>5.5583564814805868</v>
      </c>
      <c r="AB45" s="134">
        <f t="shared" ca="1" si="5"/>
        <v>18</v>
      </c>
      <c r="AC45" s="134">
        <f t="shared" ca="1" si="6"/>
        <v>14</v>
      </c>
      <c r="AD45" s="135">
        <f t="shared" ca="1" si="7"/>
        <v>-17.558356481480587</v>
      </c>
      <c r="AE45" s="127" t="str">
        <f t="shared" ca="1" si="8"/>
        <v>VENCIDO</v>
      </c>
    </row>
    <row r="46" spans="1:31" customFormat="1" ht="15" x14ac:dyDescent="0.25">
      <c r="A46" s="110">
        <v>23545707</v>
      </c>
      <c r="B46" s="39" t="e">
        <f>VLOOKUP(A46,[1]BASE!$A:$A,1,0)</f>
        <v>#N/A</v>
      </c>
      <c r="C46" s="39">
        <f>VLOOKUP(A46,'INGRESO DIARIO'!A:A,1,0)</f>
        <v>23545707</v>
      </c>
      <c r="D46" s="40" t="s">
        <v>4632</v>
      </c>
      <c r="E46" s="1" t="s">
        <v>19</v>
      </c>
      <c r="F46" s="41">
        <v>45922.491805555554</v>
      </c>
      <c r="G46" s="41">
        <v>45922.491828703707</v>
      </c>
      <c r="H46" s="1">
        <v>43274390</v>
      </c>
      <c r="I46" s="1" t="s">
        <v>4251</v>
      </c>
      <c r="J46" s="1" t="s">
        <v>4580</v>
      </c>
      <c r="K46" s="1" t="s">
        <v>15</v>
      </c>
      <c r="L46" s="1" t="s">
        <v>4252</v>
      </c>
      <c r="M46" s="1" t="s">
        <v>16</v>
      </c>
      <c r="N46" s="1" t="s">
        <v>22</v>
      </c>
      <c r="O46" s="1"/>
      <c r="P46" s="1" t="s">
        <v>17</v>
      </c>
      <c r="Q46" s="43">
        <v>45923</v>
      </c>
      <c r="R46" s="1"/>
      <c r="S46" s="1" t="s">
        <v>21</v>
      </c>
      <c r="T46" s="1" t="s">
        <v>5131</v>
      </c>
      <c r="U46" s="1"/>
      <c r="V46" s="1"/>
      <c r="W46" s="133">
        <f t="shared" si="9"/>
        <v>45926.491828703707</v>
      </c>
      <c r="X46" s="134">
        <f t="shared" si="1"/>
        <v>4</v>
      </c>
      <c r="Y46" s="134">
        <f t="shared" ca="1" si="2"/>
        <v>23.508171296292858</v>
      </c>
      <c r="Z46" s="134">
        <f t="shared" ca="1" si="3"/>
        <v>18</v>
      </c>
      <c r="AA46" s="134">
        <f t="shared" ca="1" si="4"/>
        <v>5.5081712962928577</v>
      </c>
      <c r="AB46" s="134">
        <f t="shared" ca="1" si="5"/>
        <v>18</v>
      </c>
      <c r="AC46" s="134">
        <f t="shared" ca="1" si="6"/>
        <v>14</v>
      </c>
      <c r="AD46" s="135">
        <f t="shared" ca="1" si="7"/>
        <v>-17.508171296292858</v>
      </c>
      <c r="AE46" s="127" t="str">
        <f t="shared" ca="1" si="8"/>
        <v>VENCIDO</v>
      </c>
    </row>
    <row r="47" spans="1:31" customFormat="1" ht="15" x14ac:dyDescent="0.25">
      <c r="A47" s="110">
        <v>23545718</v>
      </c>
      <c r="B47" s="39" t="e">
        <f>VLOOKUP(A47,[1]BASE!$A:$A,1,0)</f>
        <v>#N/A</v>
      </c>
      <c r="C47" s="39">
        <f>VLOOKUP(A47,'INGRESO DIARIO'!A:A,1,0)</f>
        <v>23545718</v>
      </c>
      <c r="D47" s="40" t="s">
        <v>4633</v>
      </c>
      <c r="E47" s="1" t="s">
        <v>19</v>
      </c>
      <c r="F47" s="41">
        <v>45922.493796296294</v>
      </c>
      <c r="G47" s="41">
        <v>45922.493831018517</v>
      </c>
      <c r="H47" s="1">
        <v>43274390</v>
      </c>
      <c r="I47" s="1" t="s">
        <v>4251</v>
      </c>
      <c r="J47" s="1" t="s">
        <v>4580</v>
      </c>
      <c r="K47" s="1" t="s">
        <v>15</v>
      </c>
      <c r="L47" s="1" t="s">
        <v>4256</v>
      </c>
      <c r="M47" s="1" t="s">
        <v>16</v>
      </c>
      <c r="N47" s="1" t="s">
        <v>22</v>
      </c>
      <c r="O47" s="1"/>
      <c r="P47" s="1" t="s">
        <v>17</v>
      </c>
      <c r="Q47" s="43">
        <v>45923</v>
      </c>
      <c r="R47" s="1"/>
      <c r="S47" s="1" t="s">
        <v>21</v>
      </c>
      <c r="T47" s="1" t="s">
        <v>5130</v>
      </c>
      <c r="U47" s="1"/>
      <c r="V47" s="1"/>
      <c r="W47" s="133">
        <f t="shared" si="9"/>
        <v>45926.493831018517</v>
      </c>
      <c r="X47" s="134">
        <f t="shared" si="1"/>
        <v>4</v>
      </c>
      <c r="Y47" s="134">
        <f t="shared" ca="1" si="2"/>
        <v>23.506168981482915</v>
      </c>
      <c r="Z47" s="134">
        <f t="shared" ca="1" si="3"/>
        <v>18</v>
      </c>
      <c r="AA47" s="134">
        <f t="shared" ca="1" si="4"/>
        <v>5.5061689814829151</v>
      </c>
      <c r="AB47" s="134">
        <f t="shared" ca="1" si="5"/>
        <v>18</v>
      </c>
      <c r="AC47" s="134">
        <f t="shared" ca="1" si="6"/>
        <v>14</v>
      </c>
      <c r="AD47" s="135">
        <f t="shared" ca="1" si="7"/>
        <v>-17.506168981482915</v>
      </c>
      <c r="AE47" s="127" t="str">
        <f t="shared" ca="1" si="8"/>
        <v>VENCIDO</v>
      </c>
    </row>
    <row r="48" spans="1:31" customFormat="1" ht="15" x14ac:dyDescent="0.25">
      <c r="A48" s="110">
        <v>23543622</v>
      </c>
      <c r="B48" s="39" t="e">
        <f>VLOOKUP(A48,[1]BASE!$A:$A,1,0)</f>
        <v>#N/A</v>
      </c>
      <c r="C48" s="39">
        <f>VLOOKUP(A48,'INGRESO DIARIO'!A:A,1,0)</f>
        <v>23543622</v>
      </c>
      <c r="D48" s="40" t="s">
        <v>4635</v>
      </c>
      <c r="E48" s="1" t="s">
        <v>19</v>
      </c>
      <c r="F48" s="41">
        <v>45919.497094907405</v>
      </c>
      <c r="G48" s="41">
        <v>45919.497129629628</v>
      </c>
      <c r="H48" s="1">
        <v>3428969</v>
      </c>
      <c r="I48" s="1" t="s">
        <v>4269</v>
      </c>
      <c r="J48" s="1" t="s">
        <v>4582</v>
      </c>
      <c r="K48" s="1" t="s">
        <v>15</v>
      </c>
      <c r="L48" s="1" t="s">
        <v>4270</v>
      </c>
      <c r="M48" s="1" t="s">
        <v>16</v>
      </c>
      <c r="N48" s="1" t="s">
        <v>20</v>
      </c>
      <c r="O48" s="1"/>
      <c r="P48" s="1" t="s">
        <v>17</v>
      </c>
      <c r="Q48" s="43">
        <v>45923</v>
      </c>
      <c r="R48" s="1"/>
      <c r="S48" s="1" t="s">
        <v>23</v>
      </c>
      <c r="T48" s="1" t="s">
        <v>5115</v>
      </c>
      <c r="U48" s="1"/>
      <c r="V48" s="1"/>
      <c r="W48" s="133">
        <f t="shared" si="9"/>
        <v>45923.497129629628</v>
      </c>
      <c r="X48" s="134">
        <f t="shared" si="1"/>
        <v>4</v>
      </c>
      <c r="Y48" s="134">
        <f t="shared" ca="1" si="2"/>
        <v>26.502870370371966</v>
      </c>
      <c r="Z48" s="134">
        <f t="shared" ca="1" si="3"/>
        <v>19</v>
      </c>
      <c r="AA48" s="134">
        <f t="shared" ca="1" si="4"/>
        <v>7.5028703703719657</v>
      </c>
      <c r="AB48" s="134">
        <f t="shared" ca="1" si="5"/>
        <v>19</v>
      </c>
      <c r="AC48" s="134">
        <f t="shared" ca="1" si="6"/>
        <v>15</v>
      </c>
      <c r="AD48" s="135">
        <f t="shared" ca="1" si="7"/>
        <v>-20.502870370371966</v>
      </c>
      <c r="AE48" s="127" t="str">
        <f t="shared" ca="1" si="8"/>
        <v>VENCIDO</v>
      </c>
    </row>
    <row r="49" spans="1:31" customFormat="1" ht="15" x14ac:dyDescent="0.25">
      <c r="A49" s="110">
        <v>23543022</v>
      </c>
      <c r="B49" s="39" t="e">
        <f>VLOOKUP(A49,[1]BASE!$A:$A,1,0)</f>
        <v>#N/A</v>
      </c>
      <c r="C49" s="39">
        <f>VLOOKUP(A49,'INGRESO DIARIO'!A:A,1,0)</f>
        <v>23543022</v>
      </c>
      <c r="D49" s="40" t="s">
        <v>4636</v>
      </c>
      <c r="E49" s="1" t="s">
        <v>19</v>
      </c>
      <c r="F49" s="41">
        <v>45918.711527777778</v>
      </c>
      <c r="G49" s="41">
        <v>45918.711550925924</v>
      </c>
      <c r="H49" s="1">
        <v>43207589</v>
      </c>
      <c r="I49" s="1" t="s">
        <v>4274</v>
      </c>
      <c r="J49" s="1" t="s">
        <v>4583</v>
      </c>
      <c r="K49" s="1" t="s">
        <v>15</v>
      </c>
      <c r="L49" s="1" t="s">
        <v>4275</v>
      </c>
      <c r="M49" s="1" t="s">
        <v>16</v>
      </c>
      <c r="N49" s="1" t="s">
        <v>20</v>
      </c>
      <c r="O49" s="1"/>
      <c r="P49" s="1" t="s">
        <v>17</v>
      </c>
      <c r="Q49" s="43">
        <v>45923</v>
      </c>
      <c r="R49" s="1"/>
      <c r="S49" s="1" t="s">
        <v>23</v>
      </c>
      <c r="T49" s="1" t="s">
        <v>5114</v>
      </c>
      <c r="U49" s="1"/>
      <c r="V49" s="1"/>
      <c r="W49" s="133">
        <f t="shared" si="9"/>
        <v>45922.711550925924</v>
      </c>
      <c r="X49" s="134">
        <f t="shared" si="1"/>
        <v>4</v>
      </c>
      <c r="Y49" s="134">
        <f t="shared" ca="1" si="2"/>
        <v>27.288449074076198</v>
      </c>
      <c r="Z49" s="134">
        <f t="shared" ca="1" si="3"/>
        <v>20</v>
      </c>
      <c r="AA49" s="134">
        <f t="shared" ca="1" si="4"/>
        <v>7.2884490740761976</v>
      </c>
      <c r="AB49" s="134">
        <f t="shared" ca="1" si="5"/>
        <v>20</v>
      </c>
      <c r="AC49" s="134">
        <f t="shared" ca="1" si="6"/>
        <v>16</v>
      </c>
      <c r="AD49" s="135">
        <f t="shared" ca="1" si="7"/>
        <v>-21.288449074076198</v>
      </c>
      <c r="AE49" s="127" t="str">
        <f t="shared" ca="1" si="8"/>
        <v>VENCIDO</v>
      </c>
    </row>
    <row r="50" spans="1:31" customFormat="1" ht="15" x14ac:dyDescent="0.25">
      <c r="A50" s="110">
        <v>23544178</v>
      </c>
      <c r="B50" s="39" t="e">
        <f>VLOOKUP(A50,[1]BASE!$A:$A,1,0)</f>
        <v>#N/A</v>
      </c>
      <c r="C50" s="39">
        <f>VLOOKUP(A50,'INGRESO DIARIO'!A:A,1,0)</f>
        <v>23544178</v>
      </c>
      <c r="D50" s="40" t="s">
        <v>4637</v>
      </c>
      <c r="E50" s="1" t="s">
        <v>19</v>
      </c>
      <c r="F50" s="41">
        <v>45919.791828703703</v>
      </c>
      <c r="G50" s="41">
        <v>45919.791851851849</v>
      </c>
      <c r="H50" s="1">
        <v>71740784</v>
      </c>
      <c r="I50" s="1" t="s">
        <v>4279</v>
      </c>
      <c r="J50" s="1" t="s">
        <v>4584</v>
      </c>
      <c r="K50" s="1" t="s">
        <v>15</v>
      </c>
      <c r="L50" s="1" t="s">
        <v>4280</v>
      </c>
      <c r="M50" s="1" t="s">
        <v>16</v>
      </c>
      <c r="N50" s="1" t="s">
        <v>20</v>
      </c>
      <c r="O50" s="1"/>
      <c r="P50" s="1" t="s">
        <v>17</v>
      </c>
      <c r="Q50" s="43">
        <v>45923</v>
      </c>
      <c r="R50" s="1"/>
      <c r="S50" s="1" t="s">
        <v>23</v>
      </c>
      <c r="T50" s="1" t="s">
        <v>5118</v>
      </c>
      <c r="U50" s="1"/>
      <c r="V50" s="1"/>
      <c r="W50" s="133">
        <f t="shared" si="9"/>
        <v>45923.791851851849</v>
      </c>
      <c r="X50" s="134">
        <f t="shared" si="1"/>
        <v>4</v>
      </c>
      <c r="Y50" s="134">
        <f t="shared" ca="1" si="2"/>
        <v>26.20814814815094</v>
      </c>
      <c r="Z50" s="134">
        <f t="shared" ca="1" si="3"/>
        <v>19</v>
      </c>
      <c r="AA50" s="134">
        <f t="shared" ca="1" si="4"/>
        <v>7.20814814815094</v>
      </c>
      <c r="AB50" s="134">
        <f t="shared" ca="1" si="5"/>
        <v>19</v>
      </c>
      <c r="AC50" s="134">
        <f t="shared" ca="1" si="6"/>
        <v>15</v>
      </c>
      <c r="AD50" s="135">
        <f t="shared" ca="1" si="7"/>
        <v>-20.20814814815094</v>
      </c>
      <c r="AE50" s="127" t="str">
        <f t="shared" ca="1" si="8"/>
        <v>VENCIDO</v>
      </c>
    </row>
    <row r="51" spans="1:31" customFormat="1" ht="15" x14ac:dyDescent="0.25">
      <c r="A51" s="110">
        <v>23542955</v>
      </c>
      <c r="B51" s="39" t="e">
        <f>VLOOKUP(A51,[1]BASE!$A:$A,1,0)</f>
        <v>#N/A</v>
      </c>
      <c r="C51" s="39">
        <f>VLOOKUP(A51,'INGRESO DIARIO'!A:A,1,0)</f>
        <v>23542955</v>
      </c>
      <c r="D51" s="40" t="s">
        <v>4640</v>
      </c>
      <c r="E51" s="1" t="s">
        <v>19</v>
      </c>
      <c r="F51" s="41">
        <v>45918.672627314816</v>
      </c>
      <c r="G51" s="41">
        <v>45918.672662037039</v>
      </c>
      <c r="H51" s="1">
        <v>1193071398</v>
      </c>
      <c r="I51" s="1" t="s">
        <v>4298</v>
      </c>
      <c r="J51" s="1" t="s">
        <v>4587</v>
      </c>
      <c r="K51" s="1" t="s">
        <v>15</v>
      </c>
      <c r="L51" s="1" t="s">
        <v>4299</v>
      </c>
      <c r="M51" s="1" t="s">
        <v>16</v>
      </c>
      <c r="N51" s="1" t="s">
        <v>22</v>
      </c>
      <c r="O51" s="1"/>
      <c r="P51" s="1" t="s">
        <v>17</v>
      </c>
      <c r="Q51" s="43">
        <v>45923</v>
      </c>
      <c r="R51" s="1"/>
      <c r="S51" s="1" t="s">
        <v>21</v>
      </c>
      <c r="T51" s="1" t="s">
        <v>964</v>
      </c>
      <c r="U51" s="1"/>
      <c r="V51" s="1"/>
      <c r="W51" s="133">
        <f t="shared" si="9"/>
        <v>45922.672662037039</v>
      </c>
      <c r="X51" s="134">
        <f t="shared" si="1"/>
        <v>4</v>
      </c>
      <c r="Y51" s="134">
        <f t="shared" ca="1" si="2"/>
        <v>27.327337962960883</v>
      </c>
      <c r="Z51" s="134">
        <f t="shared" ca="1" si="3"/>
        <v>20</v>
      </c>
      <c r="AA51" s="134">
        <f t="shared" ca="1" si="4"/>
        <v>7.3273379629608826</v>
      </c>
      <c r="AB51" s="134">
        <f t="shared" ca="1" si="5"/>
        <v>20</v>
      </c>
      <c r="AC51" s="134">
        <f t="shared" ca="1" si="6"/>
        <v>16</v>
      </c>
      <c r="AD51" s="135">
        <f t="shared" ca="1" si="7"/>
        <v>-21.327337962960883</v>
      </c>
      <c r="AE51" s="127" t="str">
        <f t="shared" ca="1" si="8"/>
        <v>VENCIDO</v>
      </c>
    </row>
    <row r="52" spans="1:31" customFormat="1" ht="15" x14ac:dyDescent="0.25">
      <c r="A52" s="110">
        <v>23544583</v>
      </c>
      <c r="B52" s="39" t="e">
        <f>VLOOKUP(A52,[1]BASE!$A:$A,1,0)</f>
        <v>#N/A</v>
      </c>
      <c r="C52" s="39">
        <f>VLOOKUP(A52,'INGRESO DIARIO'!A:A,1,0)</f>
        <v>23544583</v>
      </c>
      <c r="D52" s="40" t="s">
        <v>4642</v>
      </c>
      <c r="E52" s="1" t="s">
        <v>19</v>
      </c>
      <c r="F52" s="41">
        <v>45920.609351851854</v>
      </c>
      <c r="G52" s="41">
        <v>45920.609398148146</v>
      </c>
      <c r="H52" s="1">
        <v>71712383</v>
      </c>
      <c r="I52" s="1" t="s">
        <v>4315</v>
      </c>
      <c r="J52" s="1" t="s">
        <v>4589</v>
      </c>
      <c r="K52" s="1" t="s">
        <v>15</v>
      </c>
      <c r="L52" s="1" t="s">
        <v>4316</v>
      </c>
      <c r="M52" s="1" t="s">
        <v>16</v>
      </c>
      <c r="N52" s="1" t="s">
        <v>20</v>
      </c>
      <c r="O52" s="1"/>
      <c r="P52" s="1" t="s">
        <v>17</v>
      </c>
      <c r="Q52" s="43">
        <v>45923</v>
      </c>
      <c r="R52" s="1"/>
      <c r="S52" s="1" t="s">
        <v>23</v>
      </c>
      <c r="T52" s="1" t="s">
        <v>5118</v>
      </c>
      <c r="U52" s="1"/>
      <c r="V52" s="1"/>
      <c r="W52" s="133">
        <f t="shared" si="9"/>
        <v>45924.609398148146</v>
      </c>
      <c r="X52" s="134">
        <f t="shared" si="1"/>
        <v>4</v>
      </c>
      <c r="Y52" s="134">
        <f t="shared" ca="1" si="2"/>
        <v>25.390601851853717</v>
      </c>
      <c r="Z52" s="134">
        <f t="shared" ca="1" si="3"/>
        <v>18</v>
      </c>
      <c r="AA52" s="134">
        <f t="shared" ca="1" si="4"/>
        <v>7.3906018518537167</v>
      </c>
      <c r="AB52" s="134">
        <f t="shared" ca="1" si="5"/>
        <v>18</v>
      </c>
      <c r="AC52" s="134">
        <f t="shared" ca="1" si="6"/>
        <v>14</v>
      </c>
      <c r="AD52" s="135">
        <f t="shared" ca="1" si="7"/>
        <v>-19.390601851853717</v>
      </c>
      <c r="AE52" s="127" t="str">
        <f t="shared" ca="1" si="8"/>
        <v>VENCIDO</v>
      </c>
    </row>
    <row r="53" spans="1:31" customFormat="1" ht="15" x14ac:dyDescent="0.25">
      <c r="A53" s="110">
        <v>23542894</v>
      </c>
      <c r="B53" s="39" t="e">
        <f>VLOOKUP(A53,[1]BASE!$A:$A,1,0)</f>
        <v>#N/A</v>
      </c>
      <c r="C53" s="39">
        <f>VLOOKUP(A53,'INGRESO DIARIO'!A:A,1,0)</f>
        <v>23542894</v>
      </c>
      <c r="D53" s="1" t="s">
        <v>4319</v>
      </c>
      <c r="E53" s="1" t="s">
        <v>19</v>
      </c>
      <c r="F53" s="41">
        <v>45918.635266203702</v>
      </c>
      <c r="G53" s="41">
        <v>45918.635300925926</v>
      </c>
      <c r="H53" s="1">
        <v>1128398771</v>
      </c>
      <c r="I53" s="1" t="s">
        <v>4320</v>
      </c>
      <c r="J53" s="1" t="s">
        <v>4590</v>
      </c>
      <c r="K53" s="1" t="s">
        <v>15</v>
      </c>
      <c r="L53" s="1" t="s">
        <v>4321</v>
      </c>
      <c r="M53" s="1" t="s">
        <v>16</v>
      </c>
      <c r="N53" s="1" t="s">
        <v>20</v>
      </c>
      <c r="O53" s="1"/>
      <c r="P53" s="1" t="s">
        <v>17</v>
      </c>
      <c r="Q53" s="43">
        <v>45923</v>
      </c>
      <c r="R53" s="1"/>
      <c r="S53" s="1" t="s">
        <v>23</v>
      </c>
      <c r="T53" s="1" t="s">
        <v>5113</v>
      </c>
      <c r="U53" s="1"/>
      <c r="V53" s="1"/>
      <c r="W53" s="133">
        <f t="shared" si="9"/>
        <v>45922.635300925926</v>
      </c>
      <c r="X53" s="134">
        <f t="shared" si="1"/>
        <v>4</v>
      </c>
      <c r="Y53" s="134">
        <f t="shared" ca="1" si="2"/>
        <v>27.364699074074451</v>
      </c>
      <c r="Z53" s="134">
        <f t="shared" ca="1" si="3"/>
        <v>20</v>
      </c>
      <c r="AA53" s="134">
        <f t="shared" ca="1" si="4"/>
        <v>7.3646990740744513</v>
      </c>
      <c r="AB53" s="134">
        <f t="shared" ca="1" si="5"/>
        <v>20</v>
      </c>
      <c r="AC53" s="134">
        <f t="shared" ca="1" si="6"/>
        <v>16</v>
      </c>
      <c r="AD53" s="135">
        <f t="shared" ca="1" si="7"/>
        <v>-21.364699074074451</v>
      </c>
      <c r="AE53" s="127" t="str">
        <f t="shared" ca="1" si="8"/>
        <v>VENCIDO</v>
      </c>
    </row>
    <row r="54" spans="1:31" customFormat="1" ht="15" x14ac:dyDescent="0.25">
      <c r="A54" s="110">
        <v>23511044</v>
      </c>
      <c r="B54" s="39" t="e">
        <f>VLOOKUP(A54,[1]BASE!$A:$A,1,0)</f>
        <v>#N/A</v>
      </c>
      <c r="C54" s="39">
        <f>VLOOKUP(A54,'INGRESO DIARIO'!A:A,1,0)</f>
        <v>23511044</v>
      </c>
      <c r="D54" s="40" t="s">
        <v>4646</v>
      </c>
      <c r="E54" s="1" t="s">
        <v>19</v>
      </c>
      <c r="F54" s="41">
        <v>45881.494826388887</v>
      </c>
      <c r="G54" s="41">
        <v>45919.657962962963</v>
      </c>
      <c r="H54" s="1">
        <v>43113408</v>
      </c>
      <c r="I54" s="1" t="s">
        <v>4341</v>
      </c>
      <c r="J54" s="1" t="s">
        <v>4594</v>
      </c>
      <c r="K54" s="1" t="s">
        <v>15</v>
      </c>
      <c r="L54" s="1" t="s">
        <v>4342</v>
      </c>
      <c r="M54" s="1" t="s">
        <v>16</v>
      </c>
      <c r="N54" s="1" t="s">
        <v>20</v>
      </c>
      <c r="O54" s="1"/>
      <c r="P54" s="1" t="s">
        <v>17</v>
      </c>
      <c r="Q54" s="43">
        <v>45923</v>
      </c>
      <c r="R54" s="1"/>
      <c r="S54" s="1"/>
      <c r="T54" s="1" t="s">
        <v>5150</v>
      </c>
      <c r="U54" s="1"/>
      <c r="V54" s="1"/>
      <c r="W54" s="133">
        <f t="shared" si="9"/>
        <v>45923.657962962963</v>
      </c>
      <c r="X54" s="134">
        <f t="shared" si="1"/>
        <v>4</v>
      </c>
      <c r="Y54" s="134">
        <f t="shared" ca="1" si="2"/>
        <v>26.342037037036789</v>
      </c>
      <c r="Z54" s="134">
        <f t="shared" ca="1" si="3"/>
        <v>19</v>
      </c>
      <c r="AA54" s="134">
        <f t="shared" ca="1" si="4"/>
        <v>7.3420370370367891</v>
      </c>
      <c r="AB54" s="134">
        <f t="shared" ca="1" si="5"/>
        <v>19</v>
      </c>
      <c r="AC54" s="134">
        <f t="shared" ca="1" si="6"/>
        <v>15</v>
      </c>
      <c r="AD54" s="135">
        <f t="shared" ca="1" si="7"/>
        <v>-20.342037037036789</v>
      </c>
      <c r="AE54" s="127" t="str">
        <f t="shared" ca="1" si="8"/>
        <v>VENCIDO</v>
      </c>
    </row>
    <row r="55" spans="1:31" customFormat="1" ht="15" x14ac:dyDescent="0.25">
      <c r="A55" s="110">
        <v>23511050</v>
      </c>
      <c r="B55" s="39" t="e">
        <f>VLOOKUP(A55,[1]BASE!$A:$A,1,0)</f>
        <v>#N/A</v>
      </c>
      <c r="C55" s="39">
        <f>VLOOKUP(A55,'INGRESO DIARIO'!A:A,1,0)</f>
        <v>23511050</v>
      </c>
      <c r="D55" s="40" t="s">
        <v>4647</v>
      </c>
      <c r="E55" s="1" t="s">
        <v>19</v>
      </c>
      <c r="F55" s="41">
        <v>45881.49796296296</v>
      </c>
      <c r="G55" s="41">
        <v>45919.658530092594</v>
      </c>
      <c r="H55" s="1">
        <v>43113408</v>
      </c>
      <c r="I55" s="1" t="s">
        <v>4341</v>
      </c>
      <c r="J55" s="1" t="s">
        <v>4594</v>
      </c>
      <c r="K55" s="1" t="s">
        <v>15</v>
      </c>
      <c r="L55" s="1" t="s">
        <v>4346</v>
      </c>
      <c r="M55" s="1" t="s">
        <v>16</v>
      </c>
      <c r="N55" s="1" t="s">
        <v>20</v>
      </c>
      <c r="O55" s="1"/>
      <c r="P55" s="1" t="s">
        <v>17</v>
      </c>
      <c r="Q55" s="43">
        <v>45923</v>
      </c>
      <c r="R55" s="1"/>
      <c r="S55" s="1"/>
      <c r="T55" s="1" t="s">
        <v>5150</v>
      </c>
      <c r="U55" s="1"/>
      <c r="V55" s="1"/>
      <c r="W55" s="133">
        <f t="shared" si="9"/>
        <v>45923.658530092594</v>
      </c>
      <c r="X55" s="134">
        <f t="shared" si="1"/>
        <v>4</v>
      </c>
      <c r="Y55" s="134">
        <f t="shared" ca="1" si="2"/>
        <v>26.341469907405553</v>
      </c>
      <c r="Z55" s="134">
        <f t="shared" ca="1" si="3"/>
        <v>19</v>
      </c>
      <c r="AA55" s="134">
        <f t="shared" ca="1" si="4"/>
        <v>7.3414699074055534</v>
      </c>
      <c r="AB55" s="134">
        <f t="shared" ca="1" si="5"/>
        <v>19</v>
      </c>
      <c r="AC55" s="134">
        <f t="shared" ca="1" si="6"/>
        <v>15</v>
      </c>
      <c r="AD55" s="135">
        <f t="shared" ca="1" si="7"/>
        <v>-20.341469907405553</v>
      </c>
      <c r="AE55" s="127" t="str">
        <f t="shared" ca="1" si="8"/>
        <v>VENCIDO</v>
      </c>
    </row>
    <row r="56" spans="1:31" customFormat="1" ht="15" x14ac:dyDescent="0.25">
      <c r="A56" s="110">
        <v>23543646</v>
      </c>
      <c r="B56" s="39" t="e">
        <f>VLOOKUP(A56,[1]BASE!$A:$A,1,0)</f>
        <v>#N/A</v>
      </c>
      <c r="C56" s="39">
        <f>VLOOKUP(A56,'INGRESO DIARIO'!A:A,1,0)</f>
        <v>23543646</v>
      </c>
      <c r="D56" s="40" t="s">
        <v>4648</v>
      </c>
      <c r="E56" s="1" t="s">
        <v>19</v>
      </c>
      <c r="F56" s="41">
        <v>45919.514560185184</v>
      </c>
      <c r="G56" s="41">
        <v>45919.514594907407</v>
      </c>
      <c r="H56" s="1">
        <v>39183623</v>
      </c>
      <c r="I56" s="1" t="s">
        <v>4366</v>
      </c>
      <c r="J56" s="1" t="s">
        <v>4596</v>
      </c>
      <c r="K56" s="1" t="s">
        <v>15</v>
      </c>
      <c r="L56" s="1" t="s">
        <v>4367</v>
      </c>
      <c r="M56" s="1" t="s">
        <v>16</v>
      </c>
      <c r="N56" s="1" t="s">
        <v>20</v>
      </c>
      <c r="O56" s="1"/>
      <c r="P56" s="1" t="s">
        <v>17</v>
      </c>
      <c r="Q56" s="43">
        <v>45923</v>
      </c>
      <c r="R56" s="1"/>
      <c r="S56" s="1" t="s">
        <v>23</v>
      </c>
      <c r="T56" s="1" t="s">
        <v>5149</v>
      </c>
      <c r="U56" s="1"/>
      <c r="V56" s="1"/>
      <c r="W56" s="133">
        <f t="shared" si="9"/>
        <v>45923.514594907407</v>
      </c>
      <c r="X56" s="134">
        <f t="shared" si="1"/>
        <v>4</v>
      </c>
      <c r="Y56" s="134">
        <f t="shared" ca="1" si="2"/>
        <v>26.485405092593282</v>
      </c>
      <c r="Z56" s="134">
        <f t="shared" ca="1" si="3"/>
        <v>19</v>
      </c>
      <c r="AA56" s="134">
        <f t="shared" ca="1" si="4"/>
        <v>7.4854050925932825</v>
      </c>
      <c r="AB56" s="134">
        <f t="shared" ca="1" si="5"/>
        <v>19</v>
      </c>
      <c r="AC56" s="134">
        <f t="shared" ca="1" si="6"/>
        <v>15</v>
      </c>
      <c r="AD56" s="135">
        <f t="shared" ca="1" si="7"/>
        <v>-20.485405092593282</v>
      </c>
      <c r="AE56" s="127" t="str">
        <f t="shared" ca="1" si="8"/>
        <v>VENCIDO</v>
      </c>
    </row>
    <row r="57" spans="1:31" customFormat="1" ht="15" x14ac:dyDescent="0.25">
      <c r="A57" s="110">
        <v>23518699</v>
      </c>
      <c r="B57" s="39" t="e">
        <f>VLOOKUP(A57,[1]BASE!$A:$A,1,0)</f>
        <v>#N/A</v>
      </c>
      <c r="C57" s="39">
        <f>VLOOKUP(A57,'INGRESO DIARIO'!A:A,1,0)</f>
        <v>23518699</v>
      </c>
      <c r="D57" s="40" t="s">
        <v>4649</v>
      </c>
      <c r="E57" s="1" t="s">
        <v>19</v>
      </c>
      <c r="F57" s="41">
        <v>45890.651076388887</v>
      </c>
      <c r="G57" s="41">
        <v>45919.676493055558</v>
      </c>
      <c r="H57" s="1">
        <v>43060144</v>
      </c>
      <c r="I57" s="1" t="s">
        <v>4371</v>
      </c>
      <c r="J57" s="1" t="s">
        <v>4597</v>
      </c>
      <c r="K57" s="1" t="s">
        <v>15</v>
      </c>
      <c r="L57" s="1" t="s">
        <v>4372</v>
      </c>
      <c r="M57" s="1" t="s">
        <v>16</v>
      </c>
      <c r="N57" s="1" t="s">
        <v>20</v>
      </c>
      <c r="O57" s="1"/>
      <c r="P57" s="1" t="s">
        <v>17</v>
      </c>
      <c r="Q57" s="43">
        <v>45923</v>
      </c>
      <c r="R57" s="1"/>
      <c r="S57" s="1" t="s">
        <v>23</v>
      </c>
      <c r="T57" s="1" t="s">
        <v>5151</v>
      </c>
      <c r="U57" s="1"/>
      <c r="V57" s="1"/>
      <c r="W57" s="133">
        <f t="shared" si="9"/>
        <v>45923.676493055558</v>
      </c>
      <c r="X57" s="134">
        <f t="shared" si="1"/>
        <v>4</v>
      </c>
      <c r="Y57" s="134">
        <f t="shared" ca="1" si="2"/>
        <v>26.32350694444176</v>
      </c>
      <c r="Z57" s="134">
        <f t="shared" ca="1" si="3"/>
        <v>19</v>
      </c>
      <c r="AA57" s="134">
        <f t="shared" ca="1" si="4"/>
        <v>7.3235069444417604</v>
      </c>
      <c r="AB57" s="134">
        <f t="shared" ca="1" si="5"/>
        <v>19</v>
      </c>
      <c r="AC57" s="134">
        <f t="shared" ca="1" si="6"/>
        <v>15</v>
      </c>
      <c r="AD57" s="135">
        <f t="shared" ca="1" si="7"/>
        <v>-20.32350694444176</v>
      </c>
      <c r="AE57" s="127" t="str">
        <f t="shared" ca="1" si="8"/>
        <v>VENCIDO</v>
      </c>
    </row>
    <row r="58" spans="1:31" customFormat="1" ht="15" x14ac:dyDescent="0.25">
      <c r="A58" s="110">
        <v>23543913</v>
      </c>
      <c r="B58" s="39" t="e">
        <f>VLOOKUP(A58,[1]BASE!$A:$A,1,0)</f>
        <v>#N/A</v>
      </c>
      <c r="C58" s="39">
        <f>VLOOKUP(A58,'INGRESO DIARIO'!A:A,1,0)</f>
        <v>23543913</v>
      </c>
      <c r="D58" s="40" t="s">
        <v>4650</v>
      </c>
      <c r="E58" s="1" t="s">
        <v>19</v>
      </c>
      <c r="F58" s="41">
        <v>45919.680092592593</v>
      </c>
      <c r="G58" s="41">
        <v>45919.680127314816</v>
      </c>
      <c r="H58" s="1">
        <v>71704766</v>
      </c>
      <c r="I58" s="1" t="s">
        <v>4377</v>
      </c>
      <c r="J58" s="1" t="s">
        <v>4598</v>
      </c>
      <c r="K58" s="1" t="s">
        <v>15</v>
      </c>
      <c r="L58" s="1" t="s">
        <v>4378</v>
      </c>
      <c r="M58" s="1" t="s">
        <v>16</v>
      </c>
      <c r="N58" s="1" t="s">
        <v>22</v>
      </c>
      <c r="O58" s="1"/>
      <c r="P58" s="1" t="s">
        <v>17</v>
      </c>
      <c r="Q58" s="43">
        <v>45923</v>
      </c>
      <c r="R58" s="1"/>
      <c r="S58" s="1" t="s">
        <v>21</v>
      </c>
      <c r="T58" s="1" t="s">
        <v>5156</v>
      </c>
      <c r="U58" s="1"/>
      <c r="V58" s="1"/>
      <c r="W58" s="133">
        <f t="shared" si="9"/>
        <v>45923.680127314816</v>
      </c>
      <c r="X58" s="134">
        <f t="shared" si="1"/>
        <v>4</v>
      </c>
      <c r="Y58" s="134">
        <f t="shared" ca="1" si="2"/>
        <v>26.319872685184237</v>
      </c>
      <c r="Z58" s="134">
        <f t="shared" ca="1" si="3"/>
        <v>19</v>
      </c>
      <c r="AA58" s="134">
        <f t="shared" ca="1" si="4"/>
        <v>7.3198726851842366</v>
      </c>
      <c r="AB58" s="134">
        <f t="shared" ca="1" si="5"/>
        <v>19</v>
      </c>
      <c r="AC58" s="134">
        <f t="shared" ca="1" si="6"/>
        <v>15</v>
      </c>
      <c r="AD58" s="135">
        <f t="shared" ca="1" si="7"/>
        <v>-20.319872685184237</v>
      </c>
      <c r="AE58" s="127" t="str">
        <f t="shared" ca="1" si="8"/>
        <v>VENCIDO</v>
      </c>
    </row>
    <row r="59" spans="1:31" customFormat="1" ht="15" x14ac:dyDescent="0.25">
      <c r="A59" s="110">
        <v>23542904</v>
      </c>
      <c r="B59" s="39" t="e">
        <f>VLOOKUP(A59,[1]BASE!$A:$A,1,0)</f>
        <v>#N/A</v>
      </c>
      <c r="C59" s="39">
        <f>VLOOKUP(A59,'INGRESO DIARIO'!A:A,1,0)</f>
        <v>23542904</v>
      </c>
      <c r="D59" s="40" t="s">
        <v>4651</v>
      </c>
      <c r="E59" s="1" t="s">
        <v>409</v>
      </c>
      <c r="F59" s="41">
        <v>45918.638796296298</v>
      </c>
      <c r="G59" s="41">
        <v>45918.638831018521</v>
      </c>
      <c r="H59" s="1">
        <v>32506853</v>
      </c>
      <c r="I59" s="1" t="s">
        <v>4386</v>
      </c>
      <c r="J59" s="1" t="s">
        <v>4599</v>
      </c>
      <c r="K59" s="1" t="s">
        <v>15</v>
      </c>
      <c r="L59" s="1" t="s">
        <v>4387</v>
      </c>
      <c r="M59" s="1" t="s">
        <v>16</v>
      </c>
      <c r="N59" s="1" t="s">
        <v>26</v>
      </c>
      <c r="O59" s="1"/>
      <c r="P59" s="1" t="s">
        <v>17</v>
      </c>
      <c r="Q59" s="43">
        <v>45923</v>
      </c>
      <c r="R59" s="1"/>
      <c r="S59" s="1" t="s">
        <v>23</v>
      </c>
      <c r="T59" s="1" t="s">
        <v>5137</v>
      </c>
      <c r="U59" s="1"/>
      <c r="V59" s="1"/>
      <c r="W59" s="133">
        <f t="shared" si="9"/>
        <v>45922.638831018521</v>
      </c>
      <c r="X59" s="134">
        <f t="shared" si="1"/>
        <v>4</v>
      </c>
      <c r="Y59" s="134">
        <f t="shared" ca="1" si="2"/>
        <v>27.361168981478841</v>
      </c>
      <c r="Z59" s="134">
        <f t="shared" ca="1" si="3"/>
        <v>20</v>
      </c>
      <c r="AA59" s="134">
        <f t="shared" ca="1" si="4"/>
        <v>7.3611689814788406</v>
      </c>
      <c r="AB59" s="134">
        <f t="shared" ca="1" si="5"/>
        <v>20</v>
      </c>
      <c r="AC59" s="134">
        <f t="shared" ca="1" si="6"/>
        <v>16</v>
      </c>
      <c r="AD59" s="135">
        <f t="shared" ca="1" si="7"/>
        <v>-21.361168981478841</v>
      </c>
      <c r="AE59" s="127" t="str">
        <f t="shared" ca="1" si="8"/>
        <v>VENCIDO</v>
      </c>
    </row>
    <row r="60" spans="1:31" customFormat="1" ht="15" x14ac:dyDescent="0.25">
      <c r="A60" s="110">
        <v>23542909</v>
      </c>
      <c r="B60" s="39" t="e">
        <f>VLOOKUP(A60,[1]BASE!$A:$A,1,0)</f>
        <v>#N/A</v>
      </c>
      <c r="C60" s="39">
        <f>VLOOKUP(A60,'INGRESO DIARIO'!A:A,1,0)</f>
        <v>23542909</v>
      </c>
      <c r="D60" s="40" t="s">
        <v>4652</v>
      </c>
      <c r="E60" s="1" t="s">
        <v>409</v>
      </c>
      <c r="F60" s="41">
        <v>45918.641608796293</v>
      </c>
      <c r="G60" s="41">
        <v>45918.641643518517</v>
      </c>
      <c r="H60" s="1">
        <v>32506853</v>
      </c>
      <c r="I60" s="1" t="s">
        <v>4386</v>
      </c>
      <c r="J60" s="1" t="s">
        <v>4599</v>
      </c>
      <c r="K60" s="1" t="s">
        <v>15</v>
      </c>
      <c r="L60" s="1" t="s">
        <v>4391</v>
      </c>
      <c r="M60" s="1" t="s">
        <v>16</v>
      </c>
      <c r="N60" s="1" t="s">
        <v>26</v>
      </c>
      <c r="O60" s="1"/>
      <c r="P60" s="1" t="s">
        <v>17</v>
      </c>
      <c r="Q60" s="43">
        <v>45923</v>
      </c>
      <c r="R60" s="1"/>
      <c r="S60" s="1" t="s">
        <v>23</v>
      </c>
      <c r="T60" s="1" t="s">
        <v>5137</v>
      </c>
      <c r="U60" s="1"/>
      <c r="V60" s="1"/>
      <c r="W60" s="133">
        <f t="shared" si="9"/>
        <v>45922.641643518517</v>
      </c>
      <c r="X60" s="134">
        <f t="shared" si="1"/>
        <v>4</v>
      </c>
      <c r="Y60" s="134">
        <f t="shared" ca="1" si="2"/>
        <v>27.358356481483497</v>
      </c>
      <c r="Z60" s="134">
        <f t="shared" ca="1" si="3"/>
        <v>20</v>
      </c>
      <c r="AA60" s="134">
        <f t="shared" ca="1" si="4"/>
        <v>7.3583564814834972</v>
      </c>
      <c r="AB60" s="134">
        <f t="shared" ca="1" si="5"/>
        <v>20</v>
      </c>
      <c r="AC60" s="134">
        <f t="shared" ca="1" si="6"/>
        <v>16</v>
      </c>
      <c r="AD60" s="135">
        <f t="shared" ca="1" si="7"/>
        <v>-21.358356481483497</v>
      </c>
      <c r="AE60" s="127" t="str">
        <f t="shared" ca="1" si="8"/>
        <v>VENCIDO</v>
      </c>
    </row>
    <row r="61" spans="1:31" customFormat="1" ht="15" x14ac:dyDescent="0.25">
      <c r="A61" s="110">
        <v>23543879</v>
      </c>
      <c r="B61" s="39" t="e">
        <f>VLOOKUP(A61,[1]BASE!$A:$A,1,0)</f>
        <v>#N/A</v>
      </c>
      <c r="C61" s="39">
        <f>VLOOKUP(A61,'INGRESO DIARIO'!A:A,1,0)</f>
        <v>23543879</v>
      </c>
      <c r="D61" s="40" t="s">
        <v>5124</v>
      </c>
      <c r="E61" s="1" t="s">
        <v>19</v>
      </c>
      <c r="F61" s="41">
        <v>45919.659120370372</v>
      </c>
      <c r="G61" s="41">
        <v>45919.659155092595</v>
      </c>
      <c r="H61" s="1">
        <v>1123530757</v>
      </c>
      <c r="I61" s="1" t="s">
        <v>4451</v>
      </c>
      <c r="J61" s="1" t="s">
        <v>4608</v>
      </c>
      <c r="K61" s="1" t="s">
        <v>15</v>
      </c>
      <c r="L61" s="1" t="s">
        <v>4452</v>
      </c>
      <c r="M61" s="1" t="s">
        <v>16</v>
      </c>
      <c r="N61" s="1" t="s">
        <v>22</v>
      </c>
      <c r="O61" s="1"/>
      <c r="P61" s="1" t="s">
        <v>17</v>
      </c>
      <c r="Q61" s="43">
        <v>45923</v>
      </c>
      <c r="R61" s="1"/>
      <c r="S61" s="1" t="s">
        <v>21</v>
      </c>
      <c r="T61" s="1" t="s">
        <v>5123</v>
      </c>
      <c r="U61" s="1"/>
      <c r="V61" s="1"/>
      <c r="W61" s="133">
        <f t="shared" si="9"/>
        <v>45923.659155092595</v>
      </c>
      <c r="X61" s="134">
        <f t="shared" si="1"/>
        <v>4</v>
      </c>
      <c r="Y61" s="134">
        <f t="shared" ca="1" si="2"/>
        <v>26.340844907404971</v>
      </c>
      <c r="Z61" s="134">
        <f t="shared" ca="1" si="3"/>
        <v>19</v>
      </c>
      <c r="AA61" s="134">
        <f t="shared" ca="1" si="4"/>
        <v>7.3408449074049713</v>
      </c>
      <c r="AB61" s="134">
        <f t="shared" ca="1" si="5"/>
        <v>19</v>
      </c>
      <c r="AC61" s="134">
        <f t="shared" ca="1" si="6"/>
        <v>15</v>
      </c>
      <c r="AD61" s="135">
        <f t="shared" ca="1" si="7"/>
        <v>-20.340844907404971</v>
      </c>
      <c r="AE61" s="127" t="str">
        <f t="shared" ca="1" si="8"/>
        <v>VENCIDO</v>
      </c>
    </row>
    <row r="62" spans="1:31" customFormat="1" ht="15" x14ac:dyDescent="0.25">
      <c r="A62" s="110">
        <v>23543669</v>
      </c>
      <c r="B62" s="39" t="e">
        <f>VLOOKUP(A62,[1]BASE!$A:$A,1,0)</f>
        <v>#N/A</v>
      </c>
      <c r="C62" s="39">
        <f>VLOOKUP(A62,'INGRESO DIARIO'!A:A,1,0)</f>
        <v>23543669</v>
      </c>
      <c r="D62" s="40" t="s">
        <v>4661</v>
      </c>
      <c r="E62" s="1" t="s">
        <v>19</v>
      </c>
      <c r="F62" s="41">
        <v>45919.532766203702</v>
      </c>
      <c r="G62" s="41">
        <v>45919.532789351855</v>
      </c>
      <c r="H62" s="1">
        <v>32104272</v>
      </c>
      <c r="I62" s="1" t="s">
        <v>4457</v>
      </c>
      <c r="J62" s="1" t="s">
        <v>4609</v>
      </c>
      <c r="K62" s="1" t="s">
        <v>15</v>
      </c>
      <c r="L62" s="1" t="s">
        <v>4458</v>
      </c>
      <c r="M62" s="1" t="s">
        <v>16</v>
      </c>
      <c r="N62" s="1" t="s">
        <v>22</v>
      </c>
      <c r="O62" s="1"/>
      <c r="P62" s="1" t="s">
        <v>17</v>
      </c>
      <c r="Q62" s="43">
        <v>45923</v>
      </c>
      <c r="R62" s="1"/>
      <c r="S62" s="1"/>
      <c r="T62" s="1" t="s">
        <v>4687</v>
      </c>
      <c r="U62" s="1"/>
      <c r="V62" s="1"/>
      <c r="W62" s="133">
        <f t="shared" si="9"/>
        <v>45923.532789351855</v>
      </c>
      <c r="X62" s="134">
        <f t="shared" si="1"/>
        <v>4</v>
      </c>
      <c r="Y62" s="134">
        <f t="shared" ca="1" si="2"/>
        <v>26.467210648144828</v>
      </c>
      <c r="Z62" s="134">
        <f t="shared" ca="1" si="3"/>
        <v>19</v>
      </c>
      <c r="AA62" s="134">
        <f t="shared" ca="1" si="4"/>
        <v>7.4672106481448282</v>
      </c>
      <c r="AB62" s="134">
        <f t="shared" ca="1" si="5"/>
        <v>19</v>
      </c>
      <c r="AC62" s="134">
        <f t="shared" ca="1" si="6"/>
        <v>15</v>
      </c>
      <c r="AD62" s="135">
        <f t="shared" ca="1" si="7"/>
        <v>-20.467210648144828</v>
      </c>
      <c r="AE62" s="127" t="str">
        <f t="shared" ca="1" si="8"/>
        <v>VENCIDO</v>
      </c>
    </row>
    <row r="63" spans="1:31" customFormat="1" ht="15" x14ac:dyDescent="0.25">
      <c r="A63" s="110">
        <v>23517576</v>
      </c>
      <c r="B63" s="39" t="e">
        <f>VLOOKUP(A63,[1]BASE!$A:$A,1,0)</f>
        <v>#N/A</v>
      </c>
      <c r="C63" s="39">
        <f>VLOOKUP(A63,'INGRESO DIARIO'!A:A,1,0)</f>
        <v>23517576</v>
      </c>
      <c r="D63" s="40" t="s">
        <v>4662</v>
      </c>
      <c r="E63" s="1" t="s">
        <v>19</v>
      </c>
      <c r="F63" s="41">
        <v>45889.677141203705</v>
      </c>
      <c r="G63" s="41">
        <v>45919.667511574073</v>
      </c>
      <c r="H63" s="1">
        <v>1000871883</v>
      </c>
      <c r="I63" s="1" t="s">
        <v>4463</v>
      </c>
      <c r="J63" s="1" t="s">
        <v>4610</v>
      </c>
      <c r="K63" s="1" t="s">
        <v>15</v>
      </c>
      <c r="L63" s="1" t="s">
        <v>4464</v>
      </c>
      <c r="M63" s="1" t="s">
        <v>16</v>
      </c>
      <c r="N63" s="1" t="s">
        <v>22</v>
      </c>
      <c r="O63" s="1"/>
      <c r="P63" s="1" t="s">
        <v>17</v>
      </c>
      <c r="Q63" s="43">
        <v>45923</v>
      </c>
      <c r="R63" s="1"/>
      <c r="S63" s="1" t="s">
        <v>21</v>
      </c>
      <c r="T63" s="1" t="s">
        <v>5141</v>
      </c>
      <c r="U63" s="1"/>
      <c r="V63" s="1"/>
      <c r="W63" s="133">
        <f t="shared" si="9"/>
        <v>45923.667511574073</v>
      </c>
      <c r="X63" s="134">
        <f t="shared" si="1"/>
        <v>4</v>
      </c>
      <c r="Y63" s="134">
        <f t="shared" ca="1" si="2"/>
        <v>26.332488425927295</v>
      </c>
      <c r="Z63" s="134">
        <f t="shared" ca="1" si="3"/>
        <v>19</v>
      </c>
      <c r="AA63" s="134">
        <f t="shared" ca="1" si="4"/>
        <v>7.3324884259272949</v>
      </c>
      <c r="AB63" s="134">
        <f t="shared" ca="1" si="5"/>
        <v>19</v>
      </c>
      <c r="AC63" s="134">
        <f t="shared" ca="1" si="6"/>
        <v>15</v>
      </c>
      <c r="AD63" s="135">
        <f t="shared" ca="1" si="7"/>
        <v>-20.332488425927295</v>
      </c>
      <c r="AE63" s="127" t="str">
        <f t="shared" ca="1" si="8"/>
        <v>VENCIDO</v>
      </c>
    </row>
    <row r="64" spans="1:31" customFormat="1" ht="15" x14ac:dyDescent="0.25">
      <c r="A64" s="110">
        <v>23545759</v>
      </c>
      <c r="B64" s="39" t="e">
        <f>VLOOKUP(A64,[1]BASE!$A:$A,1,0)</f>
        <v>#N/A</v>
      </c>
      <c r="C64" s="39">
        <f>VLOOKUP(A64,'INGRESO DIARIO'!A:A,1,0)</f>
        <v>23545759</v>
      </c>
      <c r="D64" s="1" t="s">
        <v>4467</v>
      </c>
      <c r="E64" s="1" t="s">
        <v>19</v>
      </c>
      <c r="F64" s="41">
        <v>45922.536574074074</v>
      </c>
      <c r="G64" s="41">
        <v>45922.536608796298</v>
      </c>
      <c r="H64" s="1">
        <v>94305681</v>
      </c>
      <c r="I64" s="1" t="s">
        <v>4468</v>
      </c>
      <c r="J64" s="1" t="s">
        <v>4611</v>
      </c>
      <c r="K64" s="1" t="s">
        <v>15</v>
      </c>
      <c r="L64" s="1" t="s">
        <v>4469</v>
      </c>
      <c r="M64" s="1" t="s">
        <v>16</v>
      </c>
      <c r="N64" s="1" t="s">
        <v>22</v>
      </c>
      <c r="O64" s="1"/>
      <c r="P64" s="1" t="s">
        <v>17</v>
      </c>
      <c r="Q64" s="43">
        <v>45923</v>
      </c>
      <c r="R64" s="1"/>
      <c r="S64" s="1" t="s">
        <v>23</v>
      </c>
      <c r="T64" s="1" t="s">
        <v>5147</v>
      </c>
      <c r="U64" s="1"/>
      <c r="V64" s="1"/>
      <c r="W64" s="133">
        <f t="shared" si="9"/>
        <v>45926.536608796298</v>
      </c>
      <c r="X64" s="134">
        <f t="shared" si="1"/>
        <v>4</v>
      </c>
      <c r="Y64" s="134">
        <f t="shared" ca="1" si="2"/>
        <v>23.463391203702486</v>
      </c>
      <c r="Z64" s="134">
        <f t="shared" ca="1" si="3"/>
        <v>18</v>
      </c>
      <c r="AA64" s="134">
        <f t="shared" ca="1" si="4"/>
        <v>5.4633912037024857</v>
      </c>
      <c r="AB64" s="134">
        <f t="shared" ca="1" si="5"/>
        <v>18</v>
      </c>
      <c r="AC64" s="134">
        <f t="shared" ca="1" si="6"/>
        <v>14</v>
      </c>
      <c r="AD64" s="135">
        <f t="shared" ca="1" si="7"/>
        <v>-17.463391203702486</v>
      </c>
      <c r="AE64" s="127" t="str">
        <f t="shared" ca="1" si="8"/>
        <v>VENCIDO</v>
      </c>
    </row>
    <row r="65" spans="1:31" customFormat="1" ht="15" x14ac:dyDescent="0.25">
      <c r="A65" s="110">
        <v>23385196</v>
      </c>
      <c r="B65" s="39" t="e">
        <f>VLOOKUP(A65,[1]BASE!$A:$A,1,0)</f>
        <v>#N/A</v>
      </c>
      <c r="C65" s="39">
        <f>VLOOKUP(A65,'INGRESO DIARIO'!A:A,1,0)</f>
        <v>23385196</v>
      </c>
      <c r="D65" s="40" t="s">
        <v>4663</v>
      </c>
      <c r="E65" s="1" t="s">
        <v>19</v>
      </c>
      <c r="F65" s="41">
        <v>45728.529560185183</v>
      </c>
      <c r="G65" s="41">
        <v>45922.436319444445</v>
      </c>
      <c r="H65" s="1">
        <v>43592538</v>
      </c>
      <c r="I65" s="1" t="s">
        <v>4481</v>
      </c>
      <c r="J65" s="1" t="s">
        <v>4612</v>
      </c>
      <c r="K65" s="1" t="s">
        <v>15</v>
      </c>
      <c r="L65" s="1" t="s">
        <v>4482</v>
      </c>
      <c r="M65" s="1" t="s">
        <v>16</v>
      </c>
      <c r="N65" s="1" t="s">
        <v>22</v>
      </c>
      <c r="O65" s="1"/>
      <c r="P65" s="1" t="s">
        <v>17</v>
      </c>
      <c r="Q65" s="43">
        <v>45923</v>
      </c>
      <c r="R65" s="1"/>
      <c r="S65" s="1" t="s">
        <v>23</v>
      </c>
      <c r="T65" s="1" t="s">
        <v>5144</v>
      </c>
      <c r="U65" s="1"/>
      <c r="V65" s="1"/>
      <c r="W65" s="133">
        <f t="shared" si="9"/>
        <v>45926.436319444445</v>
      </c>
      <c r="X65" s="134">
        <f t="shared" si="1"/>
        <v>4</v>
      </c>
      <c r="Y65" s="134">
        <f t="shared" ca="1" si="2"/>
        <v>23.563680555555038</v>
      </c>
      <c r="Z65" s="134">
        <f t="shared" ca="1" si="3"/>
        <v>18</v>
      </c>
      <c r="AA65" s="134">
        <f t="shared" ca="1" si="4"/>
        <v>5.5636805555550382</v>
      </c>
      <c r="AB65" s="134">
        <f t="shared" ca="1" si="5"/>
        <v>18</v>
      </c>
      <c r="AC65" s="134">
        <f t="shared" ca="1" si="6"/>
        <v>14</v>
      </c>
      <c r="AD65" s="135">
        <f t="shared" ca="1" si="7"/>
        <v>-17.563680555555038</v>
      </c>
      <c r="AE65" s="127" t="str">
        <f t="shared" ca="1" si="8"/>
        <v>VENCIDO</v>
      </c>
    </row>
    <row r="66" spans="1:31" customFormat="1" ht="15" x14ac:dyDescent="0.25">
      <c r="A66" s="110">
        <v>23385094</v>
      </c>
      <c r="B66" s="39" t="e">
        <f>VLOOKUP(A66,[1]BASE!$A:$A,1,0)</f>
        <v>#N/A</v>
      </c>
      <c r="C66" s="39">
        <f>VLOOKUP(A66,'INGRESO DIARIO'!A:A,1,0)</f>
        <v>23385094</v>
      </c>
      <c r="D66" s="40" t="s">
        <v>4664</v>
      </c>
      <c r="E66" s="1" t="s">
        <v>19</v>
      </c>
      <c r="F66" s="41">
        <v>45728.471921296295</v>
      </c>
      <c r="G66" s="41">
        <v>45922.436481481483</v>
      </c>
      <c r="H66" s="1">
        <v>43592538</v>
      </c>
      <c r="I66" s="1" t="s">
        <v>4481</v>
      </c>
      <c r="J66" s="1" t="s">
        <v>4612</v>
      </c>
      <c r="K66" s="1" t="s">
        <v>15</v>
      </c>
      <c r="L66" s="1" t="s">
        <v>4486</v>
      </c>
      <c r="M66" s="1" t="s">
        <v>16</v>
      </c>
      <c r="N66" s="1" t="s">
        <v>22</v>
      </c>
      <c r="O66" s="1"/>
      <c r="P66" s="1" t="s">
        <v>17</v>
      </c>
      <c r="Q66" s="43">
        <v>45923</v>
      </c>
      <c r="R66" s="1"/>
      <c r="S66" s="1" t="s">
        <v>23</v>
      </c>
      <c r="T66" s="1" t="s">
        <v>5144</v>
      </c>
      <c r="U66" s="1"/>
      <c r="V66" s="1"/>
      <c r="W66" s="133">
        <f t="shared" ref="W66:W97" si="10">+IF(M66="RURAL",(G66+8),IF(M66="URBANA",(G66+4),""))</f>
        <v>45926.436481481483</v>
      </c>
      <c r="X66" s="134">
        <f t="shared" ref="X66:X129" si="11">+IF(M66="URBANA",4,IF(M66="RURAL",8,0))</f>
        <v>4</v>
      </c>
      <c r="Y66" s="134">
        <f t="shared" ref="Y66:Y129" ca="1" si="12">+TODAY()-G66+1</f>
        <v>23.563518518516503</v>
      </c>
      <c r="Z66" s="134">
        <f t="shared" ref="Z66:Z129" ca="1" si="13">+NETWORKDAYS.INTL(G66,NOW(),1)-MOD(H66,1)</f>
        <v>18</v>
      </c>
      <c r="AA66" s="134">
        <f t="shared" ref="AA66:AA129" ca="1" si="14">+Y66-Z66</f>
        <v>5.5635185185165028</v>
      </c>
      <c r="AB66" s="134">
        <f t="shared" ref="AB66:AB129" ca="1" si="15">+(((TODAY()-G66)+1)-AA66)</f>
        <v>18</v>
      </c>
      <c r="AC66" s="134">
        <f t="shared" ref="AC66:AC129" ca="1" si="16">+AB66-X66</f>
        <v>14</v>
      </c>
      <c r="AD66" s="135">
        <f t="shared" ref="AD66:AD129" ca="1" si="17">IF(W66&lt;&gt;0,+W66-TODAY()+1,"")</f>
        <v>-17.563518518516503</v>
      </c>
      <c r="AE66" s="127" t="str">
        <f t="shared" ref="AE66:AE129" ca="1" si="18">IF(S66&lt;&gt;"OK",IF(AC66&gt;=0,"VENCIDO",IF(AND(AC66&lt;0,AC66&gt;=-2.1),"ALERTA","A TIEMPO")),"EJECUTADO")</f>
        <v>VENCIDO</v>
      </c>
    </row>
    <row r="67" spans="1:31" customFormat="1" ht="15" x14ac:dyDescent="0.25">
      <c r="A67" s="110">
        <v>23543839</v>
      </c>
      <c r="B67" s="39" t="e">
        <f>VLOOKUP(A67,[1]BASE!$A:$A,1,0)</f>
        <v>#N/A</v>
      </c>
      <c r="C67" s="39">
        <f>VLOOKUP(A67,'INGRESO DIARIO'!A:A,1,0)</f>
        <v>23543839</v>
      </c>
      <c r="D67" s="1" t="s">
        <v>4529</v>
      </c>
      <c r="E67" s="1" t="s">
        <v>409</v>
      </c>
      <c r="F67" s="41">
        <v>45919.633946759262</v>
      </c>
      <c r="G67" s="41">
        <v>45919.633981481478</v>
      </c>
      <c r="H67" s="1">
        <v>8466026</v>
      </c>
      <c r="I67" s="1" t="s">
        <v>4530</v>
      </c>
      <c r="J67" s="1" t="s">
        <v>4619</v>
      </c>
      <c r="K67" s="1" t="s">
        <v>15</v>
      </c>
      <c r="L67" s="1" t="s">
        <v>4531</v>
      </c>
      <c r="M67" s="1" t="s">
        <v>18</v>
      </c>
      <c r="N67" s="1" t="s">
        <v>26</v>
      </c>
      <c r="O67" s="1"/>
      <c r="P67" s="1" t="s">
        <v>17</v>
      </c>
      <c r="Q67" s="43">
        <v>45923</v>
      </c>
      <c r="R67" s="1"/>
      <c r="S67" s="1"/>
      <c r="T67" s="1" t="s">
        <v>5134</v>
      </c>
      <c r="U67" s="1"/>
      <c r="V67" s="1"/>
      <c r="W67" s="133">
        <f t="shared" si="10"/>
        <v>45927.633981481478</v>
      </c>
      <c r="X67" s="134">
        <f t="shared" si="11"/>
        <v>8</v>
      </c>
      <c r="Y67" s="134">
        <f t="shared" ca="1" si="12"/>
        <v>26.366018518521741</v>
      </c>
      <c r="Z67" s="134">
        <f t="shared" ca="1" si="13"/>
        <v>19</v>
      </c>
      <c r="AA67" s="134">
        <f t="shared" ca="1" si="14"/>
        <v>7.3660185185217415</v>
      </c>
      <c r="AB67" s="134">
        <f t="shared" ca="1" si="15"/>
        <v>19</v>
      </c>
      <c r="AC67" s="134">
        <f t="shared" ca="1" si="16"/>
        <v>11</v>
      </c>
      <c r="AD67" s="135">
        <f t="shared" ca="1" si="17"/>
        <v>-16.366018518521741</v>
      </c>
      <c r="AE67" s="127" t="str">
        <f t="shared" ca="1" si="18"/>
        <v>VENCIDO</v>
      </c>
    </row>
    <row r="68" spans="1:31" customFormat="1" ht="15" x14ac:dyDescent="0.25">
      <c r="A68" s="110">
        <v>23543847</v>
      </c>
      <c r="B68" s="39" t="e">
        <f>VLOOKUP(A68,[1]BASE!$A:$A,1,0)</f>
        <v>#N/A</v>
      </c>
      <c r="C68" s="39">
        <f>VLOOKUP(A68,'INGRESO DIARIO'!A:A,1,0)</f>
        <v>23543847</v>
      </c>
      <c r="D68" s="1" t="s">
        <v>4534</v>
      </c>
      <c r="E68" s="1" t="s">
        <v>409</v>
      </c>
      <c r="F68" s="41">
        <v>45919.637418981481</v>
      </c>
      <c r="G68" s="41">
        <v>45919.637453703705</v>
      </c>
      <c r="H68" s="1">
        <v>8466026</v>
      </c>
      <c r="I68" s="1" t="s">
        <v>4530</v>
      </c>
      <c r="J68" s="1" t="s">
        <v>4619</v>
      </c>
      <c r="K68" s="1" t="s">
        <v>15</v>
      </c>
      <c r="L68" s="1" t="s">
        <v>4535</v>
      </c>
      <c r="M68" s="1" t="s">
        <v>18</v>
      </c>
      <c r="N68" s="1" t="s">
        <v>26</v>
      </c>
      <c r="O68" s="1"/>
      <c r="P68" s="1" t="s">
        <v>17</v>
      </c>
      <c r="Q68" s="43">
        <v>45923</v>
      </c>
      <c r="R68" s="1"/>
      <c r="S68" s="1"/>
      <c r="T68" s="1" t="s">
        <v>5134</v>
      </c>
      <c r="U68" s="1"/>
      <c r="V68" s="1"/>
      <c r="W68" s="133">
        <f t="shared" si="10"/>
        <v>45927.637453703705</v>
      </c>
      <c r="X68" s="134">
        <f t="shared" si="11"/>
        <v>8</v>
      </c>
      <c r="Y68" s="134">
        <f t="shared" ca="1" si="12"/>
        <v>26.362546296295477</v>
      </c>
      <c r="Z68" s="134">
        <f t="shared" ca="1" si="13"/>
        <v>19</v>
      </c>
      <c r="AA68" s="134">
        <f t="shared" ca="1" si="14"/>
        <v>7.3625462962954771</v>
      </c>
      <c r="AB68" s="134">
        <f t="shared" ca="1" si="15"/>
        <v>19</v>
      </c>
      <c r="AC68" s="134">
        <f t="shared" ca="1" si="16"/>
        <v>11</v>
      </c>
      <c r="AD68" s="135">
        <f t="shared" ca="1" si="17"/>
        <v>-16.362546296295477</v>
      </c>
      <c r="AE68" s="127" t="str">
        <f t="shared" ca="1" si="18"/>
        <v>VENCIDO</v>
      </c>
    </row>
    <row r="69" spans="1:31" customFormat="1" ht="15" x14ac:dyDescent="0.25">
      <c r="A69" s="110">
        <v>23545511</v>
      </c>
      <c r="B69" s="39" t="e">
        <f>VLOOKUP(A69,[1]BASE!$A:$A,1,0)</f>
        <v>#N/A</v>
      </c>
      <c r="C69" s="39">
        <f>VLOOKUP(A69,'INGRESO DIARIO'!A:A,1,0)</f>
        <v>23545511</v>
      </c>
      <c r="D69" s="1" t="s">
        <v>4546</v>
      </c>
      <c r="E69" s="1" t="s">
        <v>409</v>
      </c>
      <c r="F69" s="41">
        <v>45922.415543981479</v>
      </c>
      <c r="G69" s="41">
        <v>45922.415578703702</v>
      </c>
      <c r="H69" s="1">
        <v>21854707</v>
      </c>
      <c r="I69" s="1" t="s">
        <v>4548</v>
      </c>
      <c r="J69" s="1" t="s">
        <v>4621</v>
      </c>
      <c r="K69" s="1" t="s">
        <v>15</v>
      </c>
      <c r="L69" s="1" t="s">
        <v>17</v>
      </c>
      <c r="M69" s="1" t="s">
        <v>18</v>
      </c>
      <c r="N69" s="1" t="s">
        <v>26</v>
      </c>
      <c r="O69" s="1"/>
      <c r="P69" s="1" t="s">
        <v>17</v>
      </c>
      <c r="Q69" s="43">
        <v>45923</v>
      </c>
      <c r="R69" s="1"/>
      <c r="S69" s="1" t="s">
        <v>23</v>
      </c>
      <c r="T69" s="1" t="s">
        <v>5135</v>
      </c>
      <c r="U69" s="1"/>
      <c r="V69" s="1"/>
      <c r="W69" s="133">
        <f t="shared" si="10"/>
        <v>45930.415578703702</v>
      </c>
      <c r="X69" s="134">
        <f t="shared" si="11"/>
        <v>8</v>
      </c>
      <c r="Y69" s="134">
        <f t="shared" ca="1" si="12"/>
        <v>23.584421296298387</v>
      </c>
      <c r="Z69" s="134">
        <f t="shared" ca="1" si="13"/>
        <v>18</v>
      </c>
      <c r="AA69" s="134">
        <f t="shared" ca="1" si="14"/>
        <v>5.5844212962983875</v>
      </c>
      <c r="AB69" s="134">
        <f t="shared" ca="1" si="15"/>
        <v>18</v>
      </c>
      <c r="AC69" s="134">
        <f t="shared" ca="1" si="16"/>
        <v>10</v>
      </c>
      <c r="AD69" s="135">
        <f t="shared" ca="1" si="17"/>
        <v>-13.584421296298387</v>
      </c>
      <c r="AE69" s="127" t="str">
        <f t="shared" ca="1" si="18"/>
        <v>VENCIDO</v>
      </c>
    </row>
    <row r="70" spans="1:31" customFormat="1" ht="15" x14ac:dyDescent="0.25">
      <c r="A70" s="110">
        <v>23390726</v>
      </c>
      <c r="B70" s="39" t="e">
        <f>VLOOKUP(A70,[1]BASE!$A:$A,1,0)</f>
        <v>#N/A</v>
      </c>
      <c r="C70" s="39">
        <f>VLOOKUP(A70,'INGRESO DIARIO'!A:A,1,0)</f>
        <v>23390726</v>
      </c>
      <c r="D70" s="40" t="s">
        <v>4665</v>
      </c>
      <c r="E70" s="1" t="s">
        <v>19</v>
      </c>
      <c r="F70" s="41">
        <v>45734.553935185184</v>
      </c>
      <c r="G70" s="41">
        <v>45919.527141203704</v>
      </c>
      <c r="H70" s="1">
        <v>1020404761</v>
      </c>
      <c r="I70" s="1" t="s">
        <v>4559</v>
      </c>
      <c r="J70" s="1" t="s">
        <v>4622</v>
      </c>
      <c r="K70" s="1" t="s">
        <v>15</v>
      </c>
      <c r="L70" s="1" t="s">
        <v>17</v>
      </c>
      <c r="M70" s="1" t="s">
        <v>16</v>
      </c>
      <c r="N70" s="1" t="s">
        <v>20</v>
      </c>
      <c r="O70" s="1"/>
      <c r="P70" s="1" t="s">
        <v>17</v>
      </c>
      <c r="Q70" s="43">
        <v>45923</v>
      </c>
      <c r="R70" s="1"/>
      <c r="S70" s="1" t="s">
        <v>23</v>
      </c>
      <c r="T70" s="1" t="s">
        <v>5116</v>
      </c>
      <c r="U70" s="1"/>
      <c r="V70" s="1"/>
      <c r="W70" s="133">
        <f t="shared" si="10"/>
        <v>45923.527141203704</v>
      </c>
      <c r="X70" s="134">
        <f t="shared" si="11"/>
        <v>4</v>
      </c>
      <c r="Y70" s="134">
        <f t="shared" ca="1" si="12"/>
        <v>26.47285879629635</v>
      </c>
      <c r="Z70" s="134">
        <f t="shared" ca="1" si="13"/>
        <v>19</v>
      </c>
      <c r="AA70" s="134">
        <f t="shared" ca="1" si="14"/>
        <v>7.4728587962963502</v>
      </c>
      <c r="AB70" s="134">
        <f t="shared" ca="1" si="15"/>
        <v>19</v>
      </c>
      <c r="AC70" s="134">
        <f t="shared" ca="1" si="16"/>
        <v>15</v>
      </c>
      <c r="AD70" s="135">
        <f t="shared" ca="1" si="17"/>
        <v>-20.47285879629635</v>
      </c>
      <c r="AE70" s="127" t="str">
        <f t="shared" ca="1" si="18"/>
        <v>VENCIDO</v>
      </c>
    </row>
    <row r="71" spans="1:31" customFormat="1" ht="15" x14ac:dyDescent="0.25">
      <c r="A71" s="110">
        <v>23543692</v>
      </c>
      <c r="B71" s="39" t="e">
        <f>VLOOKUP(A71,[1]BASE!$A:$A,1,0)</f>
        <v>#N/A</v>
      </c>
      <c r="C71" s="39">
        <f>VLOOKUP(A71,'INGRESO DIARIO'!A:A,1,0)</f>
        <v>23543692</v>
      </c>
      <c r="D71" s="1" t="s">
        <v>4562</v>
      </c>
      <c r="E71" s="1" t="s">
        <v>19</v>
      </c>
      <c r="F71" s="41">
        <v>45919.557337962964</v>
      </c>
      <c r="G71" s="41">
        <v>45919.557372685187</v>
      </c>
      <c r="H71" s="1">
        <v>43867552</v>
      </c>
      <c r="I71" s="1" t="s">
        <v>4563</v>
      </c>
      <c r="J71" s="1" t="s">
        <v>4623</v>
      </c>
      <c r="K71" s="1" t="s">
        <v>15</v>
      </c>
      <c r="L71" s="1" t="s">
        <v>4564</v>
      </c>
      <c r="M71" s="1" t="s">
        <v>16</v>
      </c>
      <c r="N71" s="1" t="s">
        <v>20</v>
      </c>
      <c r="O71" s="1"/>
      <c r="P71" s="1" t="s">
        <v>17</v>
      </c>
      <c r="Q71" s="43">
        <v>45923</v>
      </c>
      <c r="R71" s="1"/>
      <c r="S71" s="1" t="s">
        <v>23</v>
      </c>
      <c r="T71" s="1" t="s">
        <v>5117</v>
      </c>
      <c r="U71" s="1"/>
      <c r="V71" s="1"/>
      <c r="W71" s="133">
        <f t="shared" si="10"/>
        <v>45923.557372685187</v>
      </c>
      <c r="X71" s="134">
        <f t="shared" si="11"/>
        <v>4</v>
      </c>
      <c r="Y71" s="134">
        <f t="shared" ca="1" si="12"/>
        <v>26.442627314812853</v>
      </c>
      <c r="Z71" s="134">
        <f t="shared" ca="1" si="13"/>
        <v>19</v>
      </c>
      <c r="AA71" s="134">
        <f t="shared" ca="1" si="14"/>
        <v>7.442627314812853</v>
      </c>
      <c r="AB71" s="134">
        <f t="shared" ca="1" si="15"/>
        <v>19</v>
      </c>
      <c r="AC71" s="134">
        <f t="shared" ca="1" si="16"/>
        <v>15</v>
      </c>
      <c r="AD71" s="135">
        <f t="shared" ca="1" si="17"/>
        <v>-20.442627314812853</v>
      </c>
      <c r="AE71" s="127" t="str">
        <f t="shared" ca="1" si="18"/>
        <v>VENCIDO</v>
      </c>
    </row>
    <row r="72" spans="1:31" customFormat="1" ht="15" x14ac:dyDescent="0.25">
      <c r="A72" s="110">
        <v>23539528</v>
      </c>
      <c r="B72" s="39" t="e">
        <f>VLOOKUP(A72,[1]BASE!$A:$A,1,0)</f>
        <v>#N/A</v>
      </c>
      <c r="C72" s="39">
        <f>VLOOKUP(A72,'INGRESO DIARIO'!A:A,1,0)</f>
        <v>23539528</v>
      </c>
      <c r="D72" s="1" t="s">
        <v>4567</v>
      </c>
      <c r="E72" s="1" t="s">
        <v>19</v>
      </c>
      <c r="F72" s="41">
        <v>45915.497916666667</v>
      </c>
      <c r="G72" s="41">
        <v>45915.49795138889</v>
      </c>
      <c r="H72" s="1">
        <v>70082835</v>
      </c>
      <c r="I72" s="1" t="s">
        <v>4569</v>
      </c>
      <c r="J72" s="1" t="s">
        <v>4624</v>
      </c>
      <c r="K72" s="1" t="s">
        <v>15</v>
      </c>
      <c r="L72" s="1" t="s">
        <v>4570</v>
      </c>
      <c r="M72" s="1" t="s">
        <v>16</v>
      </c>
      <c r="N72" s="1" t="s">
        <v>22</v>
      </c>
      <c r="O72" s="1"/>
      <c r="P72" s="1" t="s">
        <v>17</v>
      </c>
      <c r="Q72" s="43">
        <v>45923</v>
      </c>
      <c r="R72" s="1"/>
      <c r="S72" s="1" t="s">
        <v>21</v>
      </c>
      <c r="T72" s="1" t="s">
        <v>5122</v>
      </c>
      <c r="U72" s="1"/>
      <c r="V72" s="1"/>
      <c r="W72" s="133">
        <f t="shared" si="10"/>
        <v>45919.49795138889</v>
      </c>
      <c r="X72" s="134">
        <f t="shared" si="11"/>
        <v>4</v>
      </c>
      <c r="Y72" s="134">
        <f t="shared" ca="1" si="12"/>
        <v>30.502048611109785</v>
      </c>
      <c r="Z72" s="134">
        <f t="shared" ca="1" si="13"/>
        <v>23</v>
      </c>
      <c r="AA72" s="134">
        <f t="shared" ca="1" si="14"/>
        <v>7.5020486111097853</v>
      </c>
      <c r="AB72" s="134">
        <f t="shared" ca="1" si="15"/>
        <v>23</v>
      </c>
      <c r="AC72" s="134">
        <f t="shared" ca="1" si="16"/>
        <v>19</v>
      </c>
      <c r="AD72" s="135">
        <f t="shared" ca="1" si="17"/>
        <v>-24.502048611109785</v>
      </c>
      <c r="AE72" s="127" t="str">
        <f t="shared" ca="1" si="18"/>
        <v>VENCIDO</v>
      </c>
    </row>
    <row r="73" spans="1:31" customFormat="1" ht="15" x14ac:dyDescent="0.25">
      <c r="A73" s="110">
        <v>23546511</v>
      </c>
      <c r="B73" s="39" t="e">
        <f>VLOOKUP(A73,[1]BASE!$A:$A,1,0)</f>
        <v>#N/A</v>
      </c>
      <c r="C73" s="39">
        <f>VLOOKUP(A73,'INGRESO DIARIO'!A:A,1,0)</f>
        <v>23546511</v>
      </c>
      <c r="D73" s="40" t="s">
        <v>5101</v>
      </c>
      <c r="E73" s="1" t="s">
        <v>19</v>
      </c>
      <c r="F73" s="41">
        <v>45923.36146990741</v>
      </c>
      <c r="G73" s="41">
        <v>45923.361504629633</v>
      </c>
      <c r="H73" s="1">
        <v>1040741847</v>
      </c>
      <c r="I73" s="1" t="s">
        <v>3952</v>
      </c>
      <c r="J73" s="1" t="s">
        <v>5063</v>
      </c>
      <c r="K73" s="1" t="s">
        <v>15</v>
      </c>
      <c r="L73" s="1" t="s">
        <v>4865</v>
      </c>
      <c r="M73" s="1" t="s">
        <v>16</v>
      </c>
      <c r="N73" s="1" t="s">
        <v>20</v>
      </c>
      <c r="O73" s="1"/>
      <c r="P73" s="1" t="s">
        <v>754</v>
      </c>
      <c r="Q73" s="43">
        <v>45923</v>
      </c>
      <c r="R73" s="1"/>
      <c r="S73" s="1" t="s">
        <v>753</v>
      </c>
      <c r="T73" s="1"/>
      <c r="U73" s="1"/>
      <c r="V73" s="1"/>
      <c r="W73" s="133">
        <f t="shared" si="10"/>
        <v>45927.361504629633</v>
      </c>
      <c r="X73" s="134">
        <f t="shared" si="11"/>
        <v>4</v>
      </c>
      <c r="Y73" s="134">
        <f t="shared" ca="1" si="12"/>
        <v>22.638495370367309</v>
      </c>
      <c r="Z73" s="134">
        <f t="shared" ca="1" si="13"/>
        <v>17</v>
      </c>
      <c r="AA73" s="134">
        <f t="shared" ca="1" si="14"/>
        <v>5.6384953703673091</v>
      </c>
      <c r="AB73" s="134">
        <f t="shared" ca="1" si="15"/>
        <v>17</v>
      </c>
      <c r="AC73" s="134">
        <f t="shared" ca="1" si="16"/>
        <v>13</v>
      </c>
      <c r="AD73" s="135">
        <f t="shared" ca="1" si="17"/>
        <v>-16.638495370367309</v>
      </c>
      <c r="AE73" s="127" t="str">
        <f t="shared" si="18"/>
        <v>EJECUTADO</v>
      </c>
    </row>
    <row r="74" spans="1:31" customFormat="1" ht="15" x14ac:dyDescent="0.25">
      <c r="A74" s="110">
        <v>23521512</v>
      </c>
      <c r="B74" s="39" t="e">
        <f>VLOOKUP(A74,[1]BASE!$A:$A,1,0)</f>
        <v>#N/A</v>
      </c>
      <c r="C74" s="39" t="e">
        <f>VLOOKUP(A74,'INGRESO DIARIO'!A:A,1,0)</f>
        <v>#N/A</v>
      </c>
      <c r="D74" s="1" t="s">
        <v>3984</v>
      </c>
      <c r="E74" s="1" t="s">
        <v>19</v>
      </c>
      <c r="F74" s="41">
        <v>45894.522048611114</v>
      </c>
      <c r="G74" s="41">
        <v>45917.683645833335</v>
      </c>
      <c r="H74" s="1">
        <v>6789185</v>
      </c>
      <c r="I74" s="1" t="s">
        <v>3985</v>
      </c>
      <c r="J74" s="1" t="s">
        <v>4057</v>
      </c>
      <c r="K74" s="1" t="s">
        <v>15</v>
      </c>
      <c r="L74" s="1" t="s">
        <v>3986</v>
      </c>
      <c r="M74" s="1" t="s">
        <v>16</v>
      </c>
      <c r="N74" s="1" t="s">
        <v>22</v>
      </c>
      <c r="O74" s="1"/>
      <c r="P74" s="1" t="s">
        <v>17</v>
      </c>
      <c r="Q74" s="43">
        <v>45922</v>
      </c>
      <c r="R74" s="1"/>
      <c r="S74" s="1" t="s">
        <v>23</v>
      </c>
      <c r="T74" s="1" t="s">
        <v>4670</v>
      </c>
      <c r="U74" s="1" t="s">
        <v>17</v>
      </c>
      <c r="V74" s="1" t="s">
        <v>17</v>
      </c>
      <c r="W74" s="133">
        <f t="shared" si="10"/>
        <v>45921.683645833335</v>
      </c>
      <c r="X74" s="134">
        <f t="shared" si="11"/>
        <v>4</v>
      </c>
      <c r="Y74" s="134">
        <f t="shared" ca="1" si="12"/>
        <v>28.316354166665406</v>
      </c>
      <c r="Z74" s="134">
        <f t="shared" ca="1" si="13"/>
        <v>21</v>
      </c>
      <c r="AA74" s="134">
        <f t="shared" ca="1" si="14"/>
        <v>7.3163541666654055</v>
      </c>
      <c r="AB74" s="134">
        <f t="shared" ca="1" si="15"/>
        <v>21</v>
      </c>
      <c r="AC74" s="134">
        <f t="shared" ca="1" si="16"/>
        <v>17</v>
      </c>
      <c r="AD74" s="135">
        <f t="shared" ca="1" si="17"/>
        <v>-22.316354166665406</v>
      </c>
      <c r="AE74" s="127" t="str">
        <f t="shared" ca="1" si="18"/>
        <v>VENCIDO</v>
      </c>
    </row>
    <row r="75" spans="1:31" customFormat="1" ht="15" x14ac:dyDescent="0.25">
      <c r="A75" s="126">
        <v>23525249</v>
      </c>
      <c r="B75" s="128" t="e">
        <f>VLOOKUP(A75,[1]BASE!$A:$A,1,0)</f>
        <v>#N/A</v>
      </c>
      <c r="C75" s="128" t="e">
        <f>VLOOKUP(A75,'INGRESO DIARIO'!A:A,1,0)</f>
        <v>#N/A</v>
      </c>
      <c r="D75" s="129" t="s">
        <v>2392</v>
      </c>
      <c r="E75" s="129" t="s">
        <v>19</v>
      </c>
      <c r="F75" s="130">
        <v>45897.410995370374</v>
      </c>
      <c r="G75" s="130">
        <v>45915.565752314818</v>
      </c>
      <c r="H75" s="129">
        <v>71584856</v>
      </c>
      <c r="I75" s="129" t="s">
        <v>2390</v>
      </c>
      <c r="J75" s="129" t="s">
        <v>2879</v>
      </c>
      <c r="K75" s="129" t="s">
        <v>15</v>
      </c>
      <c r="L75" s="129" t="s">
        <v>2394</v>
      </c>
      <c r="M75" s="129" t="s">
        <v>18</v>
      </c>
      <c r="N75" s="129" t="s">
        <v>22</v>
      </c>
      <c r="O75" s="129"/>
      <c r="P75" s="129"/>
      <c r="Q75" s="132">
        <v>45922</v>
      </c>
      <c r="R75" s="129"/>
      <c r="S75" s="129" t="s">
        <v>23</v>
      </c>
      <c r="T75" s="129" t="s">
        <v>4688</v>
      </c>
      <c r="U75" s="129"/>
      <c r="V75" s="129"/>
      <c r="W75" s="133">
        <f t="shared" si="10"/>
        <v>45923.565752314818</v>
      </c>
      <c r="X75" s="134">
        <f t="shared" si="11"/>
        <v>8</v>
      </c>
      <c r="Y75" s="134">
        <f t="shared" ca="1" si="12"/>
        <v>30.434247685181617</v>
      </c>
      <c r="Z75" s="134">
        <f t="shared" ca="1" si="13"/>
        <v>23</v>
      </c>
      <c r="AA75" s="134">
        <f t="shared" ca="1" si="14"/>
        <v>7.4342476851816173</v>
      </c>
      <c r="AB75" s="134">
        <f t="shared" ca="1" si="15"/>
        <v>23</v>
      </c>
      <c r="AC75" s="134">
        <f t="shared" ca="1" si="16"/>
        <v>15</v>
      </c>
      <c r="AD75" s="135">
        <f t="shared" ca="1" si="17"/>
        <v>-20.434247685181617</v>
      </c>
      <c r="AE75" s="127" t="str">
        <f t="shared" ca="1" si="18"/>
        <v>VENCIDO</v>
      </c>
    </row>
    <row r="76" spans="1:31" customFormat="1" ht="15" x14ac:dyDescent="0.25">
      <c r="A76" s="126">
        <v>23495308</v>
      </c>
      <c r="B76" s="128" t="e">
        <f>VLOOKUP(A76,[1]BASE!$A:$A,1,0)</f>
        <v>#N/A</v>
      </c>
      <c r="C76" s="128" t="e">
        <f>VLOOKUP(A76,'INGRESO DIARIO'!A:A,1,0)</f>
        <v>#N/A</v>
      </c>
      <c r="D76" s="129" t="s">
        <v>1570</v>
      </c>
      <c r="E76" s="129" t="s">
        <v>19</v>
      </c>
      <c r="F76" s="130">
        <v>45861.53297453704</v>
      </c>
      <c r="G76" s="130">
        <v>45901.906898148147</v>
      </c>
      <c r="H76" s="129">
        <v>43828394</v>
      </c>
      <c r="I76" s="129" t="s">
        <v>1568</v>
      </c>
      <c r="J76" s="129" t="s">
        <v>2741</v>
      </c>
      <c r="K76" s="129" t="s">
        <v>15</v>
      </c>
      <c r="L76" s="129" t="s">
        <v>1572</v>
      </c>
      <c r="M76" s="129" t="s">
        <v>18</v>
      </c>
      <c r="N76" s="129" t="s">
        <v>20</v>
      </c>
      <c r="O76" s="129"/>
      <c r="P76" s="129"/>
      <c r="Q76" s="132">
        <v>45922</v>
      </c>
      <c r="R76" s="129"/>
      <c r="S76" s="129" t="s">
        <v>23</v>
      </c>
      <c r="T76" s="129" t="s">
        <v>4677</v>
      </c>
      <c r="U76" s="129"/>
      <c r="V76" s="129"/>
      <c r="W76" s="133">
        <f t="shared" si="10"/>
        <v>45909.906898148147</v>
      </c>
      <c r="X76" s="134">
        <f t="shared" si="11"/>
        <v>8</v>
      </c>
      <c r="Y76" s="134">
        <f t="shared" ca="1" si="12"/>
        <v>44.093101851853135</v>
      </c>
      <c r="Z76" s="134">
        <f t="shared" ca="1" si="13"/>
        <v>33</v>
      </c>
      <c r="AA76" s="134">
        <f t="shared" ca="1" si="14"/>
        <v>11.093101851853135</v>
      </c>
      <c r="AB76" s="134">
        <f t="shared" ca="1" si="15"/>
        <v>33</v>
      </c>
      <c r="AC76" s="134">
        <f t="shared" ca="1" si="16"/>
        <v>25</v>
      </c>
      <c r="AD76" s="135">
        <f t="shared" ca="1" si="17"/>
        <v>-34.093101851853135</v>
      </c>
      <c r="AE76" s="127" t="str">
        <f t="shared" ca="1" si="18"/>
        <v>VENCIDO</v>
      </c>
    </row>
    <row r="77" spans="1:31" customFormat="1" ht="15" x14ac:dyDescent="0.25">
      <c r="A77" s="126">
        <v>23520318</v>
      </c>
      <c r="B77" s="128" t="e">
        <f>VLOOKUP(A77,[1]BASE!$A:$A,1,0)</f>
        <v>#N/A</v>
      </c>
      <c r="C77" s="128" t="e">
        <f>VLOOKUP(A77,'INGRESO DIARIO'!A:A,1,0)</f>
        <v>#N/A</v>
      </c>
      <c r="D77" s="129" t="s">
        <v>1985</v>
      </c>
      <c r="E77" s="129" t="s">
        <v>19</v>
      </c>
      <c r="F77" s="130">
        <v>45891.644594907404</v>
      </c>
      <c r="G77" s="130">
        <v>45901.90697916667</v>
      </c>
      <c r="H77" s="129">
        <v>43573942</v>
      </c>
      <c r="I77" s="129" t="s">
        <v>1983</v>
      </c>
      <c r="J77" s="129" t="s">
        <v>2810</v>
      </c>
      <c r="K77" s="129" t="s">
        <v>15</v>
      </c>
      <c r="L77" s="129" t="s">
        <v>1987</v>
      </c>
      <c r="M77" s="129" t="s">
        <v>18</v>
      </c>
      <c r="N77" s="129" t="s">
        <v>20</v>
      </c>
      <c r="O77" s="129"/>
      <c r="P77" s="129"/>
      <c r="Q77" s="132">
        <v>45922</v>
      </c>
      <c r="R77" s="129"/>
      <c r="S77" s="129" t="s">
        <v>23</v>
      </c>
      <c r="T77" s="129" t="s">
        <v>4693</v>
      </c>
      <c r="U77" s="129"/>
      <c r="V77" s="129"/>
      <c r="W77" s="133">
        <f t="shared" si="10"/>
        <v>45909.90697916667</v>
      </c>
      <c r="X77" s="134">
        <f t="shared" si="11"/>
        <v>8</v>
      </c>
      <c r="Y77" s="134">
        <f t="shared" ca="1" si="12"/>
        <v>44.093020833330229</v>
      </c>
      <c r="Z77" s="134">
        <f t="shared" ca="1" si="13"/>
        <v>33</v>
      </c>
      <c r="AA77" s="134">
        <f t="shared" ca="1" si="14"/>
        <v>11.093020833330229</v>
      </c>
      <c r="AB77" s="134">
        <f t="shared" ca="1" si="15"/>
        <v>33</v>
      </c>
      <c r="AC77" s="134">
        <f t="shared" ca="1" si="16"/>
        <v>25</v>
      </c>
      <c r="AD77" s="135">
        <f t="shared" ca="1" si="17"/>
        <v>-34.093020833330229</v>
      </c>
      <c r="AE77" s="127" t="str">
        <f t="shared" ca="1" si="18"/>
        <v>VENCIDO</v>
      </c>
    </row>
    <row r="78" spans="1:31" customFormat="1" ht="15" x14ac:dyDescent="0.25">
      <c r="A78" s="126">
        <v>23522785</v>
      </c>
      <c r="B78" s="128" t="e">
        <f>VLOOKUP(A78,[1]BASE!$A:$A,1,0)</f>
        <v>#N/A</v>
      </c>
      <c r="C78" s="128" t="e">
        <f>VLOOKUP(A78,'INGRESO DIARIO'!A:A,1,0)</f>
        <v>#N/A</v>
      </c>
      <c r="D78" s="129" t="s">
        <v>2146</v>
      </c>
      <c r="E78" s="129" t="s">
        <v>19</v>
      </c>
      <c r="F78" s="130">
        <v>45895.469826388886</v>
      </c>
      <c r="G78" s="130">
        <v>45901.906944444447</v>
      </c>
      <c r="H78" s="129">
        <v>71766483</v>
      </c>
      <c r="I78" s="129" t="s">
        <v>2144</v>
      </c>
      <c r="J78" s="129" t="s">
        <v>2839</v>
      </c>
      <c r="K78" s="129" t="s">
        <v>15</v>
      </c>
      <c r="L78" s="129" t="s">
        <v>2148</v>
      </c>
      <c r="M78" s="129" t="s">
        <v>18</v>
      </c>
      <c r="N78" s="129" t="s">
        <v>20</v>
      </c>
      <c r="O78" s="129"/>
      <c r="P78" s="129"/>
      <c r="Q78" s="132">
        <v>45922</v>
      </c>
      <c r="R78" s="129"/>
      <c r="S78" s="129" t="s">
        <v>23</v>
      </c>
      <c r="T78" s="129" t="s">
        <v>4678</v>
      </c>
      <c r="U78" s="129"/>
      <c r="V78" s="129"/>
      <c r="W78" s="133">
        <f t="shared" si="10"/>
        <v>45909.906944444447</v>
      </c>
      <c r="X78" s="134">
        <f t="shared" si="11"/>
        <v>8</v>
      </c>
      <c r="Y78" s="134">
        <f t="shared" ca="1" si="12"/>
        <v>44.093055555553292</v>
      </c>
      <c r="Z78" s="134">
        <f t="shared" ca="1" si="13"/>
        <v>33</v>
      </c>
      <c r="AA78" s="134">
        <f t="shared" ca="1" si="14"/>
        <v>11.093055555553292</v>
      </c>
      <c r="AB78" s="134">
        <f t="shared" ca="1" si="15"/>
        <v>33</v>
      </c>
      <c r="AC78" s="134">
        <f t="shared" ca="1" si="16"/>
        <v>25</v>
      </c>
      <c r="AD78" s="135">
        <f t="shared" ca="1" si="17"/>
        <v>-34.093055555553292</v>
      </c>
      <c r="AE78" s="127" t="str">
        <f t="shared" ca="1" si="18"/>
        <v>VENCIDO</v>
      </c>
    </row>
    <row r="79" spans="1:31" customFormat="1" ht="15" x14ac:dyDescent="0.25">
      <c r="A79" s="126">
        <v>23524551</v>
      </c>
      <c r="B79" s="128" t="e">
        <f>VLOOKUP(A79,[1]BASE!$A:$A,1,0)</f>
        <v>#N/A</v>
      </c>
      <c r="C79" s="128" t="e">
        <f>VLOOKUP(A79,'INGRESO DIARIO'!A:A,1,0)</f>
        <v>#N/A</v>
      </c>
      <c r="D79" s="129" t="s">
        <v>2327</v>
      </c>
      <c r="E79" s="129" t="s">
        <v>19</v>
      </c>
      <c r="F79" s="130">
        <v>45896.623090277775</v>
      </c>
      <c r="G79" s="130">
        <v>45901.906678240739</v>
      </c>
      <c r="H79" s="129">
        <v>1017180261</v>
      </c>
      <c r="I79" s="129" t="s">
        <v>2325</v>
      </c>
      <c r="J79" s="129" t="s">
        <v>2869</v>
      </c>
      <c r="K79" s="129" t="s">
        <v>15</v>
      </c>
      <c r="L79" s="129" t="s">
        <v>2329</v>
      </c>
      <c r="M79" s="129" t="s">
        <v>18</v>
      </c>
      <c r="N79" s="129" t="s">
        <v>20</v>
      </c>
      <c r="O79" s="129"/>
      <c r="P79" s="129"/>
      <c r="Q79" s="132">
        <v>45922</v>
      </c>
      <c r="R79" s="129"/>
      <c r="S79" s="129" t="s">
        <v>23</v>
      </c>
      <c r="T79" s="129" t="s">
        <v>4675</v>
      </c>
      <c r="U79" s="129"/>
      <c r="V79" s="129"/>
      <c r="W79" s="133">
        <f t="shared" si="10"/>
        <v>45909.906678240739</v>
      </c>
      <c r="X79" s="134">
        <f t="shared" si="11"/>
        <v>8</v>
      </c>
      <c r="Y79" s="134">
        <f t="shared" ca="1" si="12"/>
        <v>44.093321759261016</v>
      </c>
      <c r="Z79" s="134">
        <f t="shared" ca="1" si="13"/>
        <v>33</v>
      </c>
      <c r="AA79" s="134">
        <f t="shared" ca="1" si="14"/>
        <v>11.093321759261016</v>
      </c>
      <c r="AB79" s="134">
        <f t="shared" ca="1" si="15"/>
        <v>33</v>
      </c>
      <c r="AC79" s="134">
        <f t="shared" ca="1" si="16"/>
        <v>25</v>
      </c>
      <c r="AD79" s="135">
        <f t="shared" ca="1" si="17"/>
        <v>-34.093321759261016</v>
      </c>
      <c r="AE79" s="127" t="str">
        <f t="shared" ca="1" si="18"/>
        <v>VENCIDO</v>
      </c>
    </row>
    <row r="80" spans="1:31" customFormat="1" ht="15" x14ac:dyDescent="0.25">
      <c r="A80" s="126">
        <v>23462231</v>
      </c>
      <c r="B80" s="128" t="e">
        <f>VLOOKUP(A80,[1]BASE!$A:$A,1,0)</f>
        <v>#N/A</v>
      </c>
      <c r="C80" s="128" t="e">
        <f>VLOOKUP(A80,'INGRESO DIARIO'!A:A,1,0)</f>
        <v>#N/A</v>
      </c>
      <c r="D80" s="136" t="s">
        <v>3077</v>
      </c>
      <c r="E80" s="129" t="s">
        <v>19</v>
      </c>
      <c r="F80" s="130">
        <v>45819.450659722221</v>
      </c>
      <c r="G80" s="130">
        <v>45901.906944444447</v>
      </c>
      <c r="H80" s="129">
        <v>3512817</v>
      </c>
      <c r="I80" s="129" t="s">
        <v>1464</v>
      </c>
      <c r="J80" s="129" t="s">
        <v>2725</v>
      </c>
      <c r="K80" s="129" t="s">
        <v>15</v>
      </c>
      <c r="L80" s="129" t="s">
        <v>1467</v>
      </c>
      <c r="M80" s="129" t="s">
        <v>16</v>
      </c>
      <c r="N80" s="129" t="s">
        <v>22</v>
      </c>
      <c r="O80" s="129"/>
      <c r="P80" s="129"/>
      <c r="Q80" s="132">
        <v>45922</v>
      </c>
      <c r="R80" s="129"/>
      <c r="S80" s="129" t="s">
        <v>23</v>
      </c>
      <c r="T80" s="132" t="s">
        <v>4682</v>
      </c>
      <c r="U80" s="129"/>
      <c r="V80" s="129"/>
      <c r="W80" s="133">
        <f t="shared" si="10"/>
        <v>45905.906944444447</v>
      </c>
      <c r="X80" s="134">
        <f t="shared" si="11"/>
        <v>4</v>
      </c>
      <c r="Y80" s="134">
        <f t="shared" ca="1" si="12"/>
        <v>44.093055555553292</v>
      </c>
      <c r="Z80" s="134">
        <f t="shared" ca="1" si="13"/>
        <v>33</v>
      </c>
      <c r="AA80" s="134">
        <f t="shared" ca="1" si="14"/>
        <v>11.093055555553292</v>
      </c>
      <c r="AB80" s="134">
        <f t="shared" ca="1" si="15"/>
        <v>33</v>
      </c>
      <c r="AC80" s="134">
        <f t="shared" ca="1" si="16"/>
        <v>29</v>
      </c>
      <c r="AD80" s="135">
        <f t="shared" ca="1" si="17"/>
        <v>-38.093055555553292</v>
      </c>
      <c r="AE80" s="127" t="str">
        <f t="shared" ca="1" si="18"/>
        <v>VENCIDO</v>
      </c>
    </row>
    <row r="81" spans="1:31" customFormat="1" ht="15" x14ac:dyDescent="0.25">
      <c r="A81" s="126">
        <v>23512371</v>
      </c>
      <c r="B81" s="128" t="e">
        <f>VLOOKUP(A81,[1]BASE!$A:$A,1,0)</f>
        <v>#N/A</v>
      </c>
      <c r="C81" s="128" t="e">
        <f>VLOOKUP(A81,'INGRESO DIARIO'!A:A,1,0)</f>
        <v>#N/A</v>
      </c>
      <c r="D81" s="129" t="s">
        <v>1722</v>
      </c>
      <c r="E81" s="129" t="s">
        <v>19</v>
      </c>
      <c r="F81" s="130">
        <v>45896.696550925924</v>
      </c>
      <c r="G81" s="130">
        <v>45901.906689814816</v>
      </c>
      <c r="H81" s="129">
        <v>8313339</v>
      </c>
      <c r="I81" s="129" t="s">
        <v>1721</v>
      </c>
      <c r="J81" s="129" t="s">
        <v>2767</v>
      </c>
      <c r="K81" s="129" t="s">
        <v>15</v>
      </c>
      <c r="L81" s="129" t="s">
        <v>1724</v>
      </c>
      <c r="M81" s="129" t="s">
        <v>16</v>
      </c>
      <c r="N81" s="129" t="s">
        <v>22</v>
      </c>
      <c r="O81" s="129"/>
      <c r="P81" s="129"/>
      <c r="Q81" s="132">
        <v>45922</v>
      </c>
      <c r="R81" s="129"/>
      <c r="S81" s="129" t="s">
        <v>23</v>
      </c>
      <c r="T81" s="129" t="s">
        <v>4669</v>
      </c>
      <c r="U81" s="129"/>
      <c r="V81" s="129"/>
      <c r="W81" s="133">
        <f t="shared" si="10"/>
        <v>45905.906689814816</v>
      </c>
      <c r="X81" s="134">
        <f t="shared" si="11"/>
        <v>4</v>
      </c>
      <c r="Y81" s="134">
        <f t="shared" ca="1" si="12"/>
        <v>44.093310185184237</v>
      </c>
      <c r="Z81" s="134">
        <f t="shared" ca="1" si="13"/>
        <v>33</v>
      </c>
      <c r="AA81" s="134">
        <f t="shared" ca="1" si="14"/>
        <v>11.093310185184237</v>
      </c>
      <c r="AB81" s="134">
        <f t="shared" ca="1" si="15"/>
        <v>33</v>
      </c>
      <c r="AC81" s="134">
        <f t="shared" ca="1" si="16"/>
        <v>29</v>
      </c>
      <c r="AD81" s="135">
        <f t="shared" ca="1" si="17"/>
        <v>-38.093310185184237</v>
      </c>
      <c r="AE81" s="127" t="str">
        <f t="shared" ca="1" si="18"/>
        <v>VENCIDO</v>
      </c>
    </row>
    <row r="82" spans="1:31" customFormat="1" ht="15" x14ac:dyDescent="0.25">
      <c r="A82" s="126">
        <v>23527923</v>
      </c>
      <c r="B82" s="128" t="e">
        <f>VLOOKUP(A82,[1]BASE!$A:$A,1,0)</f>
        <v>#N/A</v>
      </c>
      <c r="C82" s="128" t="e">
        <f>VLOOKUP(A82,'INGRESO DIARIO'!A:A,1,0)</f>
        <v>#N/A</v>
      </c>
      <c r="D82" s="136" t="s">
        <v>3181</v>
      </c>
      <c r="E82" s="129" t="s">
        <v>19</v>
      </c>
      <c r="F82" s="130">
        <v>45901.579594907409</v>
      </c>
      <c r="G82" s="130">
        <v>45901.906770833331</v>
      </c>
      <c r="H82" s="129">
        <v>32107193</v>
      </c>
      <c r="I82" s="129" t="s">
        <v>2653</v>
      </c>
      <c r="J82" s="129" t="s">
        <v>2920</v>
      </c>
      <c r="K82" s="129" t="s">
        <v>15</v>
      </c>
      <c r="L82" s="129" t="s">
        <v>2657</v>
      </c>
      <c r="M82" s="129" t="s">
        <v>16</v>
      </c>
      <c r="N82" s="129" t="s">
        <v>22</v>
      </c>
      <c r="O82" s="129"/>
      <c r="P82" s="129"/>
      <c r="Q82" s="132">
        <v>45922</v>
      </c>
      <c r="R82" s="129"/>
      <c r="S82" s="129" t="s">
        <v>23</v>
      </c>
      <c r="T82" s="129" t="s">
        <v>4686</v>
      </c>
      <c r="U82" s="129"/>
      <c r="V82" s="129"/>
      <c r="W82" s="133">
        <f t="shared" si="10"/>
        <v>45905.906770833331</v>
      </c>
      <c r="X82" s="134">
        <f t="shared" si="11"/>
        <v>4</v>
      </c>
      <c r="Y82" s="134">
        <f t="shared" ca="1" si="12"/>
        <v>44.093229166668607</v>
      </c>
      <c r="Z82" s="134">
        <f t="shared" ca="1" si="13"/>
        <v>33</v>
      </c>
      <c r="AA82" s="134">
        <f t="shared" ca="1" si="14"/>
        <v>11.093229166668607</v>
      </c>
      <c r="AB82" s="134">
        <f t="shared" ca="1" si="15"/>
        <v>33</v>
      </c>
      <c r="AC82" s="134">
        <f t="shared" ca="1" si="16"/>
        <v>29</v>
      </c>
      <c r="AD82" s="135">
        <f t="shared" ca="1" si="17"/>
        <v>-38.093229166668607</v>
      </c>
      <c r="AE82" s="127" t="str">
        <f t="shared" ca="1" si="18"/>
        <v>VENCIDO</v>
      </c>
    </row>
    <row r="83" spans="1:31" customFormat="1" ht="15" x14ac:dyDescent="0.25">
      <c r="A83" s="110">
        <v>23541854</v>
      </c>
      <c r="B83" s="39" t="e">
        <f>VLOOKUP(A83,[1]BASE!$A:$A,1,0)</f>
        <v>#N/A</v>
      </c>
      <c r="C83" s="39" t="e">
        <f>VLOOKUP(A83,'INGRESO DIARIO'!A:A,1,0)</f>
        <v>#N/A</v>
      </c>
      <c r="D83" s="40" t="s">
        <v>4070</v>
      </c>
      <c r="E83" s="1" t="s">
        <v>19</v>
      </c>
      <c r="F83" s="41">
        <v>45917.68037037037</v>
      </c>
      <c r="G83" s="41">
        <v>45917.680405092593</v>
      </c>
      <c r="H83" s="1">
        <v>1001360095</v>
      </c>
      <c r="I83" s="1" t="s">
        <v>3933</v>
      </c>
      <c r="J83" s="1" t="s">
        <v>4045</v>
      </c>
      <c r="K83" s="1" t="s">
        <v>15</v>
      </c>
      <c r="L83" s="1" t="s">
        <v>3934</v>
      </c>
      <c r="M83" s="1" t="s">
        <v>16</v>
      </c>
      <c r="N83" s="1" t="s">
        <v>26</v>
      </c>
      <c r="O83" s="1"/>
      <c r="P83" s="1" t="s">
        <v>17</v>
      </c>
      <c r="Q83" s="43">
        <v>45922</v>
      </c>
      <c r="R83" s="1"/>
      <c r="S83" s="1" t="s">
        <v>23</v>
      </c>
      <c r="T83" s="1" t="s">
        <v>4694</v>
      </c>
      <c r="U83" s="1" t="s">
        <v>17</v>
      </c>
      <c r="V83" s="1" t="s">
        <v>17</v>
      </c>
      <c r="W83" s="133">
        <f t="shared" si="10"/>
        <v>45921.680405092593</v>
      </c>
      <c r="X83" s="134">
        <f t="shared" si="11"/>
        <v>4</v>
      </c>
      <c r="Y83" s="134">
        <f t="shared" ca="1" si="12"/>
        <v>28.319594907407009</v>
      </c>
      <c r="Z83" s="134">
        <f t="shared" ca="1" si="13"/>
        <v>21</v>
      </c>
      <c r="AA83" s="134">
        <f t="shared" ca="1" si="14"/>
        <v>7.3195949074070086</v>
      </c>
      <c r="AB83" s="134">
        <f t="shared" ca="1" si="15"/>
        <v>21</v>
      </c>
      <c r="AC83" s="134">
        <f t="shared" ca="1" si="16"/>
        <v>17</v>
      </c>
      <c r="AD83" s="135">
        <f t="shared" ca="1" si="17"/>
        <v>-22.319594907407009</v>
      </c>
      <c r="AE83" s="127" t="str">
        <f t="shared" ca="1" si="18"/>
        <v>VENCIDO</v>
      </c>
    </row>
    <row r="84" spans="1:31" customFormat="1" ht="15" x14ac:dyDescent="0.25">
      <c r="A84" s="110">
        <v>23542600</v>
      </c>
      <c r="B84" s="39" t="e">
        <f>VLOOKUP(A84,[1]BASE!$A:$A,1,0)</f>
        <v>#N/A</v>
      </c>
      <c r="C84" s="39" t="e">
        <f>VLOOKUP(A84,'INGRESO DIARIO'!A:A,1,0)</f>
        <v>#N/A</v>
      </c>
      <c r="D84" s="40" t="s">
        <v>4071</v>
      </c>
      <c r="E84" s="1" t="s">
        <v>19</v>
      </c>
      <c r="F84" s="41">
        <v>45918.455497685187</v>
      </c>
      <c r="G84" s="41">
        <v>45918.455520833333</v>
      </c>
      <c r="H84" s="1">
        <v>1128268280</v>
      </c>
      <c r="I84" s="1" t="s">
        <v>3936</v>
      </c>
      <c r="J84" s="1" t="s">
        <v>4046</v>
      </c>
      <c r="K84" s="1" t="s">
        <v>15</v>
      </c>
      <c r="L84" s="1" t="s">
        <v>17</v>
      </c>
      <c r="M84" s="1" t="s">
        <v>16</v>
      </c>
      <c r="N84" s="1" t="s">
        <v>22</v>
      </c>
      <c r="O84" s="1"/>
      <c r="P84" s="1" t="s">
        <v>17</v>
      </c>
      <c r="Q84" s="43">
        <v>45922</v>
      </c>
      <c r="R84" s="1"/>
      <c r="S84" s="1" t="s">
        <v>23</v>
      </c>
      <c r="T84" s="1" t="s">
        <v>4101</v>
      </c>
      <c r="U84" s="1" t="s">
        <v>17</v>
      </c>
      <c r="V84" s="1" t="s">
        <v>17</v>
      </c>
      <c r="W84" s="133">
        <f t="shared" si="10"/>
        <v>45922.455520833333</v>
      </c>
      <c r="X84" s="134">
        <f t="shared" si="11"/>
        <v>4</v>
      </c>
      <c r="Y84" s="134">
        <f t="shared" ca="1" si="12"/>
        <v>27.544479166666861</v>
      </c>
      <c r="Z84" s="134">
        <f t="shared" ca="1" si="13"/>
        <v>20</v>
      </c>
      <c r="AA84" s="134">
        <f t="shared" ca="1" si="14"/>
        <v>7.5444791666668607</v>
      </c>
      <c r="AB84" s="134">
        <f t="shared" ca="1" si="15"/>
        <v>20</v>
      </c>
      <c r="AC84" s="134">
        <f t="shared" ca="1" si="16"/>
        <v>16</v>
      </c>
      <c r="AD84" s="135">
        <f t="shared" ca="1" si="17"/>
        <v>-21.544479166666861</v>
      </c>
      <c r="AE84" s="127" t="str">
        <f t="shared" ca="1" si="18"/>
        <v>VENCIDO</v>
      </c>
    </row>
    <row r="85" spans="1:31" customFormat="1" ht="15" x14ac:dyDescent="0.25">
      <c r="A85" s="110">
        <v>23542764</v>
      </c>
      <c r="B85" s="39" t="e">
        <f>VLOOKUP(A85,[1]BASE!$A:$A,1,0)</f>
        <v>#N/A</v>
      </c>
      <c r="C85" s="39" t="e">
        <f>VLOOKUP(A85,'INGRESO DIARIO'!A:A,1,0)</f>
        <v>#N/A</v>
      </c>
      <c r="D85" s="40" t="s">
        <v>4088</v>
      </c>
      <c r="E85" s="1" t="s">
        <v>19</v>
      </c>
      <c r="F85" s="41">
        <v>45918.562627314815</v>
      </c>
      <c r="G85" s="41">
        <v>45918.562662037039</v>
      </c>
      <c r="H85" s="1">
        <v>1152188552</v>
      </c>
      <c r="I85" s="1" t="s">
        <v>4000</v>
      </c>
      <c r="J85" s="1" t="s">
        <v>4061</v>
      </c>
      <c r="K85" s="1" t="s">
        <v>15</v>
      </c>
      <c r="L85" s="1" t="s">
        <v>4001</v>
      </c>
      <c r="M85" s="1" t="s">
        <v>16</v>
      </c>
      <c r="N85" s="1" t="s">
        <v>22</v>
      </c>
      <c r="O85" s="1"/>
      <c r="P85" s="1" t="s">
        <v>17</v>
      </c>
      <c r="Q85" s="43">
        <v>45922</v>
      </c>
      <c r="R85" s="1"/>
      <c r="S85" s="1" t="s">
        <v>23</v>
      </c>
      <c r="T85" s="1" t="s">
        <v>4680</v>
      </c>
      <c r="U85" s="1" t="s">
        <v>17</v>
      </c>
      <c r="V85" s="1" t="s">
        <v>17</v>
      </c>
      <c r="W85" s="133">
        <f t="shared" si="10"/>
        <v>45922.562662037039</v>
      </c>
      <c r="X85" s="134">
        <f t="shared" si="11"/>
        <v>4</v>
      </c>
      <c r="Y85" s="134">
        <f t="shared" ca="1" si="12"/>
        <v>27.437337962961465</v>
      </c>
      <c r="Z85" s="134">
        <f t="shared" ca="1" si="13"/>
        <v>20</v>
      </c>
      <c r="AA85" s="134">
        <f t="shared" ca="1" si="14"/>
        <v>7.4373379629614647</v>
      </c>
      <c r="AB85" s="134">
        <f t="shared" ca="1" si="15"/>
        <v>20</v>
      </c>
      <c r="AC85" s="134">
        <f t="shared" ca="1" si="16"/>
        <v>16</v>
      </c>
      <c r="AD85" s="135">
        <f t="shared" ca="1" si="17"/>
        <v>-21.437337962961465</v>
      </c>
      <c r="AE85" s="127" t="str">
        <f t="shared" ca="1" si="18"/>
        <v>VENCIDO</v>
      </c>
    </row>
    <row r="86" spans="1:31" customFormat="1" ht="15" x14ac:dyDescent="0.25">
      <c r="A86" s="110">
        <v>23542660</v>
      </c>
      <c r="B86" s="39" t="e">
        <f>VLOOKUP(A86,[1]BASE!$A:$A,1,0)</f>
        <v>#N/A</v>
      </c>
      <c r="C86" s="39" t="e">
        <f>VLOOKUP(A86,'INGRESO DIARIO'!A:A,1,0)</f>
        <v>#N/A</v>
      </c>
      <c r="D86" s="40" t="s">
        <v>4091</v>
      </c>
      <c r="E86" s="1" t="s">
        <v>19</v>
      </c>
      <c r="F86" s="41">
        <v>45918.483634259261</v>
      </c>
      <c r="G86" s="41">
        <v>45918.483668981484</v>
      </c>
      <c r="H86" s="1">
        <v>52512795</v>
      </c>
      <c r="I86" s="1" t="s">
        <v>4009</v>
      </c>
      <c r="J86" s="1" t="s">
        <v>4064</v>
      </c>
      <c r="K86" s="1" t="s">
        <v>15</v>
      </c>
      <c r="L86" s="1" t="s">
        <v>4010</v>
      </c>
      <c r="M86" s="1" t="s">
        <v>16</v>
      </c>
      <c r="N86" s="1" t="s">
        <v>22</v>
      </c>
      <c r="O86" s="1"/>
      <c r="P86" s="1" t="s">
        <v>17</v>
      </c>
      <c r="Q86" s="43">
        <v>45922</v>
      </c>
      <c r="R86" s="1"/>
      <c r="S86" s="1" t="s">
        <v>23</v>
      </c>
      <c r="T86" s="1" t="s">
        <v>4185</v>
      </c>
      <c r="U86" s="1" t="s">
        <v>17</v>
      </c>
      <c r="V86" s="1" t="s">
        <v>17</v>
      </c>
      <c r="W86" s="133">
        <f t="shared" si="10"/>
        <v>45922.483668981484</v>
      </c>
      <c r="X86" s="134">
        <f t="shared" si="11"/>
        <v>4</v>
      </c>
      <c r="Y86" s="134">
        <f t="shared" ca="1" si="12"/>
        <v>27.516331018516212</v>
      </c>
      <c r="Z86" s="134">
        <f t="shared" ca="1" si="13"/>
        <v>20</v>
      </c>
      <c r="AA86" s="134">
        <f t="shared" ca="1" si="14"/>
        <v>7.5163310185162118</v>
      </c>
      <c r="AB86" s="134">
        <f t="shared" ca="1" si="15"/>
        <v>20</v>
      </c>
      <c r="AC86" s="134">
        <f t="shared" ca="1" si="16"/>
        <v>16</v>
      </c>
      <c r="AD86" s="135">
        <f t="shared" ca="1" si="17"/>
        <v>-21.516331018516212</v>
      </c>
      <c r="AE86" s="127" t="str">
        <f t="shared" ca="1" si="18"/>
        <v>VENCIDO</v>
      </c>
    </row>
    <row r="87" spans="1:31" customFormat="1" ht="15" x14ac:dyDescent="0.25">
      <c r="A87" s="110">
        <v>23542769</v>
      </c>
      <c r="B87" s="39" t="e">
        <f>VLOOKUP(A87,[1]BASE!$A:$A,1,0)</f>
        <v>#N/A</v>
      </c>
      <c r="C87" s="39" t="e">
        <f>VLOOKUP(A87,'INGRESO DIARIO'!A:A,1,0)</f>
        <v>#N/A</v>
      </c>
      <c r="D87" s="1" t="s">
        <v>4021</v>
      </c>
      <c r="E87" s="1" t="s">
        <v>19</v>
      </c>
      <c r="F87" s="41">
        <v>45918.566168981481</v>
      </c>
      <c r="G87" s="41">
        <v>45918.566203703704</v>
      </c>
      <c r="H87" s="1">
        <v>7378885</v>
      </c>
      <c r="I87" s="1" t="s">
        <v>4022</v>
      </c>
      <c r="J87" s="1" t="s">
        <v>4067</v>
      </c>
      <c r="K87" s="1" t="s">
        <v>15</v>
      </c>
      <c r="L87" s="1" t="s">
        <v>4023</v>
      </c>
      <c r="M87" s="1" t="s">
        <v>18</v>
      </c>
      <c r="N87" s="1" t="s">
        <v>20</v>
      </c>
      <c r="O87" s="1"/>
      <c r="P87" s="1" t="s">
        <v>17</v>
      </c>
      <c r="Q87" s="43">
        <v>45922</v>
      </c>
      <c r="R87" s="1"/>
      <c r="S87" s="1" t="s">
        <v>23</v>
      </c>
      <c r="T87" s="1" t="s">
        <v>4674</v>
      </c>
      <c r="U87" s="1" t="s">
        <v>17</v>
      </c>
      <c r="V87" s="1" t="s">
        <v>475</v>
      </c>
      <c r="W87" s="133">
        <f t="shared" si="10"/>
        <v>45926.566203703704</v>
      </c>
      <c r="X87" s="134">
        <f t="shared" si="11"/>
        <v>8</v>
      </c>
      <c r="Y87" s="134">
        <f t="shared" ca="1" si="12"/>
        <v>27.43379629629635</v>
      </c>
      <c r="Z87" s="134">
        <f t="shared" ca="1" si="13"/>
        <v>20</v>
      </c>
      <c r="AA87" s="134">
        <f t="shared" ca="1" si="14"/>
        <v>7.4337962962963502</v>
      </c>
      <c r="AB87" s="134">
        <f t="shared" ca="1" si="15"/>
        <v>20</v>
      </c>
      <c r="AC87" s="134">
        <f t="shared" ca="1" si="16"/>
        <v>12</v>
      </c>
      <c r="AD87" s="135">
        <f t="shared" ca="1" si="17"/>
        <v>-17.43379629629635</v>
      </c>
      <c r="AE87" s="127" t="str">
        <f t="shared" ca="1" si="18"/>
        <v>VENCIDO</v>
      </c>
    </row>
    <row r="88" spans="1:31" customFormat="1" ht="15" x14ac:dyDescent="0.25">
      <c r="A88" s="126">
        <v>23495468</v>
      </c>
      <c r="B88" s="128" t="e">
        <f>VLOOKUP(A88,[1]BASE!$A:$A,1,0)</f>
        <v>#N/A</v>
      </c>
      <c r="C88" s="128" t="e">
        <f>VLOOKUP(A88,'INGRESO DIARIO'!A:A,1,0)</f>
        <v>#N/A</v>
      </c>
      <c r="D88" s="136" t="s">
        <v>3085</v>
      </c>
      <c r="E88" s="129" t="s">
        <v>19</v>
      </c>
      <c r="F88" s="130">
        <v>45861.635405092595</v>
      </c>
      <c r="G88" s="130">
        <v>45916.547997685186</v>
      </c>
      <c r="H88" s="129">
        <v>71756484</v>
      </c>
      <c r="I88" s="129" t="s">
        <v>1574</v>
      </c>
      <c r="J88" s="129" t="s">
        <v>2742</v>
      </c>
      <c r="K88" s="129" t="s">
        <v>15</v>
      </c>
      <c r="L88" s="129" t="s">
        <v>1578</v>
      </c>
      <c r="M88" s="129" t="s">
        <v>16</v>
      </c>
      <c r="N88" s="129" t="s">
        <v>20</v>
      </c>
      <c r="O88" s="129"/>
      <c r="P88" s="129" t="s">
        <v>754</v>
      </c>
      <c r="Q88" s="132">
        <v>45922</v>
      </c>
      <c r="R88" s="129"/>
      <c r="S88" s="129" t="s">
        <v>753</v>
      </c>
      <c r="T88" s="129" t="s">
        <v>4170</v>
      </c>
      <c r="U88" s="129"/>
      <c r="V88" s="129"/>
      <c r="W88" s="133">
        <f t="shared" si="10"/>
        <v>45920.547997685186</v>
      </c>
      <c r="X88" s="134">
        <f t="shared" si="11"/>
        <v>4</v>
      </c>
      <c r="Y88" s="134">
        <f t="shared" ca="1" si="12"/>
        <v>29.452002314814308</v>
      </c>
      <c r="Z88" s="134">
        <f t="shared" ca="1" si="13"/>
        <v>22</v>
      </c>
      <c r="AA88" s="134">
        <f t="shared" ca="1" si="14"/>
        <v>7.4520023148143082</v>
      </c>
      <c r="AB88" s="134">
        <f t="shared" ca="1" si="15"/>
        <v>22</v>
      </c>
      <c r="AC88" s="134">
        <f t="shared" ca="1" si="16"/>
        <v>18</v>
      </c>
      <c r="AD88" s="135">
        <f t="shared" ca="1" si="17"/>
        <v>-23.452002314814308</v>
      </c>
      <c r="AE88" s="127" t="str">
        <f t="shared" si="18"/>
        <v>EJECUTADO</v>
      </c>
    </row>
    <row r="89" spans="1:31" customFormat="1" ht="15" x14ac:dyDescent="0.25">
      <c r="A89" s="126">
        <v>23509942</v>
      </c>
      <c r="B89" s="128" t="e">
        <f>VLOOKUP(A89,[1]BASE!$A:$A,1,0)</f>
        <v>#N/A</v>
      </c>
      <c r="C89" s="128" t="e">
        <f>VLOOKUP(A89,'INGRESO DIARIO'!A:A,1,0)</f>
        <v>#N/A</v>
      </c>
      <c r="D89" s="136" t="s">
        <v>3090</v>
      </c>
      <c r="E89" s="129" t="s">
        <v>19</v>
      </c>
      <c r="F89" s="130">
        <v>45896.694849537038</v>
      </c>
      <c r="G89" s="130">
        <v>45901.906909722224</v>
      </c>
      <c r="H89" s="129">
        <v>21976010</v>
      </c>
      <c r="I89" s="129" t="s">
        <v>1668</v>
      </c>
      <c r="J89" s="129" t="s">
        <v>2759</v>
      </c>
      <c r="K89" s="129" t="s">
        <v>15</v>
      </c>
      <c r="L89" s="129" t="s">
        <v>1672</v>
      </c>
      <c r="M89" s="129" t="s">
        <v>16</v>
      </c>
      <c r="N89" s="129" t="s">
        <v>22</v>
      </c>
      <c r="O89" s="129"/>
      <c r="P89" s="1" t="s">
        <v>66</v>
      </c>
      <c r="Q89" s="43">
        <v>45922</v>
      </c>
      <c r="R89" s="1"/>
      <c r="S89" s="1" t="s">
        <v>753</v>
      </c>
      <c r="T89" s="129" t="s">
        <v>4181</v>
      </c>
      <c r="U89" s="129"/>
      <c r="V89" s="129"/>
      <c r="W89" s="133">
        <f t="shared" si="10"/>
        <v>45905.906909722224</v>
      </c>
      <c r="X89" s="134">
        <f t="shared" si="11"/>
        <v>4</v>
      </c>
      <c r="Y89" s="134">
        <f t="shared" ca="1" si="12"/>
        <v>44.093090277776355</v>
      </c>
      <c r="Z89" s="134">
        <f t="shared" ca="1" si="13"/>
        <v>33</v>
      </c>
      <c r="AA89" s="134">
        <f t="shared" ca="1" si="14"/>
        <v>11.093090277776355</v>
      </c>
      <c r="AB89" s="134">
        <f t="shared" ca="1" si="15"/>
        <v>33</v>
      </c>
      <c r="AC89" s="134">
        <f t="shared" ca="1" si="16"/>
        <v>29</v>
      </c>
      <c r="AD89" s="135">
        <f t="shared" ca="1" si="17"/>
        <v>-38.093090277776355</v>
      </c>
      <c r="AE89" s="127" t="str">
        <f t="shared" si="18"/>
        <v>EJECUTADO</v>
      </c>
    </row>
    <row r="90" spans="1:31" customFormat="1" ht="15" x14ac:dyDescent="0.25">
      <c r="A90" s="126">
        <v>23527420</v>
      </c>
      <c r="B90" s="128" t="e">
        <f>VLOOKUP(A90,[1]BASE!$A:$A,1,0)</f>
        <v>#N/A</v>
      </c>
      <c r="C90" s="128" t="e">
        <f>VLOOKUP(A90,'INGRESO DIARIO'!A:A,1,0)</f>
        <v>#N/A</v>
      </c>
      <c r="D90" s="136" t="s">
        <v>3167</v>
      </c>
      <c r="E90" s="129" t="s">
        <v>19</v>
      </c>
      <c r="F90" s="130">
        <v>45901.327870370369</v>
      </c>
      <c r="G90" s="130">
        <v>45901.906550925924</v>
      </c>
      <c r="H90" s="129">
        <v>1152438220</v>
      </c>
      <c r="I90" s="129" t="s">
        <v>2548</v>
      </c>
      <c r="J90" s="129" t="s">
        <v>2905</v>
      </c>
      <c r="K90" s="129" t="s">
        <v>15</v>
      </c>
      <c r="L90" s="129" t="s">
        <v>2552</v>
      </c>
      <c r="M90" s="129" t="s">
        <v>16</v>
      </c>
      <c r="N90" s="129" t="s">
        <v>22</v>
      </c>
      <c r="O90" s="129"/>
      <c r="P90" s="1" t="s">
        <v>66</v>
      </c>
      <c r="Q90" s="43">
        <v>45922</v>
      </c>
      <c r="R90" s="1"/>
      <c r="S90" s="1" t="s">
        <v>753</v>
      </c>
      <c r="T90" s="129" t="s">
        <v>4180</v>
      </c>
      <c r="U90" s="129"/>
      <c r="V90" s="129"/>
      <c r="W90" s="133">
        <f t="shared" si="10"/>
        <v>45905.906550925924</v>
      </c>
      <c r="X90" s="134">
        <f t="shared" si="11"/>
        <v>4</v>
      </c>
      <c r="Y90" s="134">
        <f t="shared" ca="1" si="12"/>
        <v>44.093449074076489</v>
      </c>
      <c r="Z90" s="134">
        <f t="shared" ca="1" si="13"/>
        <v>33</v>
      </c>
      <c r="AA90" s="134">
        <f t="shared" ca="1" si="14"/>
        <v>11.093449074076489</v>
      </c>
      <c r="AB90" s="134">
        <f t="shared" ca="1" si="15"/>
        <v>33</v>
      </c>
      <c r="AC90" s="134">
        <f t="shared" ca="1" si="16"/>
        <v>29</v>
      </c>
      <c r="AD90" s="135">
        <f t="shared" ca="1" si="17"/>
        <v>-38.093449074076489</v>
      </c>
      <c r="AE90" s="127" t="str">
        <f t="shared" si="18"/>
        <v>EJECUTADO</v>
      </c>
    </row>
    <row r="91" spans="1:31" customFormat="1" ht="15" x14ac:dyDescent="0.25">
      <c r="A91" s="110">
        <v>23541358</v>
      </c>
      <c r="B91" s="39" t="e">
        <f>VLOOKUP(A91,[1]BASE!$A:$A,1,0)</f>
        <v>#N/A</v>
      </c>
      <c r="C91" s="39" t="e">
        <f>VLOOKUP(A91,'INGRESO DIARIO'!A:A,1,0)</f>
        <v>#N/A</v>
      </c>
      <c r="D91" s="40" t="s">
        <v>3868</v>
      </c>
      <c r="E91" s="1" t="s">
        <v>19</v>
      </c>
      <c r="F91" s="41">
        <v>45917.418854166666</v>
      </c>
      <c r="G91" s="41">
        <v>45917.418888888889</v>
      </c>
      <c r="H91" s="1">
        <v>70436042</v>
      </c>
      <c r="I91" s="1" t="s">
        <v>3750</v>
      </c>
      <c r="J91" s="1" t="s">
        <v>3841</v>
      </c>
      <c r="K91" s="1" t="s">
        <v>15</v>
      </c>
      <c r="L91" s="1" t="s">
        <v>3751</v>
      </c>
      <c r="M91" s="1" t="s">
        <v>16</v>
      </c>
      <c r="N91" s="1" t="s">
        <v>20</v>
      </c>
      <c r="O91" s="1"/>
      <c r="P91" s="1" t="s">
        <v>754</v>
      </c>
      <c r="Q91" s="43">
        <v>45922</v>
      </c>
      <c r="R91" s="1"/>
      <c r="S91" s="1" t="s">
        <v>753</v>
      </c>
      <c r="T91" s="1" t="s">
        <v>4163</v>
      </c>
      <c r="U91" s="1"/>
      <c r="V91" s="1"/>
      <c r="W91" s="133">
        <f t="shared" si="10"/>
        <v>45921.418888888889</v>
      </c>
      <c r="X91" s="134">
        <f t="shared" si="11"/>
        <v>4</v>
      </c>
      <c r="Y91" s="134">
        <f t="shared" ca="1" si="12"/>
        <v>28.581111111110658</v>
      </c>
      <c r="Z91" s="134">
        <f t="shared" ca="1" si="13"/>
        <v>21</v>
      </c>
      <c r="AA91" s="134">
        <f t="shared" ca="1" si="14"/>
        <v>7.5811111111106584</v>
      </c>
      <c r="AB91" s="134">
        <f t="shared" ca="1" si="15"/>
        <v>21</v>
      </c>
      <c r="AC91" s="134">
        <f t="shared" ca="1" si="16"/>
        <v>17</v>
      </c>
      <c r="AD91" s="135">
        <f t="shared" ca="1" si="17"/>
        <v>-22.581111111110658</v>
      </c>
      <c r="AE91" s="127" t="str">
        <f t="shared" si="18"/>
        <v>EJECUTADO</v>
      </c>
    </row>
    <row r="92" spans="1:31" customFormat="1" ht="15" x14ac:dyDescent="0.25">
      <c r="A92" s="110">
        <v>23541567</v>
      </c>
      <c r="B92" s="39" t="e">
        <f>VLOOKUP(A92,[1]BASE!$A:$A,1,0)</f>
        <v>#N/A</v>
      </c>
      <c r="C92" s="39" t="e">
        <f>VLOOKUP(A92,'INGRESO DIARIO'!A:A,1,0)</f>
        <v>#N/A</v>
      </c>
      <c r="D92" s="1" t="s">
        <v>3758</v>
      </c>
      <c r="E92" s="1" t="s">
        <v>19</v>
      </c>
      <c r="F92" s="41">
        <v>45917.528877314813</v>
      </c>
      <c r="G92" s="41">
        <v>45917.528912037036</v>
      </c>
      <c r="H92" s="1">
        <v>15323926</v>
      </c>
      <c r="I92" s="1" t="s">
        <v>3759</v>
      </c>
      <c r="J92" s="1" t="s">
        <v>3843</v>
      </c>
      <c r="K92" s="1" t="s">
        <v>15</v>
      </c>
      <c r="L92" s="1" t="s">
        <v>3760</v>
      </c>
      <c r="M92" s="1" t="s">
        <v>16</v>
      </c>
      <c r="N92" s="1" t="s">
        <v>20</v>
      </c>
      <c r="O92" s="1"/>
      <c r="P92" s="1" t="s">
        <v>754</v>
      </c>
      <c r="Q92" s="43">
        <v>45922</v>
      </c>
      <c r="R92" s="1"/>
      <c r="S92" s="1" t="s">
        <v>753</v>
      </c>
      <c r="T92" s="1" t="s">
        <v>4165</v>
      </c>
      <c r="U92" s="1"/>
      <c r="V92" s="1"/>
      <c r="W92" s="133">
        <f t="shared" si="10"/>
        <v>45921.528912037036</v>
      </c>
      <c r="X92" s="134">
        <f t="shared" si="11"/>
        <v>4</v>
      </c>
      <c r="Y92" s="134">
        <f t="shared" ca="1" si="12"/>
        <v>28.471087962963793</v>
      </c>
      <c r="Z92" s="134">
        <f t="shared" ca="1" si="13"/>
        <v>21</v>
      </c>
      <c r="AA92" s="134">
        <f t="shared" ca="1" si="14"/>
        <v>7.471087962963793</v>
      </c>
      <c r="AB92" s="134">
        <f t="shared" ca="1" si="15"/>
        <v>21</v>
      </c>
      <c r="AC92" s="134">
        <f t="shared" ca="1" si="16"/>
        <v>17</v>
      </c>
      <c r="AD92" s="135">
        <f t="shared" ca="1" si="17"/>
        <v>-22.471087962963793</v>
      </c>
      <c r="AE92" s="127" t="str">
        <f t="shared" si="18"/>
        <v>EJECUTADO</v>
      </c>
    </row>
    <row r="93" spans="1:31" customFormat="1" ht="15" x14ac:dyDescent="0.25">
      <c r="A93" s="110">
        <v>23385469</v>
      </c>
      <c r="B93" s="39" t="e">
        <f>VLOOKUP(A93,[1]BASE!$A:$A,1,0)</f>
        <v>#N/A</v>
      </c>
      <c r="C93" s="39">
        <f>VLOOKUP(A93,'INGRESO DIARIO'!A:A,1,0)</f>
        <v>23385469</v>
      </c>
      <c r="D93" s="40" t="s">
        <v>4208</v>
      </c>
      <c r="E93" s="1" t="s">
        <v>19</v>
      </c>
      <c r="F93" s="41">
        <v>45728.586076388892</v>
      </c>
      <c r="G93" s="41">
        <v>45918.457499999997</v>
      </c>
      <c r="H93" s="1">
        <v>32531021</v>
      </c>
      <c r="I93" s="1" t="s">
        <v>4013</v>
      </c>
      <c r="J93" s="1" t="s">
        <v>4065</v>
      </c>
      <c r="K93" s="1" t="s">
        <v>15</v>
      </c>
      <c r="L93" s="1" t="s">
        <v>4014</v>
      </c>
      <c r="M93" s="1" t="s">
        <v>16</v>
      </c>
      <c r="N93" s="1" t="s">
        <v>22</v>
      </c>
      <c r="O93" s="1"/>
      <c r="P93" s="1" t="s">
        <v>3251</v>
      </c>
      <c r="Q93" s="43">
        <v>45922</v>
      </c>
      <c r="R93" s="1"/>
      <c r="S93" s="1" t="s">
        <v>753</v>
      </c>
      <c r="T93" s="1" t="s">
        <v>4207</v>
      </c>
      <c r="U93" s="1" t="s">
        <v>17</v>
      </c>
      <c r="V93" s="1" t="s">
        <v>17</v>
      </c>
      <c r="W93" s="133">
        <f t="shared" si="10"/>
        <v>45922.457499999997</v>
      </c>
      <c r="X93" s="134">
        <f t="shared" si="11"/>
        <v>4</v>
      </c>
      <c r="Y93" s="134">
        <f t="shared" ca="1" si="12"/>
        <v>27.542500000003201</v>
      </c>
      <c r="Z93" s="134">
        <f t="shared" ca="1" si="13"/>
        <v>20</v>
      </c>
      <c r="AA93" s="134">
        <f t="shared" ca="1" si="14"/>
        <v>7.5425000000032014</v>
      </c>
      <c r="AB93" s="134">
        <f t="shared" ca="1" si="15"/>
        <v>20</v>
      </c>
      <c r="AC93" s="134">
        <f t="shared" ca="1" si="16"/>
        <v>16</v>
      </c>
      <c r="AD93" s="135">
        <f t="shared" ca="1" si="17"/>
        <v>-21.542500000003201</v>
      </c>
      <c r="AE93" s="127" t="str">
        <f t="shared" si="18"/>
        <v>EJECUTADO</v>
      </c>
    </row>
    <row r="94" spans="1:31" customFormat="1" ht="15" x14ac:dyDescent="0.25">
      <c r="A94" s="110">
        <v>23541108</v>
      </c>
      <c r="B94" s="39" t="e">
        <f>VLOOKUP(A94,[1]BASE!$A:$A,1,0)</f>
        <v>#N/A</v>
      </c>
      <c r="C94" s="39">
        <f>VLOOKUP(A94,'INGRESO DIARIO'!A:A,1,0)</f>
        <v>23541108</v>
      </c>
      <c r="D94" s="40" t="s">
        <v>569</v>
      </c>
      <c r="E94" s="1" t="s">
        <v>19</v>
      </c>
      <c r="F94" s="41">
        <v>45916.727175925924</v>
      </c>
      <c r="G94" s="41">
        <v>45916.727210648147</v>
      </c>
      <c r="H94" s="1">
        <v>1039464566</v>
      </c>
      <c r="I94" s="1" t="s">
        <v>3743</v>
      </c>
      <c r="J94" s="1" t="s">
        <v>543</v>
      </c>
      <c r="K94" s="1" t="s">
        <v>15</v>
      </c>
      <c r="L94" s="1" t="s">
        <v>3744</v>
      </c>
      <c r="M94" s="1" t="s">
        <v>16</v>
      </c>
      <c r="N94" s="1" t="s">
        <v>22</v>
      </c>
      <c r="O94" s="1"/>
      <c r="P94" s="1" t="s">
        <v>3251</v>
      </c>
      <c r="Q94" s="43">
        <v>45922</v>
      </c>
      <c r="R94" s="1"/>
      <c r="S94" s="1" t="s">
        <v>753</v>
      </c>
      <c r="T94" s="1" t="s">
        <v>4117</v>
      </c>
      <c r="U94" s="1"/>
      <c r="V94" s="1"/>
      <c r="W94" s="133">
        <f t="shared" si="10"/>
        <v>45920.727210648147</v>
      </c>
      <c r="X94" s="134">
        <f t="shared" si="11"/>
        <v>4</v>
      </c>
      <c r="Y94" s="134">
        <f t="shared" ca="1" si="12"/>
        <v>29.272789351853135</v>
      </c>
      <c r="Z94" s="134">
        <f t="shared" ca="1" si="13"/>
        <v>22</v>
      </c>
      <c r="AA94" s="134">
        <f t="shared" ca="1" si="14"/>
        <v>7.2727893518531346</v>
      </c>
      <c r="AB94" s="134">
        <f t="shared" ca="1" si="15"/>
        <v>22</v>
      </c>
      <c r="AC94" s="134">
        <f t="shared" ca="1" si="16"/>
        <v>18</v>
      </c>
      <c r="AD94" s="135">
        <f t="shared" ca="1" si="17"/>
        <v>-23.272789351853135</v>
      </c>
      <c r="AE94" s="127" t="str">
        <f t="shared" si="18"/>
        <v>EJECUTADO</v>
      </c>
    </row>
    <row r="95" spans="1:31" customFormat="1" ht="15" x14ac:dyDescent="0.25">
      <c r="A95" s="110">
        <v>23541063</v>
      </c>
      <c r="B95" s="39" t="e">
        <f>VLOOKUP(A95,[1]BASE!$A:$A,1,0)</f>
        <v>#N/A</v>
      </c>
      <c r="C95" s="39" t="e">
        <f>VLOOKUP(A95,'INGRESO DIARIO'!A:A,1,0)</f>
        <v>#N/A</v>
      </c>
      <c r="D95" s="40" t="s">
        <v>3875</v>
      </c>
      <c r="E95" s="1" t="s">
        <v>409</v>
      </c>
      <c r="F95" s="41">
        <v>45916.679756944446</v>
      </c>
      <c r="G95" s="41">
        <v>45916.679791666669</v>
      </c>
      <c r="H95" s="1">
        <v>32340058</v>
      </c>
      <c r="I95" s="1" t="s">
        <v>3777</v>
      </c>
      <c r="J95" s="1" t="s">
        <v>3850</v>
      </c>
      <c r="K95" s="1" t="s">
        <v>15</v>
      </c>
      <c r="L95" s="1" t="s">
        <v>3778</v>
      </c>
      <c r="M95" s="1" t="s">
        <v>16</v>
      </c>
      <c r="N95" s="1" t="s">
        <v>26</v>
      </c>
      <c r="O95" s="1"/>
      <c r="P95" s="1" t="s">
        <v>25</v>
      </c>
      <c r="Q95" s="43">
        <v>45922</v>
      </c>
      <c r="R95" s="1"/>
      <c r="S95" s="1" t="s">
        <v>753</v>
      </c>
      <c r="T95" s="1" t="s">
        <v>4126</v>
      </c>
      <c r="U95" s="1"/>
      <c r="V95" s="1"/>
      <c r="W95" s="133">
        <f t="shared" si="10"/>
        <v>45920.679791666669</v>
      </c>
      <c r="X95" s="134">
        <f t="shared" si="11"/>
        <v>4</v>
      </c>
      <c r="Y95" s="134">
        <f t="shared" ca="1" si="12"/>
        <v>29.320208333330811</v>
      </c>
      <c r="Z95" s="134">
        <f t="shared" ca="1" si="13"/>
        <v>22</v>
      </c>
      <c r="AA95" s="134">
        <f t="shared" ca="1" si="14"/>
        <v>7.320208333330811</v>
      </c>
      <c r="AB95" s="134">
        <f t="shared" ca="1" si="15"/>
        <v>22</v>
      </c>
      <c r="AC95" s="134">
        <f t="shared" ca="1" si="16"/>
        <v>18</v>
      </c>
      <c r="AD95" s="135">
        <f t="shared" ca="1" si="17"/>
        <v>-23.320208333330811</v>
      </c>
      <c r="AE95" s="127" t="str">
        <f t="shared" si="18"/>
        <v>EJECUTADO</v>
      </c>
    </row>
    <row r="96" spans="1:31" customFormat="1" ht="15" x14ac:dyDescent="0.25">
      <c r="A96" s="110">
        <v>23541058</v>
      </c>
      <c r="B96" s="39" t="e">
        <f>VLOOKUP(A96,[1]BASE!$A:$A,1,0)</f>
        <v>#N/A</v>
      </c>
      <c r="C96" s="39" t="e">
        <f>VLOOKUP(A96,'INGRESO DIARIO'!A:A,1,0)</f>
        <v>#N/A</v>
      </c>
      <c r="D96" s="40" t="s">
        <v>3876</v>
      </c>
      <c r="E96" s="1" t="s">
        <v>409</v>
      </c>
      <c r="F96" s="41">
        <v>45916.678310185183</v>
      </c>
      <c r="G96" s="41">
        <v>45916.678344907406</v>
      </c>
      <c r="H96" s="1">
        <v>32340058</v>
      </c>
      <c r="I96" s="1" t="s">
        <v>3777</v>
      </c>
      <c r="J96" s="1" t="s">
        <v>3850</v>
      </c>
      <c r="K96" s="1" t="s">
        <v>15</v>
      </c>
      <c r="L96" s="1" t="s">
        <v>3779</v>
      </c>
      <c r="M96" s="1" t="s">
        <v>16</v>
      </c>
      <c r="N96" s="1" t="s">
        <v>26</v>
      </c>
      <c r="O96" s="1"/>
      <c r="P96" s="1" t="s">
        <v>25</v>
      </c>
      <c r="Q96" s="43">
        <v>45922</v>
      </c>
      <c r="R96" s="1"/>
      <c r="S96" s="1" t="s">
        <v>753</v>
      </c>
      <c r="T96" s="1" t="s">
        <v>4125</v>
      </c>
      <c r="U96" s="1"/>
      <c r="V96" s="1"/>
      <c r="W96" s="133">
        <f t="shared" si="10"/>
        <v>45920.678344907406</v>
      </c>
      <c r="X96" s="134">
        <f t="shared" si="11"/>
        <v>4</v>
      </c>
      <c r="Y96" s="134">
        <f t="shared" ca="1" si="12"/>
        <v>29.321655092593573</v>
      </c>
      <c r="Z96" s="134">
        <f t="shared" ca="1" si="13"/>
        <v>22</v>
      </c>
      <c r="AA96" s="134">
        <f t="shared" ca="1" si="14"/>
        <v>7.3216550925935735</v>
      </c>
      <c r="AB96" s="134">
        <f t="shared" ca="1" si="15"/>
        <v>22</v>
      </c>
      <c r="AC96" s="134">
        <f t="shared" ca="1" si="16"/>
        <v>18</v>
      </c>
      <c r="AD96" s="135">
        <f t="shared" ca="1" si="17"/>
        <v>-23.321655092593573</v>
      </c>
      <c r="AE96" s="127" t="str">
        <f t="shared" si="18"/>
        <v>EJECUTADO</v>
      </c>
    </row>
    <row r="97" spans="1:31" customFormat="1" ht="15" x14ac:dyDescent="0.25">
      <c r="A97" s="110">
        <v>23538251</v>
      </c>
      <c r="B97" s="39" t="e">
        <f>VLOOKUP(A97,[1]BASE!$A:$A,1,0)</f>
        <v>#N/A</v>
      </c>
      <c r="C97" s="39">
        <f>VLOOKUP(A97,'INGRESO DIARIO'!A:A,1,0)</f>
        <v>23538251</v>
      </c>
      <c r="D97" s="40" t="s">
        <v>3920</v>
      </c>
      <c r="E97" s="1" t="s">
        <v>19</v>
      </c>
      <c r="F97" s="41">
        <v>45912.678368055553</v>
      </c>
      <c r="G97" s="41">
        <v>45912.678402777776</v>
      </c>
      <c r="H97" s="1">
        <v>1045080861</v>
      </c>
      <c r="I97" s="1" t="s">
        <v>3274</v>
      </c>
      <c r="J97" s="1" t="s">
        <v>3407</v>
      </c>
      <c r="K97" s="1" t="s">
        <v>15</v>
      </c>
      <c r="L97" s="1" t="s">
        <v>3275</v>
      </c>
      <c r="M97" s="1" t="s">
        <v>16</v>
      </c>
      <c r="N97" s="1" t="s">
        <v>22</v>
      </c>
      <c r="O97" s="1"/>
      <c r="P97" s="1" t="s">
        <v>66</v>
      </c>
      <c r="Q97" s="43">
        <v>45922</v>
      </c>
      <c r="R97" s="1"/>
      <c r="S97" s="1" t="s">
        <v>753</v>
      </c>
      <c r="T97" s="1" t="s">
        <v>3919</v>
      </c>
      <c r="U97" s="1" t="s">
        <v>17</v>
      </c>
      <c r="V97" s="1" t="s">
        <v>475</v>
      </c>
      <c r="W97" s="133">
        <f t="shared" si="10"/>
        <v>45916.678402777776</v>
      </c>
      <c r="X97" s="134">
        <f t="shared" si="11"/>
        <v>4</v>
      </c>
      <c r="Y97" s="134">
        <f t="shared" ca="1" si="12"/>
        <v>33.321597222224227</v>
      </c>
      <c r="Z97" s="134">
        <f t="shared" ca="1" si="13"/>
        <v>24</v>
      </c>
      <c r="AA97" s="134">
        <f t="shared" ca="1" si="14"/>
        <v>9.3215972222242272</v>
      </c>
      <c r="AB97" s="134">
        <f t="shared" ca="1" si="15"/>
        <v>24</v>
      </c>
      <c r="AC97" s="134">
        <f t="shared" ca="1" si="16"/>
        <v>20</v>
      </c>
      <c r="AD97" s="135">
        <f t="shared" ca="1" si="17"/>
        <v>-27.321597222224227</v>
      </c>
      <c r="AE97" s="127" t="str">
        <f t="shared" si="18"/>
        <v>EJECUTADO</v>
      </c>
    </row>
    <row r="98" spans="1:31" customFormat="1" ht="15" x14ac:dyDescent="0.25">
      <c r="A98" s="110">
        <v>23540493</v>
      </c>
      <c r="B98" s="39" t="e">
        <f>VLOOKUP(A98,[1]BASE!$A:$A,1,0)</f>
        <v>#N/A</v>
      </c>
      <c r="C98" s="39" t="e">
        <f>VLOOKUP(A98,'INGRESO DIARIO'!A:A,1,0)</f>
        <v>#N/A</v>
      </c>
      <c r="D98" s="40" t="s">
        <v>3666</v>
      </c>
      <c r="E98" s="1" t="s">
        <v>19</v>
      </c>
      <c r="F98" s="41">
        <v>45916.410196759258</v>
      </c>
      <c r="G98" s="41">
        <v>45916.410231481481</v>
      </c>
      <c r="H98" s="1">
        <v>71675218</v>
      </c>
      <c r="I98" s="1" t="s">
        <v>3538</v>
      </c>
      <c r="J98" s="1" t="s">
        <v>3633</v>
      </c>
      <c r="K98" s="1" t="s">
        <v>15</v>
      </c>
      <c r="L98" s="1" t="s">
        <v>3539</v>
      </c>
      <c r="M98" s="1" t="s">
        <v>16</v>
      </c>
      <c r="N98" s="1" t="s">
        <v>20</v>
      </c>
      <c r="O98" s="1"/>
      <c r="P98" s="129" t="s">
        <v>754</v>
      </c>
      <c r="Q98" s="132">
        <v>45922</v>
      </c>
      <c r="R98" s="129"/>
      <c r="S98" s="129" t="s">
        <v>753</v>
      </c>
      <c r="T98" s="1" t="s">
        <v>3927</v>
      </c>
      <c r="U98" s="1" t="s">
        <v>17</v>
      </c>
      <c r="V98" s="1" t="s">
        <v>17</v>
      </c>
      <c r="W98" s="133">
        <f t="shared" ref="W98:W117" si="19">+IF(M98="RURAL",(G98+8),IF(M98="URBANA",(G98+4),""))</f>
        <v>45920.410231481481</v>
      </c>
      <c r="X98" s="134">
        <f t="shared" si="11"/>
        <v>4</v>
      </c>
      <c r="Y98" s="134">
        <f t="shared" ca="1" si="12"/>
        <v>29.589768518519122</v>
      </c>
      <c r="Z98" s="134">
        <f t="shared" ca="1" si="13"/>
        <v>22</v>
      </c>
      <c r="AA98" s="134">
        <f t="shared" ca="1" si="14"/>
        <v>7.5897685185191222</v>
      </c>
      <c r="AB98" s="134">
        <f t="shared" ca="1" si="15"/>
        <v>22</v>
      </c>
      <c r="AC98" s="134">
        <f t="shared" ca="1" si="16"/>
        <v>18</v>
      </c>
      <c r="AD98" s="135">
        <f t="shared" ca="1" si="17"/>
        <v>-23.589768518519122</v>
      </c>
      <c r="AE98" s="127" t="str">
        <f t="shared" si="18"/>
        <v>EJECUTADO</v>
      </c>
    </row>
    <row r="99" spans="1:31" customFormat="1" ht="15" x14ac:dyDescent="0.25">
      <c r="A99" s="126">
        <v>23513761</v>
      </c>
      <c r="B99" s="128" t="e">
        <f>VLOOKUP(A99,[1]BASE!$A:$A,1,0)</f>
        <v>#N/A</v>
      </c>
      <c r="C99" s="128">
        <f>VLOOKUP(A99,'INGRESO DIARIO'!A:A,1,0)</f>
        <v>23513761</v>
      </c>
      <c r="D99" s="129" t="s">
        <v>1749</v>
      </c>
      <c r="E99" s="129" t="s">
        <v>19</v>
      </c>
      <c r="F99" s="130">
        <v>45895.671770833331</v>
      </c>
      <c r="G99" s="130">
        <v>45901.906585648147</v>
      </c>
      <c r="H99" s="129">
        <v>43209596</v>
      </c>
      <c r="I99" s="129" t="s">
        <v>1746</v>
      </c>
      <c r="J99" s="129" t="s">
        <v>3894</v>
      </c>
      <c r="K99" s="129" t="s">
        <v>15</v>
      </c>
      <c r="L99" s="129" t="s">
        <v>1751</v>
      </c>
      <c r="M99" s="129" t="s">
        <v>18</v>
      </c>
      <c r="N99" s="129" t="s">
        <v>22</v>
      </c>
      <c r="O99" s="129"/>
      <c r="P99" s="1" t="s">
        <v>3251</v>
      </c>
      <c r="Q99" s="43">
        <v>45922</v>
      </c>
      <c r="R99" s="1"/>
      <c r="S99" s="1" t="s">
        <v>753</v>
      </c>
      <c r="T99" s="60" t="s">
        <v>3893</v>
      </c>
      <c r="U99" s="129"/>
      <c r="V99" s="129"/>
      <c r="W99" s="133">
        <f t="shared" si="19"/>
        <v>45909.906585648147</v>
      </c>
      <c r="X99" s="134">
        <f t="shared" si="11"/>
        <v>8</v>
      </c>
      <c r="Y99" s="134">
        <f t="shared" ca="1" si="12"/>
        <v>44.093414351853426</v>
      </c>
      <c r="Z99" s="134">
        <f t="shared" ca="1" si="13"/>
        <v>33</v>
      </c>
      <c r="AA99" s="134">
        <f t="shared" ca="1" si="14"/>
        <v>11.093414351853426</v>
      </c>
      <c r="AB99" s="134">
        <f t="shared" ca="1" si="15"/>
        <v>33</v>
      </c>
      <c r="AC99" s="134">
        <f t="shared" ca="1" si="16"/>
        <v>25</v>
      </c>
      <c r="AD99" s="135">
        <f t="shared" ca="1" si="17"/>
        <v>-34.093414351853426</v>
      </c>
      <c r="AE99" s="127" t="str">
        <f t="shared" si="18"/>
        <v>EJECUTADO</v>
      </c>
    </row>
    <row r="100" spans="1:31" customFormat="1" ht="15" x14ac:dyDescent="0.25">
      <c r="A100" s="110">
        <v>23540868</v>
      </c>
      <c r="B100" s="39" t="e">
        <f>VLOOKUP(A100,[1]BASE!$A:$A,1,0)</f>
        <v>#N/A</v>
      </c>
      <c r="C100" s="39">
        <f>VLOOKUP(A100,'INGRESO DIARIO'!A:A,1,0)</f>
        <v>23540868</v>
      </c>
      <c r="D100" s="40" t="s">
        <v>3672</v>
      </c>
      <c r="E100" s="1" t="s">
        <v>409</v>
      </c>
      <c r="F100" s="41">
        <v>45916.582881944443</v>
      </c>
      <c r="G100" s="41">
        <v>45916.582916666666</v>
      </c>
      <c r="H100" s="1">
        <v>1036632150</v>
      </c>
      <c r="I100" s="1" t="s">
        <v>3555</v>
      </c>
      <c r="J100" s="1" t="s">
        <v>3639</v>
      </c>
      <c r="K100" s="1" t="s">
        <v>15</v>
      </c>
      <c r="L100" s="1" t="s">
        <v>3556</v>
      </c>
      <c r="M100" s="1" t="s">
        <v>16</v>
      </c>
      <c r="N100" s="1" t="s">
        <v>26</v>
      </c>
      <c r="O100" s="1"/>
      <c r="P100" s="1" t="s">
        <v>25</v>
      </c>
      <c r="Q100" s="43">
        <v>45922</v>
      </c>
      <c r="R100" s="1"/>
      <c r="S100" s="1" t="s">
        <v>753</v>
      </c>
      <c r="T100" s="1" t="s">
        <v>3901</v>
      </c>
      <c r="U100" s="1" t="s">
        <v>17</v>
      </c>
      <c r="V100" s="1" t="s">
        <v>17</v>
      </c>
      <c r="W100" s="133">
        <f t="shared" si="19"/>
        <v>45920.582916666666</v>
      </c>
      <c r="X100" s="134">
        <f t="shared" si="11"/>
        <v>4</v>
      </c>
      <c r="Y100" s="134">
        <f t="shared" ca="1" si="12"/>
        <v>29.417083333333721</v>
      </c>
      <c r="Z100" s="134">
        <f t="shared" ca="1" si="13"/>
        <v>22</v>
      </c>
      <c r="AA100" s="134">
        <f t="shared" ca="1" si="14"/>
        <v>7.4170833333337214</v>
      </c>
      <c r="AB100" s="134">
        <f t="shared" ca="1" si="15"/>
        <v>22</v>
      </c>
      <c r="AC100" s="134">
        <f t="shared" ca="1" si="16"/>
        <v>18</v>
      </c>
      <c r="AD100" s="135">
        <f t="shared" ca="1" si="17"/>
        <v>-23.417083333333721</v>
      </c>
      <c r="AE100" s="127" t="str">
        <f t="shared" si="18"/>
        <v>EJECUTADO</v>
      </c>
    </row>
    <row r="101" spans="1:31" customFormat="1" ht="15" x14ac:dyDescent="0.25">
      <c r="A101" s="110">
        <v>23538250</v>
      </c>
      <c r="B101" s="39" t="e">
        <f>VLOOKUP(A101,[1]BASE!$A:$A,1,0)</f>
        <v>#N/A</v>
      </c>
      <c r="C101" s="39">
        <f>VLOOKUP(A101,'INGRESO DIARIO'!A:A,1,0)</f>
        <v>23538250</v>
      </c>
      <c r="D101" s="1" t="s">
        <v>3370</v>
      </c>
      <c r="E101" s="1" t="s">
        <v>19</v>
      </c>
      <c r="F101" s="41">
        <v>45912.676724537036</v>
      </c>
      <c r="G101" s="41">
        <v>45912.676759259259</v>
      </c>
      <c r="H101" s="1">
        <v>1128475927</v>
      </c>
      <c r="I101" s="1" t="s">
        <v>3371</v>
      </c>
      <c r="J101" s="1" t="s">
        <v>3433</v>
      </c>
      <c r="K101" s="1" t="s">
        <v>15</v>
      </c>
      <c r="L101" s="1" t="s">
        <v>3372</v>
      </c>
      <c r="M101" s="1" t="s">
        <v>18</v>
      </c>
      <c r="N101" s="1" t="s">
        <v>22</v>
      </c>
      <c r="O101" s="1"/>
      <c r="P101" s="1" t="s">
        <v>3251</v>
      </c>
      <c r="Q101" s="43">
        <v>45922</v>
      </c>
      <c r="R101" s="1"/>
      <c r="S101" s="1" t="s">
        <v>753</v>
      </c>
      <c r="T101" s="43" t="s">
        <v>3688</v>
      </c>
      <c r="U101" s="1" t="s">
        <v>17</v>
      </c>
      <c r="V101" s="1" t="s">
        <v>17</v>
      </c>
      <c r="W101" s="133">
        <f t="shared" si="19"/>
        <v>45920.676759259259</v>
      </c>
      <c r="X101" s="134">
        <f t="shared" si="11"/>
        <v>8</v>
      </c>
      <c r="Y101" s="134">
        <f t="shared" ca="1" si="12"/>
        <v>33.323240740741312</v>
      </c>
      <c r="Z101" s="134">
        <f t="shared" ca="1" si="13"/>
        <v>24</v>
      </c>
      <c r="AA101" s="134">
        <f t="shared" ca="1" si="14"/>
        <v>9.323240740741312</v>
      </c>
      <c r="AB101" s="134">
        <f t="shared" ca="1" si="15"/>
        <v>24</v>
      </c>
      <c r="AC101" s="134">
        <f t="shared" ca="1" si="16"/>
        <v>16</v>
      </c>
      <c r="AD101" s="135">
        <f t="shared" ca="1" si="17"/>
        <v>-23.323240740741312</v>
      </c>
      <c r="AE101" s="127" t="str">
        <f t="shared" si="18"/>
        <v>EJECUTADO</v>
      </c>
    </row>
    <row r="102" spans="1:31" customFormat="1" ht="15" x14ac:dyDescent="0.25">
      <c r="A102" s="126">
        <v>23520445</v>
      </c>
      <c r="B102" s="128" t="e">
        <f>VLOOKUP(A102,[1]BASE!$A:$A,1,0)</f>
        <v>#N/A</v>
      </c>
      <c r="C102" s="128" t="e">
        <f>VLOOKUP(A102,'INGRESO DIARIO'!A:A,1,0)</f>
        <v>#N/A</v>
      </c>
      <c r="D102" s="136" t="s">
        <v>3112</v>
      </c>
      <c r="E102" s="129" t="s">
        <v>19</v>
      </c>
      <c r="F102" s="130">
        <v>45896.701319444444</v>
      </c>
      <c r="G102" s="130">
        <v>45901.906747685185</v>
      </c>
      <c r="H102" s="129">
        <v>98451463</v>
      </c>
      <c r="I102" s="129" t="s">
        <v>2011</v>
      </c>
      <c r="J102" s="129" t="s">
        <v>2815</v>
      </c>
      <c r="K102" s="129" t="s">
        <v>15</v>
      </c>
      <c r="L102" s="129" t="s">
        <v>2015</v>
      </c>
      <c r="M102" s="129" t="s">
        <v>16</v>
      </c>
      <c r="N102" s="129" t="s">
        <v>22</v>
      </c>
      <c r="O102" s="129"/>
      <c r="P102" s="1" t="s">
        <v>66</v>
      </c>
      <c r="Q102" s="43">
        <v>45922</v>
      </c>
      <c r="R102" s="1"/>
      <c r="S102" s="1" t="s">
        <v>753</v>
      </c>
      <c r="T102" s="129" t="s">
        <v>4698</v>
      </c>
      <c r="U102" s="129"/>
      <c r="V102" s="129"/>
      <c r="W102" s="133">
        <f t="shared" si="19"/>
        <v>45905.906747685185</v>
      </c>
      <c r="X102" s="134">
        <f t="shared" si="11"/>
        <v>4</v>
      </c>
      <c r="Y102" s="134">
        <f t="shared" ca="1" si="12"/>
        <v>44.09325231481489</v>
      </c>
      <c r="Z102" s="134">
        <f t="shared" ca="1" si="13"/>
        <v>33</v>
      </c>
      <c r="AA102" s="134">
        <f t="shared" ca="1" si="14"/>
        <v>11.09325231481489</v>
      </c>
      <c r="AB102" s="134">
        <f t="shared" ca="1" si="15"/>
        <v>33</v>
      </c>
      <c r="AC102" s="134">
        <f t="shared" ca="1" si="16"/>
        <v>29</v>
      </c>
      <c r="AD102" s="135">
        <f t="shared" ca="1" si="17"/>
        <v>-38.09325231481489</v>
      </c>
      <c r="AE102" s="127" t="str">
        <f t="shared" si="18"/>
        <v>EJECUTADO</v>
      </c>
    </row>
    <row r="103" spans="1:31" customFormat="1" ht="15" x14ac:dyDescent="0.25">
      <c r="A103" s="110">
        <v>23543910</v>
      </c>
      <c r="B103" s="39" t="e">
        <f>VLOOKUP(A103,[1]BASE!$A:$A,1,0)</f>
        <v>#N/A</v>
      </c>
      <c r="C103" s="39" t="e">
        <f>VLOOKUP(A103,'INGRESO DIARIO'!A:A,1,0)</f>
        <v>#N/A</v>
      </c>
      <c r="D103" s="40" t="s">
        <v>4626</v>
      </c>
      <c r="E103" s="1" t="s">
        <v>19</v>
      </c>
      <c r="F103" s="41">
        <v>45919.677928240744</v>
      </c>
      <c r="G103" s="41">
        <v>45919.67796296296</v>
      </c>
      <c r="H103" s="1">
        <v>71668728</v>
      </c>
      <c r="I103" s="1" t="s">
        <v>4223</v>
      </c>
      <c r="J103" s="1" t="s">
        <v>4576</v>
      </c>
      <c r="K103" s="1" t="s">
        <v>15</v>
      </c>
      <c r="L103" s="1" t="s">
        <v>4224</v>
      </c>
      <c r="M103" s="1" t="s">
        <v>16</v>
      </c>
      <c r="N103" s="1" t="s">
        <v>26</v>
      </c>
      <c r="O103" s="1"/>
      <c r="P103" s="1" t="s">
        <v>4695</v>
      </c>
      <c r="Q103" s="43">
        <v>45922</v>
      </c>
      <c r="R103" s="1"/>
      <c r="S103" s="1" t="s">
        <v>753</v>
      </c>
      <c r="T103" s="1"/>
      <c r="U103" s="1"/>
      <c r="V103" s="1"/>
      <c r="W103" s="133">
        <f t="shared" si="19"/>
        <v>45923.67796296296</v>
      </c>
      <c r="X103" s="134">
        <f t="shared" si="11"/>
        <v>4</v>
      </c>
      <c r="Y103" s="134">
        <f t="shared" ca="1" si="12"/>
        <v>26.322037037039991</v>
      </c>
      <c r="Z103" s="134">
        <f t="shared" ca="1" si="13"/>
        <v>19</v>
      </c>
      <c r="AA103" s="134">
        <f t="shared" ca="1" si="14"/>
        <v>7.3220370370399905</v>
      </c>
      <c r="AB103" s="134">
        <f t="shared" ca="1" si="15"/>
        <v>19</v>
      </c>
      <c r="AC103" s="134">
        <f t="shared" ca="1" si="16"/>
        <v>15</v>
      </c>
      <c r="AD103" s="135">
        <f t="shared" ca="1" si="17"/>
        <v>-20.322037037039991</v>
      </c>
      <c r="AE103" s="127" t="str">
        <f t="shared" si="18"/>
        <v>EJECUTADO</v>
      </c>
    </row>
    <row r="104" spans="1:31" customFormat="1" ht="15" x14ac:dyDescent="0.25">
      <c r="A104" s="110">
        <v>23543926</v>
      </c>
      <c r="B104" s="39" t="e">
        <f>VLOOKUP(A104,[1]BASE!$A:$A,1,0)</f>
        <v>#N/A</v>
      </c>
      <c r="C104" s="39" t="e">
        <f>VLOOKUP(A104,'INGRESO DIARIO'!A:A,1,0)</f>
        <v>#N/A</v>
      </c>
      <c r="D104" s="40" t="s">
        <v>4627</v>
      </c>
      <c r="E104" s="1" t="s">
        <v>19</v>
      </c>
      <c r="F104" s="41">
        <v>45919.686782407407</v>
      </c>
      <c r="G104" s="41">
        <v>45919.68681712963</v>
      </c>
      <c r="H104" s="1">
        <v>71668728</v>
      </c>
      <c r="I104" s="1" t="s">
        <v>4223</v>
      </c>
      <c r="J104" s="1" t="s">
        <v>4576</v>
      </c>
      <c r="K104" s="1" t="s">
        <v>15</v>
      </c>
      <c r="L104" s="1" t="s">
        <v>4225</v>
      </c>
      <c r="M104" s="1" t="s">
        <v>16</v>
      </c>
      <c r="N104" s="1" t="s">
        <v>26</v>
      </c>
      <c r="O104" s="1"/>
      <c r="P104" s="1" t="s">
        <v>4695</v>
      </c>
      <c r="Q104" s="43">
        <v>45922</v>
      </c>
      <c r="R104" s="1"/>
      <c r="S104" s="1" t="s">
        <v>753</v>
      </c>
      <c r="T104" s="1"/>
      <c r="U104" s="1"/>
      <c r="V104" s="1"/>
      <c r="W104" s="133">
        <f t="shared" si="19"/>
        <v>45923.68681712963</v>
      </c>
      <c r="X104" s="134">
        <f t="shared" si="11"/>
        <v>4</v>
      </c>
      <c r="Y104" s="134">
        <f t="shared" ca="1" si="12"/>
        <v>26.313182870369928</v>
      </c>
      <c r="Z104" s="134">
        <f t="shared" ca="1" si="13"/>
        <v>19</v>
      </c>
      <c r="AA104" s="134">
        <f t="shared" ca="1" si="14"/>
        <v>7.3131828703699284</v>
      </c>
      <c r="AB104" s="134">
        <f t="shared" ca="1" si="15"/>
        <v>19</v>
      </c>
      <c r="AC104" s="134">
        <f t="shared" ca="1" si="16"/>
        <v>15</v>
      </c>
      <c r="AD104" s="135">
        <f t="shared" ca="1" si="17"/>
        <v>-20.313182870369928</v>
      </c>
      <c r="AE104" s="127" t="str">
        <f t="shared" si="18"/>
        <v>EJECUTADO</v>
      </c>
    </row>
    <row r="105" spans="1:31" customFormat="1" ht="15" x14ac:dyDescent="0.25">
      <c r="A105" s="126">
        <v>23408160</v>
      </c>
      <c r="B105" s="128" t="e">
        <f>VLOOKUP(A105,[1]BASE!$A:$A,1,0)</f>
        <v>#N/A</v>
      </c>
      <c r="C105" s="128">
        <f>VLOOKUP(A105,'INGRESO DIARIO'!A:A,1,0)</f>
        <v>23408160</v>
      </c>
      <c r="D105" s="129" t="s">
        <v>1417</v>
      </c>
      <c r="E105" s="129" t="s">
        <v>19</v>
      </c>
      <c r="F105" s="130">
        <v>45877.318692129629</v>
      </c>
      <c r="G105" s="130">
        <v>45901.906886574077</v>
      </c>
      <c r="H105" s="129">
        <v>1037618844</v>
      </c>
      <c r="I105" s="129" t="s">
        <v>1415</v>
      </c>
      <c r="J105" s="129" t="s">
        <v>2716</v>
      </c>
      <c r="K105" s="129" t="s">
        <v>15</v>
      </c>
      <c r="L105" s="129" t="s">
        <v>1419</v>
      </c>
      <c r="M105" s="129" t="s">
        <v>18</v>
      </c>
      <c r="N105" s="129" t="s">
        <v>20</v>
      </c>
      <c r="O105" s="129"/>
      <c r="P105" s="129"/>
      <c r="Q105" s="132">
        <v>45922</v>
      </c>
      <c r="R105" s="129"/>
      <c r="S105" s="129" t="s">
        <v>21</v>
      </c>
      <c r="T105" s="129" t="s">
        <v>4703</v>
      </c>
      <c r="U105" s="129"/>
      <c r="V105" s="129"/>
      <c r="W105" s="133">
        <f t="shared" si="19"/>
        <v>45909.906886574077</v>
      </c>
      <c r="X105" s="134">
        <f t="shared" si="11"/>
        <v>8</v>
      </c>
      <c r="Y105" s="134">
        <f t="shared" ca="1" si="12"/>
        <v>44.093113425922638</v>
      </c>
      <c r="Z105" s="134">
        <f t="shared" ca="1" si="13"/>
        <v>33</v>
      </c>
      <c r="AA105" s="134">
        <f t="shared" ca="1" si="14"/>
        <v>11.093113425922638</v>
      </c>
      <c r="AB105" s="134">
        <f t="shared" ca="1" si="15"/>
        <v>33</v>
      </c>
      <c r="AC105" s="134">
        <f t="shared" ca="1" si="16"/>
        <v>25</v>
      </c>
      <c r="AD105" s="135">
        <f t="shared" ca="1" si="17"/>
        <v>-34.093113425922638</v>
      </c>
      <c r="AE105" s="127" t="str">
        <f t="shared" ca="1" si="18"/>
        <v>VENCIDO</v>
      </c>
    </row>
    <row r="106" spans="1:31" customFormat="1" ht="15" x14ac:dyDescent="0.25">
      <c r="A106" s="126">
        <v>23497429</v>
      </c>
      <c r="B106" s="128" t="e">
        <f>VLOOKUP(A106,[1]BASE!$A:$A,1,0)</f>
        <v>#N/A</v>
      </c>
      <c r="C106" s="128">
        <f>VLOOKUP(A106,'INGRESO DIARIO'!A:A,1,0)</f>
        <v>23497429</v>
      </c>
      <c r="D106" s="129" t="s">
        <v>1592</v>
      </c>
      <c r="E106" s="129" t="s">
        <v>19</v>
      </c>
      <c r="F106" s="130">
        <v>45894.703043981484</v>
      </c>
      <c r="G106" s="130">
        <v>45901.906782407408</v>
      </c>
      <c r="H106" s="129">
        <v>1036607778</v>
      </c>
      <c r="I106" s="129" t="s">
        <v>1590</v>
      </c>
      <c r="J106" s="129" t="s">
        <v>2745</v>
      </c>
      <c r="K106" s="129" t="s">
        <v>15</v>
      </c>
      <c r="L106" s="129" t="s">
        <v>1594</v>
      </c>
      <c r="M106" s="129" t="s">
        <v>18</v>
      </c>
      <c r="N106" s="129" t="s">
        <v>20</v>
      </c>
      <c r="O106" s="129"/>
      <c r="P106" s="129"/>
      <c r="Q106" s="132">
        <v>45922</v>
      </c>
      <c r="R106" s="129"/>
      <c r="S106" s="129" t="s">
        <v>21</v>
      </c>
      <c r="T106" s="129" t="s">
        <v>4692</v>
      </c>
      <c r="U106" s="129"/>
      <c r="V106" s="129"/>
      <c r="W106" s="133">
        <f t="shared" si="19"/>
        <v>45909.906782407408</v>
      </c>
      <c r="X106" s="134">
        <f t="shared" si="11"/>
        <v>8</v>
      </c>
      <c r="Y106" s="134">
        <f t="shared" ca="1" si="12"/>
        <v>44.093217592591827</v>
      </c>
      <c r="Z106" s="134">
        <f t="shared" ca="1" si="13"/>
        <v>33</v>
      </c>
      <c r="AA106" s="134">
        <f t="shared" ca="1" si="14"/>
        <v>11.093217592591827</v>
      </c>
      <c r="AB106" s="134">
        <f t="shared" ca="1" si="15"/>
        <v>33</v>
      </c>
      <c r="AC106" s="134">
        <f t="shared" ca="1" si="16"/>
        <v>25</v>
      </c>
      <c r="AD106" s="135">
        <f t="shared" ca="1" si="17"/>
        <v>-34.093217592591827</v>
      </c>
      <c r="AE106" s="127" t="str">
        <f t="shared" ca="1" si="18"/>
        <v>VENCIDO</v>
      </c>
    </row>
    <row r="107" spans="1:31" customFormat="1" ht="15" x14ac:dyDescent="0.25">
      <c r="A107" s="126">
        <v>23516461</v>
      </c>
      <c r="B107" s="128" t="e">
        <f>VLOOKUP(A107,[1]BASE!$A:$A,1,0)</f>
        <v>#N/A</v>
      </c>
      <c r="C107" s="128">
        <f>VLOOKUP(A107,'INGRESO DIARIO'!A:A,1,0)</f>
        <v>23516461</v>
      </c>
      <c r="D107" s="129" t="s">
        <v>1850</v>
      </c>
      <c r="E107" s="129" t="s">
        <v>19</v>
      </c>
      <c r="F107" s="130">
        <v>45888.700231481482</v>
      </c>
      <c r="G107" s="130">
        <v>45901.906666666669</v>
      </c>
      <c r="H107" s="129">
        <v>43023285</v>
      </c>
      <c r="I107" s="129" t="s">
        <v>1848</v>
      </c>
      <c r="J107" s="129" t="s">
        <v>2788</v>
      </c>
      <c r="K107" s="129" t="s">
        <v>15</v>
      </c>
      <c r="L107" s="129" t="s">
        <v>1852</v>
      </c>
      <c r="M107" s="129" t="s">
        <v>18</v>
      </c>
      <c r="N107" s="129" t="s">
        <v>20</v>
      </c>
      <c r="O107" s="129"/>
      <c r="P107" s="129"/>
      <c r="Q107" s="132">
        <v>45922</v>
      </c>
      <c r="R107" s="129"/>
      <c r="S107" s="129" t="s">
        <v>21</v>
      </c>
      <c r="T107" s="129" t="s">
        <v>4673</v>
      </c>
      <c r="U107" s="129"/>
      <c r="V107" s="129"/>
      <c r="W107" s="133">
        <f t="shared" si="19"/>
        <v>45909.906666666669</v>
      </c>
      <c r="X107" s="134">
        <f t="shared" si="11"/>
        <v>8</v>
      </c>
      <c r="Y107" s="134">
        <f t="shared" ca="1" si="12"/>
        <v>44.09333333333052</v>
      </c>
      <c r="Z107" s="134">
        <f t="shared" ca="1" si="13"/>
        <v>33</v>
      </c>
      <c r="AA107" s="134">
        <f t="shared" ca="1" si="14"/>
        <v>11.09333333333052</v>
      </c>
      <c r="AB107" s="134">
        <f t="shared" ca="1" si="15"/>
        <v>33</v>
      </c>
      <c r="AC107" s="134">
        <f t="shared" ca="1" si="16"/>
        <v>25</v>
      </c>
      <c r="AD107" s="135">
        <f t="shared" ca="1" si="17"/>
        <v>-34.09333333333052</v>
      </c>
      <c r="AE107" s="127" t="str">
        <f t="shared" ca="1" si="18"/>
        <v>VENCIDO</v>
      </c>
    </row>
    <row r="108" spans="1:31" customFormat="1" ht="15" x14ac:dyDescent="0.25">
      <c r="A108" s="126">
        <v>23522659</v>
      </c>
      <c r="B108" s="128" t="e">
        <f>VLOOKUP(A108,[1]BASE!$A:$A,1,0)</f>
        <v>#N/A</v>
      </c>
      <c r="C108" s="128">
        <f>VLOOKUP(A108,'INGRESO DIARIO'!A:A,1,0)</f>
        <v>23522659</v>
      </c>
      <c r="D108" s="129" t="s">
        <v>2125</v>
      </c>
      <c r="E108" s="129" t="s">
        <v>19</v>
      </c>
      <c r="F108" s="130">
        <v>45895.426087962966</v>
      </c>
      <c r="G108" s="130">
        <v>45901.906944444447</v>
      </c>
      <c r="H108" s="129">
        <v>21403582</v>
      </c>
      <c r="I108" s="129" t="s">
        <v>2122</v>
      </c>
      <c r="J108" s="129" t="s">
        <v>2835</v>
      </c>
      <c r="K108" s="129" t="s">
        <v>15</v>
      </c>
      <c r="L108" s="129" t="s">
        <v>2127</v>
      </c>
      <c r="M108" s="129" t="s">
        <v>18</v>
      </c>
      <c r="N108" s="129" t="s">
        <v>22</v>
      </c>
      <c r="O108" s="129"/>
      <c r="P108" s="129"/>
      <c r="Q108" s="132">
        <v>45922</v>
      </c>
      <c r="R108" s="129"/>
      <c r="S108" s="129" t="s">
        <v>21</v>
      </c>
      <c r="T108" s="129" t="s">
        <v>4679</v>
      </c>
      <c r="U108" s="129"/>
      <c r="V108" s="129"/>
      <c r="W108" s="133">
        <f t="shared" si="19"/>
        <v>45909.906944444447</v>
      </c>
      <c r="X108" s="134">
        <f t="shared" si="11"/>
        <v>8</v>
      </c>
      <c r="Y108" s="134">
        <f t="shared" ca="1" si="12"/>
        <v>44.093055555553292</v>
      </c>
      <c r="Z108" s="134">
        <f t="shared" ca="1" si="13"/>
        <v>33</v>
      </c>
      <c r="AA108" s="134">
        <f t="shared" ca="1" si="14"/>
        <v>11.093055555553292</v>
      </c>
      <c r="AB108" s="134">
        <f t="shared" ca="1" si="15"/>
        <v>33</v>
      </c>
      <c r="AC108" s="134">
        <f t="shared" ca="1" si="16"/>
        <v>25</v>
      </c>
      <c r="AD108" s="135">
        <f t="shared" ca="1" si="17"/>
        <v>-34.093055555553292</v>
      </c>
      <c r="AE108" s="127" t="str">
        <f t="shared" ca="1" si="18"/>
        <v>VENCIDO</v>
      </c>
    </row>
    <row r="109" spans="1:31" customFormat="1" ht="15" x14ac:dyDescent="0.25">
      <c r="A109" s="126">
        <v>23523876</v>
      </c>
      <c r="B109" s="128" t="e">
        <f>VLOOKUP(A109,[1]BASE!$A:$A,1,0)</f>
        <v>#N/A</v>
      </c>
      <c r="C109" s="128">
        <f>VLOOKUP(A109,'INGRESO DIARIO'!A:A,1,0)</f>
        <v>23523876</v>
      </c>
      <c r="D109" s="129" t="s">
        <v>2228</v>
      </c>
      <c r="E109" s="129" t="s">
        <v>19</v>
      </c>
      <c r="F109" s="130">
        <v>45896.391018518516</v>
      </c>
      <c r="G109" s="130">
        <v>45901.906736111108</v>
      </c>
      <c r="H109" s="129">
        <v>21792308</v>
      </c>
      <c r="I109" s="129" t="s">
        <v>2226</v>
      </c>
      <c r="J109" s="129" t="s">
        <v>2853</v>
      </c>
      <c r="K109" s="129" t="s">
        <v>15</v>
      </c>
      <c r="L109" s="129" t="s">
        <v>2230</v>
      </c>
      <c r="M109" s="129" t="s">
        <v>18</v>
      </c>
      <c r="N109" s="129" t="s">
        <v>26</v>
      </c>
      <c r="O109" s="129"/>
      <c r="P109" s="129"/>
      <c r="Q109" s="132">
        <v>45922</v>
      </c>
      <c r="R109" s="129"/>
      <c r="S109" s="129" t="s">
        <v>21</v>
      </c>
      <c r="T109" s="129" t="s">
        <v>4691</v>
      </c>
      <c r="U109" s="129"/>
      <c r="V109" s="129"/>
      <c r="W109" s="133">
        <f t="shared" si="19"/>
        <v>45909.906736111108</v>
      </c>
      <c r="X109" s="134">
        <f t="shared" si="11"/>
        <v>8</v>
      </c>
      <c r="Y109" s="134">
        <f t="shared" ca="1" si="12"/>
        <v>44.09326388889167</v>
      </c>
      <c r="Z109" s="134">
        <f t="shared" ca="1" si="13"/>
        <v>33</v>
      </c>
      <c r="AA109" s="134">
        <f t="shared" ca="1" si="14"/>
        <v>11.09326388889167</v>
      </c>
      <c r="AB109" s="134">
        <f t="shared" ca="1" si="15"/>
        <v>33</v>
      </c>
      <c r="AC109" s="134">
        <f t="shared" ca="1" si="16"/>
        <v>25</v>
      </c>
      <c r="AD109" s="135">
        <f t="shared" ca="1" si="17"/>
        <v>-34.09326388889167</v>
      </c>
      <c r="AE109" s="127" t="str">
        <f t="shared" ca="1" si="18"/>
        <v>VENCIDO</v>
      </c>
    </row>
    <row r="110" spans="1:31" customFormat="1" ht="15" x14ac:dyDescent="0.25">
      <c r="A110" s="126">
        <v>23522585</v>
      </c>
      <c r="B110" s="128" t="e">
        <f>VLOOKUP(A110,[1]BASE!$A:$A,1,0)</f>
        <v>#N/A</v>
      </c>
      <c r="C110" s="128">
        <f>VLOOKUP(A110,'INGRESO DIARIO'!A:A,1,0)</f>
        <v>23522585</v>
      </c>
      <c r="D110" s="136" t="s">
        <v>3121</v>
      </c>
      <c r="E110" s="129" t="s">
        <v>19</v>
      </c>
      <c r="F110" s="130">
        <v>45895.385682870372</v>
      </c>
      <c r="G110" s="130">
        <v>45901.906585648147</v>
      </c>
      <c r="H110" s="129">
        <v>1014239596</v>
      </c>
      <c r="I110" s="129" t="s">
        <v>2104</v>
      </c>
      <c r="J110" s="129" t="s">
        <v>2832</v>
      </c>
      <c r="K110" s="129" t="s">
        <v>15</v>
      </c>
      <c r="L110" s="129" t="s">
        <v>2108</v>
      </c>
      <c r="M110" s="129" t="s">
        <v>16</v>
      </c>
      <c r="N110" s="129" t="s">
        <v>22</v>
      </c>
      <c r="O110" s="129"/>
      <c r="P110" s="129"/>
      <c r="Q110" s="132">
        <v>45922</v>
      </c>
      <c r="R110" s="129"/>
      <c r="S110" s="129" t="s">
        <v>21</v>
      </c>
      <c r="T110" s="132" t="s">
        <v>4683</v>
      </c>
      <c r="U110" s="129"/>
      <c r="V110" s="129"/>
      <c r="W110" s="133">
        <f t="shared" si="19"/>
        <v>45905.906585648147</v>
      </c>
      <c r="X110" s="134">
        <f t="shared" si="11"/>
        <v>4</v>
      </c>
      <c r="Y110" s="134">
        <f t="shared" ca="1" si="12"/>
        <v>44.093414351853426</v>
      </c>
      <c r="Z110" s="134">
        <f t="shared" ca="1" si="13"/>
        <v>33</v>
      </c>
      <c r="AA110" s="134">
        <f t="shared" ca="1" si="14"/>
        <v>11.093414351853426</v>
      </c>
      <c r="AB110" s="134">
        <f t="shared" ca="1" si="15"/>
        <v>33</v>
      </c>
      <c r="AC110" s="134">
        <f t="shared" ca="1" si="16"/>
        <v>29</v>
      </c>
      <c r="AD110" s="135">
        <f t="shared" ca="1" si="17"/>
        <v>-38.093414351853426</v>
      </c>
      <c r="AE110" s="127" t="str">
        <f t="shared" ca="1" si="18"/>
        <v>VENCIDO</v>
      </c>
    </row>
    <row r="111" spans="1:31" customFormat="1" ht="15" x14ac:dyDescent="0.25">
      <c r="A111" s="126">
        <v>23522655</v>
      </c>
      <c r="B111" s="128" t="e">
        <f>VLOOKUP(A111,[1]BASE!$A:$A,1,0)</f>
        <v>#N/A</v>
      </c>
      <c r="C111" s="128">
        <f>VLOOKUP(A111,'INGRESO DIARIO'!A:A,1,0)</f>
        <v>23522655</v>
      </c>
      <c r="D111" s="136" t="s">
        <v>3123</v>
      </c>
      <c r="E111" s="129" t="s">
        <v>19</v>
      </c>
      <c r="F111" s="130">
        <v>45895.423414351855</v>
      </c>
      <c r="G111" s="130">
        <v>45901.906736111108</v>
      </c>
      <c r="H111" s="129">
        <v>4556088</v>
      </c>
      <c r="I111" s="129" t="s">
        <v>2116</v>
      </c>
      <c r="J111" s="129" t="s">
        <v>2834</v>
      </c>
      <c r="K111" s="129" t="s">
        <v>15</v>
      </c>
      <c r="L111" s="129" t="s">
        <v>2120</v>
      </c>
      <c r="M111" s="129" t="s">
        <v>16</v>
      </c>
      <c r="N111" s="129" t="s">
        <v>22</v>
      </c>
      <c r="O111" s="129"/>
      <c r="P111" s="129"/>
      <c r="Q111" s="132">
        <v>45922</v>
      </c>
      <c r="R111" s="129"/>
      <c r="S111" s="129" t="s">
        <v>21</v>
      </c>
      <c r="T111" s="60" t="s">
        <v>4701</v>
      </c>
      <c r="U111" s="129"/>
      <c r="V111" s="129"/>
      <c r="W111" s="133">
        <f t="shared" si="19"/>
        <v>45905.906736111108</v>
      </c>
      <c r="X111" s="134">
        <f t="shared" si="11"/>
        <v>4</v>
      </c>
      <c r="Y111" s="134">
        <f t="shared" ca="1" si="12"/>
        <v>44.09326388889167</v>
      </c>
      <c r="Z111" s="134">
        <f t="shared" ca="1" si="13"/>
        <v>33</v>
      </c>
      <c r="AA111" s="134">
        <f t="shared" ca="1" si="14"/>
        <v>11.09326388889167</v>
      </c>
      <c r="AB111" s="134">
        <f t="shared" ca="1" si="15"/>
        <v>33</v>
      </c>
      <c r="AC111" s="134">
        <f t="shared" ca="1" si="16"/>
        <v>29</v>
      </c>
      <c r="AD111" s="135">
        <f t="shared" ca="1" si="17"/>
        <v>-38.09326388889167</v>
      </c>
      <c r="AE111" s="127" t="str">
        <f t="shared" ca="1" si="18"/>
        <v>VENCIDO</v>
      </c>
    </row>
    <row r="112" spans="1:31" customFormat="1" ht="15" x14ac:dyDescent="0.25">
      <c r="A112" s="126">
        <v>23523174</v>
      </c>
      <c r="B112" s="128" t="e">
        <f>VLOOKUP(A112,[1]BASE!$A:$A,1,0)</f>
        <v>#N/A</v>
      </c>
      <c r="C112" s="128">
        <f>VLOOKUP(A112,'INGRESO DIARIO'!A:A,1,0)</f>
        <v>23523174</v>
      </c>
      <c r="D112" s="136" t="s">
        <v>3133</v>
      </c>
      <c r="E112" s="129" t="s">
        <v>19</v>
      </c>
      <c r="F112" s="130">
        <v>45895.638912037037</v>
      </c>
      <c r="G112" s="130">
        <v>45901.90697916667</v>
      </c>
      <c r="H112" s="129">
        <v>1055832712</v>
      </c>
      <c r="I112" s="129" t="s">
        <v>2197</v>
      </c>
      <c r="J112" s="129" t="s">
        <v>2848</v>
      </c>
      <c r="K112" s="129" t="s">
        <v>15</v>
      </c>
      <c r="L112" s="129" t="s">
        <v>2200</v>
      </c>
      <c r="M112" s="129" t="s">
        <v>16</v>
      </c>
      <c r="N112" s="129" t="s">
        <v>22</v>
      </c>
      <c r="O112" s="129"/>
      <c r="P112" s="129"/>
      <c r="Q112" s="132">
        <v>45922</v>
      </c>
      <c r="R112" s="129"/>
      <c r="S112" s="129" t="s">
        <v>21</v>
      </c>
      <c r="T112" s="129" t="s">
        <v>4667</v>
      </c>
      <c r="U112" s="129"/>
      <c r="V112" s="129"/>
      <c r="W112" s="133">
        <f t="shared" si="19"/>
        <v>45905.90697916667</v>
      </c>
      <c r="X112" s="134">
        <f t="shared" si="11"/>
        <v>4</v>
      </c>
      <c r="Y112" s="134">
        <f t="shared" ca="1" si="12"/>
        <v>44.093020833330229</v>
      </c>
      <c r="Z112" s="134">
        <f t="shared" ca="1" si="13"/>
        <v>33</v>
      </c>
      <c r="AA112" s="134">
        <f t="shared" ca="1" si="14"/>
        <v>11.093020833330229</v>
      </c>
      <c r="AB112" s="134">
        <f t="shared" ca="1" si="15"/>
        <v>33</v>
      </c>
      <c r="AC112" s="134">
        <f t="shared" ca="1" si="16"/>
        <v>29</v>
      </c>
      <c r="AD112" s="135">
        <f t="shared" ca="1" si="17"/>
        <v>-38.093020833330229</v>
      </c>
      <c r="AE112" s="127" t="str">
        <f t="shared" ca="1" si="18"/>
        <v>VENCIDO</v>
      </c>
    </row>
    <row r="113" spans="1:31" customFormat="1" ht="15" x14ac:dyDescent="0.25">
      <c r="A113" s="126">
        <v>23524320</v>
      </c>
      <c r="B113" s="128" t="e">
        <f>VLOOKUP(A113,[1]BASE!$A:$A,1,0)</f>
        <v>#N/A</v>
      </c>
      <c r="C113" s="128">
        <f>VLOOKUP(A113,'INGRESO DIARIO'!A:A,1,0)</f>
        <v>23524320</v>
      </c>
      <c r="D113" s="136" t="s">
        <v>4672</v>
      </c>
      <c r="E113" s="129" t="s">
        <v>19</v>
      </c>
      <c r="F113" s="130">
        <v>45896.528483796297</v>
      </c>
      <c r="G113" s="130">
        <v>45901.90697916667</v>
      </c>
      <c r="H113" s="129">
        <v>98533076</v>
      </c>
      <c r="I113" s="129" t="s">
        <v>2295</v>
      </c>
      <c r="J113" s="129" t="s">
        <v>2864</v>
      </c>
      <c r="K113" s="129" t="s">
        <v>15</v>
      </c>
      <c r="L113" s="129" t="s">
        <v>2298</v>
      </c>
      <c r="M113" s="129" t="s">
        <v>16</v>
      </c>
      <c r="N113" s="129" t="s">
        <v>22</v>
      </c>
      <c r="O113" s="129"/>
      <c r="P113" s="129"/>
      <c r="Q113" s="132">
        <v>45922</v>
      </c>
      <c r="R113" s="129"/>
      <c r="S113" s="129" t="s">
        <v>21</v>
      </c>
      <c r="T113" s="129" t="s">
        <v>4671</v>
      </c>
      <c r="U113" s="129"/>
      <c r="V113" s="129"/>
      <c r="W113" s="133">
        <f t="shared" si="19"/>
        <v>45905.90697916667</v>
      </c>
      <c r="X113" s="134">
        <f t="shared" si="11"/>
        <v>4</v>
      </c>
      <c r="Y113" s="134">
        <f t="shared" ca="1" si="12"/>
        <v>44.093020833330229</v>
      </c>
      <c r="Z113" s="134">
        <f t="shared" ca="1" si="13"/>
        <v>33</v>
      </c>
      <c r="AA113" s="134">
        <f t="shared" ca="1" si="14"/>
        <v>11.093020833330229</v>
      </c>
      <c r="AB113" s="134">
        <f t="shared" ca="1" si="15"/>
        <v>33</v>
      </c>
      <c r="AC113" s="134">
        <f t="shared" ca="1" si="16"/>
        <v>29</v>
      </c>
      <c r="AD113" s="135">
        <f t="shared" ca="1" si="17"/>
        <v>-38.093020833330229</v>
      </c>
      <c r="AE113" s="127" t="str">
        <f t="shared" ca="1" si="18"/>
        <v>VENCIDO</v>
      </c>
    </row>
    <row r="114" spans="1:31" customFormat="1" ht="15" x14ac:dyDescent="0.25">
      <c r="A114" s="126">
        <v>23525149</v>
      </c>
      <c r="B114" s="128" t="e">
        <f>VLOOKUP(A114,[1]BASE!$A:$A,1,0)</f>
        <v>#N/A</v>
      </c>
      <c r="C114" s="128" t="e">
        <f>VLOOKUP(A114,'INGRESO DIARIO'!A:A,1,0)</f>
        <v>#N/A</v>
      </c>
      <c r="D114" s="136" t="s">
        <v>3147</v>
      </c>
      <c r="E114" s="129" t="s">
        <v>19</v>
      </c>
      <c r="F114" s="130">
        <v>45897.381898148145</v>
      </c>
      <c r="G114" s="130">
        <v>45901.906585648147</v>
      </c>
      <c r="H114" s="129">
        <v>42898131</v>
      </c>
      <c r="I114" s="129" t="s">
        <v>2365</v>
      </c>
      <c r="J114" s="129" t="s">
        <v>2875</v>
      </c>
      <c r="K114" s="129" t="s">
        <v>15</v>
      </c>
      <c r="L114" s="129" t="s">
        <v>2370</v>
      </c>
      <c r="M114" s="129" t="s">
        <v>16</v>
      </c>
      <c r="N114" s="129" t="s">
        <v>22</v>
      </c>
      <c r="O114" s="129"/>
      <c r="P114" s="129"/>
      <c r="Q114" s="132">
        <v>45922</v>
      </c>
      <c r="R114" s="129"/>
      <c r="S114" s="129" t="s">
        <v>21</v>
      </c>
      <c r="T114" s="129" t="s">
        <v>4697</v>
      </c>
      <c r="U114" s="129"/>
      <c r="V114" s="129"/>
      <c r="W114" s="133">
        <f t="shared" si="19"/>
        <v>45905.906585648147</v>
      </c>
      <c r="X114" s="134">
        <f t="shared" si="11"/>
        <v>4</v>
      </c>
      <c r="Y114" s="134">
        <f t="shared" ca="1" si="12"/>
        <v>44.093414351853426</v>
      </c>
      <c r="Z114" s="134">
        <f t="shared" ca="1" si="13"/>
        <v>33</v>
      </c>
      <c r="AA114" s="134">
        <f t="shared" ca="1" si="14"/>
        <v>11.093414351853426</v>
      </c>
      <c r="AB114" s="134">
        <f t="shared" ca="1" si="15"/>
        <v>33</v>
      </c>
      <c r="AC114" s="134">
        <f t="shared" ca="1" si="16"/>
        <v>29</v>
      </c>
      <c r="AD114" s="135">
        <f t="shared" ca="1" si="17"/>
        <v>-38.093414351853426</v>
      </c>
      <c r="AE114" s="127" t="str">
        <f t="shared" ca="1" si="18"/>
        <v>VENCIDO</v>
      </c>
    </row>
    <row r="115" spans="1:31" customFormat="1" ht="15" x14ac:dyDescent="0.25">
      <c r="A115" s="126">
        <v>23525156</v>
      </c>
      <c r="B115" s="128" t="e">
        <f>VLOOKUP(A115,[1]BASE!$A:$A,1,0)</f>
        <v>#N/A</v>
      </c>
      <c r="C115" s="128">
        <f>VLOOKUP(A115,'INGRESO DIARIO'!A:A,1,0)</f>
        <v>23525156</v>
      </c>
      <c r="D115" s="136" t="s">
        <v>3149</v>
      </c>
      <c r="E115" s="129" t="s">
        <v>19</v>
      </c>
      <c r="F115" s="130">
        <v>45897.384236111109</v>
      </c>
      <c r="G115" s="130">
        <v>45901.906585648147</v>
      </c>
      <c r="H115" s="129">
        <v>1152469560</v>
      </c>
      <c r="I115" s="129" t="s">
        <v>2378</v>
      </c>
      <c r="J115" s="129" t="s">
        <v>2877</v>
      </c>
      <c r="K115" s="129" t="s">
        <v>15</v>
      </c>
      <c r="L115" s="129" t="s">
        <v>2382</v>
      </c>
      <c r="M115" s="129" t="s">
        <v>16</v>
      </c>
      <c r="N115" s="129" t="s">
        <v>22</v>
      </c>
      <c r="O115" s="129"/>
      <c r="P115" s="129"/>
      <c r="Q115" s="132">
        <v>45922</v>
      </c>
      <c r="R115" s="129"/>
      <c r="S115" s="129" t="s">
        <v>21</v>
      </c>
      <c r="T115" s="129" t="s">
        <v>4668</v>
      </c>
      <c r="U115" s="129"/>
      <c r="V115" s="129"/>
      <c r="W115" s="133">
        <f t="shared" si="19"/>
        <v>45905.906585648147</v>
      </c>
      <c r="X115" s="134">
        <f t="shared" si="11"/>
        <v>4</v>
      </c>
      <c r="Y115" s="134">
        <f t="shared" ca="1" si="12"/>
        <v>44.093414351853426</v>
      </c>
      <c r="Z115" s="134">
        <f t="shared" ca="1" si="13"/>
        <v>33</v>
      </c>
      <c r="AA115" s="134">
        <f t="shared" ca="1" si="14"/>
        <v>11.093414351853426</v>
      </c>
      <c r="AB115" s="134">
        <f t="shared" ca="1" si="15"/>
        <v>33</v>
      </c>
      <c r="AC115" s="134">
        <f t="shared" ca="1" si="16"/>
        <v>29</v>
      </c>
      <c r="AD115" s="135">
        <f t="shared" ca="1" si="17"/>
        <v>-38.093414351853426</v>
      </c>
      <c r="AE115" s="127" t="str">
        <f t="shared" ca="1" si="18"/>
        <v>VENCIDO</v>
      </c>
    </row>
    <row r="116" spans="1:31" customFormat="1" ht="15" x14ac:dyDescent="0.25">
      <c r="A116" s="126">
        <v>23525167</v>
      </c>
      <c r="B116" s="128" t="e">
        <f>VLOOKUP(A116,[1]BASE!$A:$A,1,0)</f>
        <v>#N/A</v>
      </c>
      <c r="C116" s="128">
        <f>VLOOKUP(A116,'INGRESO DIARIO'!A:A,1,0)</f>
        <v>23525167</v>
      </c>
      <c r="D116" s="136" t="s">
        <v>3150</v>
      </c>
      <c r="E116" s="129" t="s">
        <v>19</v>
      </c>
      <c r="F116" s="130">
        <v>45897.391203703701</v>
      </c>
      <c r="G116" s="130">
        <v>45901.906886574077</v>
      </c>
      <c r="H116" s="129">
        <v>22190255</v>
      </c>
      <c r="I116" s="129" t="s">
        <v>2384</v>
      </c>
      <c r="J116" s="129" t="s">
        <v>2878</v>
      </c>
      <c r="K116" s="129" t="s">
        <v>15</v>
      </c>
      <c r="L116" s="129" t="s">
        <v>2388</v>
      </c>
      <c r="M116" s="129" t="s">
        <v>16</v>
      </c>
      <c r="N116" s="129" t="s">
        <v>22</v>
      </c>
      <c r="O116" s="129"/>
      <c r="P116" s="129"/>
      <c r="Q116" s="132">
        <v>45922</v>
      </c>
      <c r="R116" s="129"/>
      <c r="S116" s="129" t="s">
        <v>21</v>
      </c>
      <c r="T116" s="129" t="s">
        <v>4696</v>
      </c>
      <c r="U116" s="129"/>
      <c r="V116" s="129"/>
      <c r="W116" s="133">
        <f t="shared" si="19"/>
        <v>45905.906886574077</v>
      </c>
      <c r="X116" s="134">
        <f t="shared" si="11"/>
        <v>4</v>
      </c>
      <c r="Y116" s="134">
        <f t="shared" ca="1" si="12"/>
        <v>44.093113425922638</v>
      </c>
      <c r="Z116" s="134">
        <f t="shared" ca="1" si="13"/>
        <v>33</v>
      </c>
      <c r="AA116" s="134">
        <f t="shared" ca="1" si="14"/>
        <v>11.093113425922638</v>
      </c>
      <c r="AB116" s="134">
        <f t="shared" ca="1" si="15"/>
        <v>33</v>
      </c>
      <c r="AC116" s="134">
        <f t="shared" ca="1" si="16"/>
        <v>29</v>
      </c>
      <c r="AD116" s="135">
        <f t="shared" ca="1" si="17"/>
        <v>-38.093113425922638</v>
      </c>
      <c r="AE116" s="127" t="str">
        <f t="shared" ca="1" si="18"/>
        <v>VENCIDO</v>
      </c>
    </row>
    <row r="117" spans="1:31" customFormat="1" ht="15" x14ac:dyDescent="0.25">
      <c r="A117" s="110">
        <v>23542482</v>
      </c>
      <c r="B117" s="39" t="e">
        <f>VLOOKUP(A117,[1]BASE!$A:$A,1,0)</f>
        <v>#N/A</v>
      </c>
      <c r="C117" s="39">
        <f>VLOOKUP(A117,'INGRESO DIARIO'!A:A,1,0)</f>
        <v>23542482</v>
      </c>
      <c r="D117" s="40" t="s">
        <v>4089</v>
      </c>
      <c r="E117" s="1" t="s">
        <v>19</v>
      </c>
      <c r="F117" s="41">
        <v>45918.406782407408</v>
      </c>
      <c r="G117" s="41">
        <v>45918.406805555554</v>
      </c>
      <c r="H117" s="1">
        <v>1054918647</v>
      </c>
      <c r="I117" s="1" t="s">
        <v>4004</v>
      </c>
      <c r="J117" s="1" t="s">
        <v>4062</v>
      </c>
      <c r="K117" s="1" t="s">
        <v>15</v>
      </c>
      <c r="L117" s="1" t="s">
        <v>4005</v>
      </c>
      <c r="M117" s="1" t="s">
        <v>16</v>
      </c>
      <c r="N117" s="1" t="s">
        <v>22</v>
      </c>
      <c r="O117" s="1"/>
      <c r="P117" s="1" t="s">
        <v>17</v>
      </c>
      <c r="Q117" s="43">
        <v>45922</v>
      </c>
      <c r="R117" s="1"/>
      <c r="S117" s="1" t="s">
        <v>21</v>
      </c>
      <c r="T117" s="1" t="s">
        <v>4681</v>
      </c>
      <c r="U117" s="1" t="s">
        <v>17</v>
      </c>
      <c r="V117" s="1" t="s">
        <v>17</v>
      </c>
      <c r="W117" s="133">
        <f t="shared" si="19"/>
        <v>45922.406805555554</v>
      </c>
      <c r="X117" s="134">
        <f t="shared" si="11"/>
        <v>4</v>
      </c>
      <c r="Y117" s="134">
        <f t="shared" ca="1" si="12"/>
        <v>27.593194444445544</v>
      </c>
      <c r="Z117" s="134">
        <f t="shared" ca="1" si="13"/>
        <v>20</v>
      </c>
      <c r="AA117" s="134">
        <f t="shared" ca="1" si="14"/>
        <v>7.5931944444455439</v>
      </c>
      <c r="AB117" s="134">
        <f t="shared" ca="1" si="15"/>
        <v>20</v>
      </c>
      <c r="AC117" s="134">
        <f t="shared" ca="1" si="16"/>
        <v>16</v>
      </c>
      <c r="AD117" s="135">
        <f t="shared" ca="1" si="17"/>
        <v>-21.593194444445544</v>
      </c>
      <c r="AE117" s="127" t="str">
        <f t="shared" ca="1" si="18"/>
        <v>VENCIDO</v>
      </c>
    </row>
    <row r="118" spans="1:31" customFormat="1" ht="15" x14ac:dyDescent="0.25">
      <c r="A118" s="110">
        <v>23542489</v>
      </c>
      <c r="B118" s="39" t="e">
        <f>VLOOKUP(A118,[1]BASE!$A:$A,1,0)</f>
        <v>#N/A</v>
      </c>
      <c r="C118" s="39">
        <f>VLOOKUP(A118,'INGRESO DIARIO'!A:A,1,0)</f>
        <v>23542489</v>
      </c>
      <c r="D118" s="1" t="s">
        <v>4025</v>
      </c>
      <c r="E118" s="1" t="s">
        <v>19</v>
      </c>
      <c r="F118" s="41">
        <v>45918.408831018518</v>
      </c>
      <c r="G118" s="41">
        <v>45918.408865740741</v>
      </c>
      <c r="H118" s="1">
        <v>1001660873</v>
      </c>
      <c r="I118" s="1" t="s">
        <v>4026</v>
      </c>
      <c r="J118" s="1" t="s">
        <v>4685</v>
      </c>
      <c r="K118" s="1" t="s">
        <v>15</v>
      </c>
      <c r="L118" s="1" t="s">
        <v>4027</v>
      </c>
      <c r="M118" s="1" t="s">
        <v>18</v>
      </c>
      <c r="N118" s="1" t="s">
        <v>22</v>
      </c>
      <c r="O118" s="1"/>
      <c r="P118" s="1" t="s">
        <v>17</v>
      </c>
      <c r="Q118" s="43">
        <v>45922</v>
      </c>
      <c r="R118" s="1"/>
      <c r="S118" s="1" t="s">
        <v>21</v>
      </c>
      <c r="T118" s="43" t="s">
        <v>4684</v>
      </c>
      <c r="U118" s="1" t="s">
        <v>17</v>
      </c>
      <c r="V118" s="1" t="s">
        <v>17</v>
      </c>
      <c r="W118" s="133"/>
      <c r="X118" s="134">
        <f t="shared" si="11"/>
        <v>8</v>
      </c>
      <c r="Y118" s="134">
        <f t="shared" ca="1" si="12"/>
        <v>27.591134259258979</v>
      </c>
      <c r="Z118" s="134">
        <f t="shared" ca="1" si="13"/>
        <v>20</v>
      </c>
      <c r="AA118" s="134">
        <f t="shared" ca="1" si="14"/>
        <v>7.591134259258979</v>
      </c>
      <c r="AB118" s="134">
        <f t="shared" ca="1" si="15"/>
        <v>20</v>
      </c>
      <c r="AC118" s="134">
        <f t="shared" ca="1" si="16"/>
        <v>12</v>
      </c>
      <c r="AD118" s="135" t="str">
        <f t="shared" ca="1" si="17"/>
        <v/>
      </c>
      <c r="AE118" s="127" t="str">
        <f t="shared" ca="1" si="18"/>
        <v>VENCIDO</v>
      </c>
    </row>
    <row r="119" spans="1:31" customFormat="1" ht="15" x14ac:dyDescent="0.25">
      <c r="A119" s="110">
        <v>23542634</v>
      </c>
      <c r="B119" s="39" t="e">
        <f>VLOOKUP(A119,[1]BASE!$A:$A,1,0)</f>
        <v>#N/A</v>
      </c>
      <c r="C119" s="39">
        <f>VLOOKUP(A119,'INGRESO DIARIO'!A:A,1,0)</f>
        <v>23542634</v>
      </c>
      <c r="D119" s="40" t="s">
        <v>4087</v>
      </c>
      <c r="E119" s="1" t="s">
        <v>19</v>
      </c>
      <c r="F119" s="41">
        <v>45918.46947916667</v>
      </c>
      <c r="G119" s="41">
        <v>45918.469513888886</v>
      </c>
      <c r="H119" s="1">
        <v>1066517548</v>
      </c>
      <c r="I119" s="1" t="s">
        <v>3997</v>
      </c>
      <c r="J119" s="1" t="s">
        <v>4060</v>
      </c>
      <c r="K119" s="1" t="s">
        <v>15</v>
      </c>
      <c r="L119" s="1" t="s">
        <v>3998</v>
      </c>
      <c r="M119" s="1" t="s">
        <v>16</v>
      </c>
      <c r="N119" s="1" t="s">
        <v>22</v>
      </c>
      <c r="O119" s="1"/>
      <c r="P119" s="1" t="s">
        <v>17</v>
      </c>
      <c r="Q119" s="43">
        <v>45922</v>
      </c>
      <c r="R119" s="1"/>
      <c r="S119" s="1"/>
      <c r="T119" s="1" t="s">
        <v>4700</v>
      </c>
      <c r="U119" s="1" t="s">
        <v>17</v>
      </c>
      <c r="V119" s="1" t="s">
        <v>17</v>
      </c>
      <c r="W119" s="133">
        <f t="shared" ref="W119:W150" si="20">+IF(M119="RURAL",(G119+8),IF(M119="URBANA",(G119+4),""))</f>
        <v>45922.469513888886</v>
      </c>
      <c r="X119" s="134">
        <f t="shared" si="11"/>
        <v>4</v>
      </c>
      <c r="Y119" s="134">
        <f t="shared" ca="1" si="12"/>
        <v>27.530486111114442</v>
      </c>
      <c r="Z119" s="134">
        <f t="shared" ca="1" si="13"/>
        <v>20</v>
      </c>
      <c r="AA119" s="134">
        <f t="shared" ca="1" si="14"/>
        <v>7.5304861111144419</v>
      </c>
      <c r="AB119" s="134">
        <f t="shared" ca="1" si="15"/>
        <v>20</v>
      </c>
      <c r="AC119" s="134">
        <f t="shared" ca="1" si="16"/>
        <v>16</v>
      </c>
      <c r="AD119" s="135">
        <f t="shared" ca="1" si="17"/>
        <v>-21.530486111114442</v>
      </c>
      <c r="AE119" s="127" t="str">
        <f t="shared" ca="1" si="18"/>
        <v>VENCIDO</v>
      </c>
    </row>
    <row r="120" spans="1:31" customFormat="1" ht="15" x14ac:dyDescent="0.25">
      <c r="A120" s="126">
        <v>23512071</v>
      </c>
      <c r="B120" s="128" t="e">
        <f>VLOOKUP(A120,[1]BASE!$A:$A,1,0)</f>
        <v>#N/A</v>
      </c>
      <c r="C120" s="128" t="e">
        <f>VLOOKUP(A120,'INGRESO DIARIO'!A:A,1,0)</f>
        <v>#N/A</v>
      </c>
      <c r="D120" s="136" t="s">
        <v>3093</v>
      </c>
      <c r="E120" s="129" t="s">
        <v>19</v>
      </c>
      <c r="F120" s="130">
        <v>45882.424618055556</v>
      </c>
      <c r="G120" s="130">
        <v>45901.90693287037</v>
      </c>
      <c r="H120" s="129">
        <v>32104272</v>
      </c>
      <c r="I120" s="129" t="s">
        <v>1701</v>
      </c>
      <c r="J120" s="129" t="s">
        <v>2764</v>
      </c>
      <c r="K120" s="129" t="s">
        <v>15</v>
      </c>
      <c r="L120" s="129" t="s">
        <v>1706</v>
      </c>
      <c r="M120" s="129" t="s">
        <v>16</v>
      </c>
      <c r="N120" s="129" t="s">
        <v>22</v>
      </c>
      <c r="O120" s="129"/>
      <c r="P120" s="129"/>
      <c r="Q120" s="132">
        <v>45922</v>
      </c>
      <c r="R120" s="129"/>
      <c r="S120" s="129"/>
      <c r="T120" s="129" t="s">
        <v>4687</v>
      </c>
      <c r="U120" s="129"/>
      <c r="V120" s="129"/>
      <c r="W120" s="133">
        <f t="shared" si="20"/>
        <v>45905.90693287037</v>
      </c>
      <c r="X120" s="134">
        <f t="shared" si="11"/>
        <v>4</v>
      </c>
      <c r="Y120" s="134">
        <f t="shared" ca="1" si="12"/>
        <v>44.093067129630072</v>
      </c>
      <c r="Z120" s="134">
        <f t="shared" ca="1" si="13"/>
        <v>33</v>
      </c>
      <c r="AA120" s="134">
        <f t="shared" ca="1" si="14"/>
        <v>11.093067129630072</v>
      </c>
      <c r="AB120" s="134">
        <f t="shared" ca="1" si="15"/>
        <v>33</v>
      </c>
      <c r="AC120" s="134">
        <f t="shared" ca="1" si="16"/>
        <v>29</v>
      </c>
      <c r="AD120" s="135">
        <f t="shared" ca="1" si="17"/>
        <v>-38.093067129630072</v>
      </c>
      <c r="AE120" s="127" t="str">
        <f t="shared" ca="1" si="18"/>
        <v>VENCIDO</v>
      </c>
    </row>
    <row r="121" spans="1:31" customFormat="1" ht="15" x14ac:dyDescent="0.25">
      <c r="A121" s="126">
        <v>23501639</v>
      </c>
      <c r="B121" s="128" t="e">
        <f>VLOOKUP(A121,[1]BASE!$A:$A,1,0)</f>
        <v>#N/A</v>
      </c>
      <c r="C121" s="128" t="e">
        <f>VLOOKUP(A121,'INGRESO DIARIO'!A:A,1,0)</f>
        <v>#N/A</v>
      </c>
      <c r="D121" s="129" t="s">
        <v>1604</v>
      </c>
      <c r="E121" s="129" t="s">
        <v>19</v>
      </c>
      <c r="F121" s="130">
        <v>45868.683819444443</v>
      </c>
      <c r="G121" s="130">
        <v>45901.906828703701</v>
      </c>
      <c r="H121" s="129">
        <v>1036947825</v>
      </c>
      <c r="I121" s="129" t="s">
        <v>1602</v>
      </c>
      <c r="J121" s="129" t="s">
        <v>2747</v>
      </c>
      <c r="K121" s="129" t="s">
        <v>15</v>
      </c>
      <c r="L121" s="129" t="s">
        <v>1606</v>
      </c>
      <c r="M121" s="129" t="s">
        <v>18</v>
      </c>
      <c r="N121" s="129" t="s">
        <v>20</v>
      </c>
      <c r="O121" s="129"/>
      <c r="P121" s="129"/>
      <c r="Q121" s="132">
        <v>45922</v>
      </c>
      <c r="R121" s="129"/>
      <c r="S121" s="129"/>
      <c r="T121" s="129" t="s">
        <v>4676</v>
      </c>
      <c r="U121" s="129"/>
      <c r="V121" s="129"/>
      <c r="W121" s="133">
        <f t="shared" si="20"/>
        <v>45909.906828703701</v>
      </c>
      <c r="X121" s="134">
        <f t="shared" si="11"/>
        <v>8</v>
      </c>
      <c r="Y121" s="134">
        <f t="shared" ca="1" si="12"/>
        <v>44.093171296299261</v>
      </c>
      <c r="Z121" s="134">
        <f t="shared" ca="1" si="13"/>
        <v>33</v>
      </c>
      <c r="AA121" s="134">
        <f t="shared" ca="1" si="14"/>
        <v>11.093171296299261</v>
      </c>
      <c r="AB121" s="134">
        <f t="shared" ca="1" si="15"/>
        <v>33</v>
      </c>
      <c r="AC121" s="134">
        <f t="shared" ca="1" si="16"/>
        <v>25</v>
      </c>
      <c r="AD121" s="135">
        <f t="shared" ca="1" si="17"/>
        <v>-34.093171296299261</v>
      </c>
      <c r="AE121" s="127" t="str">
        <f t="shared" ca="1" si="18"/>
        <v>VENCIDO</v>
      </c>
    </row>
    <row r="122" spans="1:31" customFormat="1" ht="15" x14ac:dyDescent="0.25">
      <c r="A122" s="126">
        <v>23522973</v>
      </c>
      <c r="B122" s="128" t="e">
        <f>VLOOKUP(A122,[1]BASE!$A:$A,1,0)</f>
        <v>#N/A</v>
      </c>
      <c r="C122" s="128" t="e">
        <f>VLOOKUP(A122,'INGRESO DIARIO'!A:A,1,0)</f>
        <v>#N/A</v>
      </c>
      <c r="D122" s="136" t="s">
        <v>3129</v>
      </c>
      <c r="E122" s="129" t="s">
        <v>19</v>
      </c>
      <c r="F122" s="130">
        <v>45895.561701388891</v>
      </c>
      <c r="G122" s="130">
        <v>45901.906585648147</v>
      </c>
      <c r="H122" s="129">
        <v>43155150</v>
      </c>
      <c r="I122" s="129" t="s">
        <v>2167</v>
      </c>
      <c r="J122" s="129" t="s">
        <v>2843</v>
      </c>
      <c r="K122" s="129" t="s">
        <v>15</v>
      </c>
      <c r="L122" s="129" t="s">
        <v>2171</v>
      </c>
      <c r="M122" s="129" t="s">
        <v>16</v>
      </c>
      <c r="N122" s="129" t="s">
        <v>22</v>
      </c>
      <c r="O122" s="129"/>
      <c r="P122" s="129" t="s">
        <v>4702</v>
      </c>
      <c r="Q122" s="132">
        <v>45922</v>
      </c>
      <c r="R122" s="129"/>
      <c r="S122" s="129" t="s">
        <v>753</v>
      </c>
      <c r="T122" s="129" t="s">
        <v>4666</v>
      </c>
      <c r="U122" s="129"/>
      <c r="V122" s="129"/>
      <c r="W122" s="133">
        <f t="shared" si="20"/>
        <v>45905.906585648147</v>
      </c>
      <c r="X122" s="134">
        <f t="shared" si="11"/>
        <v>4</v>
      </c>
      <c r="Y122" s="134">
        <f t="shared" ca="1" si="12"/>
        <v>44.093414351853426</v>
      </c>
      <c r="Z122" s="134">
        <f t="shared" ca="1" si="13"/>
        <v>33</v>
      </c>
      <c r="AA122" s="134">
        <f t="shared" ca="1" si="14"/>
        <v>11.093414351853426</v>
      </c>
      <c r="AB122" s="134">
        <f t="shared" ca="1" si="15"/>
        <v>33</v>
      </c>
      <c r="AC122" s="134">
        <f t="shared" ca="1" si="16"/>
        <v>29</v>
      </c>
      <c r="AD122" s="135">
        <f t="shared" ca="1" si="17"/>
        <v>-38.093414351853426</v>
      </c>
      <c r="AE122" s="127" t="str">
        <f t="shared" si="18"/>
        <v>EJECUTADO</v>
      </c>
    </row>
    <row r="123" spans="1:31" customFormat="1" ht="15" x14ac:dyDescent="0.25">
      <c r="A123" s="126">
        <v>23524719</v>
      </c>
      <c r="B123" s="128" t="e">
        <f>VLOOKUP(A123,[1]BASE!$A:$A,1,0)</f>
        <v>#N/A</v>
      </c>
      <c r="C123" s="128" t="e">
        <f>VLOOKUP(A123,'INGRESO DIARIO'!A:A,1,0)</f>
        <v>#N/A</v>
      </c>
      <c r="D123" s="129" t="s">
        <v>2351</v>
      </c>
      <c r="E123" s="129" t="s">
        <v>412</v>
      </c>
      <c r="F123" s="130">
        <v>45896.693090277775</v>
      </c>
      <c r="G123" s="130">
        <v>45901.906736111108</v>
      </c>
      <c r="H123" s="129">
        <v>43485639</v>
      </c>
      <c r="I123" s="129" t="s">
        <v>2349</v>
      </c>
      <c r="J123" s="129" t="s">
        <v>2873</v>
      </c>
      <c r="K123" s="129" t="s">
        <v>15</v>
      </c>
      <c r="L123" s="129" t="s">
        <v>2353</v>
      </c>
      <c r="M123" s="129" t="s">
        <v>18</v>
      </c>
      <c r="N123" s="129" t="s">
        <v>26</v>
      </c>
      <c r="O123" s="129"/>
      <c r="P123" s="129"/>
      <c r="Q123" s="132">
        <v>45920</v>
      </c>
      <c r="R123" s="129"/>
      <c r="S123" s="129" t="s">
        <v>23</v>
      </c>
      <c r="T123" s="129" t="s">
        <v>4155</v>
      </c>
      <c r="U123" s="129"/>
      <c r="V123" s="129"/>
      <c r="W123" s="133">
        <f t="shared" si="20"/>
        <v>45909.906736111108</v>
      </c>
      <c r="X123" s="134">
        <f t="shared" si="11"/>
        <v>8</v>
      </c>
      <c r="Y123" s="134">
        <f t="shared" ca="1" si="12"/>
        <v>44.09326388889167</v>
      </c>
      <c r="Z123" s="134">
        <f t="shared" ca="1" si="13"/>
        <v>33</v>
      </c>
      <c r="AA123" s="134">
        <f t="shared" ca="1" si="14"/>
        <v>11.09326388889167</v>
      </c>
      <c r="AB123" s="134">
        <f t="shared" ca="1" si="15"/>
        <v>33</v>
      </c>
      <c r="AC123" s="134">
        <f t="shared" ca="1" si="16"/>
        <v>25</v>
      </c>
      <c r="AD123" s="135">
        <f t="shared" ca="1" si="17"/>
        <v>-34.09326388889167</v>
      </c>
      <c r="AE123" s="127" t="str">
        <f t="shared" ca="1" si="18"/>
        <v>VENCIDO</v>
      </c>
    </row>
    <row r="124" spans="1:31" customFormat="1" ht="15" x14ac:dyDescent="0.25">
      <c r="A124" s="126">
        <v>22992507</v>
      </c>
      <c r="B124" s="128" t="e">
        <f>VLOOKUP(A124,[1]BASE!$A:$A,1,0)</f>
        <v>#N/A</v>
      </c>
      <c r="C124" s="128" t="e">
        <f>VLOOKUP(A124,'INGRESO DIARIO'!A:A,1,0)</f>
        <v>#N/A</v>
      </c>
      <c r="D124" s="136" t="s">
        <v>3063</v>
      </c>
      <c r="E124" s="129" t="s">
        <v>19</v>
      </c>
      <c r="F124" s="130">
        <v>45309.557442129626</v>
      </c>
      <c r="G124" s="130">
        <v>45901.906875000001</v>
      </c>
      <c r="H124" s="129">
        <v>1017150851</v>
      </c>
      <c r="I124" s="129" t="s">
        <v>1320</v>
      </c>
      <c r="J124" s="129" t="s">
        <v>2701</v>
      </c>
      <c r="K124" s="129" t="s">
        <v>15</v>
      </c>
      <c r="L124" s="129" t="s">
        <v>1323</v>
      </c>
      <c r="M124" s="129" t="s">
        <v>16</v>
      </c>
      <c r="N124" s="129" t="s">
        <v>20</v>
      </c>
      <c r="O124" s="129"/>
      <c r="P124" s="129"/>
      <c r="Q124" s="132">
        <v>45920</v>
      </c>
      <c r="R124" s="129"/>
      <c r="S124" s="129" t="s">
        <v>23</v>
      </c>
      <c r="T124" s="129" t="s">
        <v>3254</v>
      </c>
      <c r="U124" s="129"/>
      <c r="V124" s="129"/>
      <c r="W124" s="133">
        <f t="shared" si="20"/>
        <v>45905.906875000001</v>
      </c>
      <c r="X124" s="134">
        <f t="shared" si="11"/>
        <v>4</v>
      </c>
      <c r="Y124" s="134">
        <f t="shared" ca="1" si="12"/>
        <v>44.093124999999418</v>
      </c>
      <c r="Z124" s="134">
        <f t="shared" ca="1" si="13"/>
        <v>33</v>
      </c>
      <c r="AA124" s="134">
        <f t="shared" ca="1" si="14"/>
        <v>11.093124999999418</v>
      </c>
      <c r="AB124" s="134">
        <f t="shared" ca="1" si="15"/>
        <v>33</v>
      </c>
      <c r="AC124" s="134">
        <f t="shared" ca="1" si="16"/>
        <v>29</v>
      </c>
      <c r="AD124" s="135">
        <f t="shared" ca="1" si="17"/>
        <v>-38.093124999999418</v>
      </c>
      <c r="AE124" s="127" t="str">
        <f t="shared" ca="1" si="18"/>
        <v>VENCIDO</v>
      </c>
    </row>
    <row r="125" spans="1:31" customFormat="1" ht="15" x14ac:dyDescent="0.25">
      <c r="A125" s="126">
        <v>23522746</v>
      </c>
      <c r="B125" s="128" t="e">
        <f>VLOOKUP(A125,[1]BASE!$A:$A,1,0)</f>
        <v>#N/A</v>
      </c>
      <c r="C125" s="128" t="e">
        <f>VLOOKUP(A125,'INGRESO DIARIO'!A:A,1,0)</f>
        <v>#N/A</v>
      </c>
      <c r="D125" s="136" t="s">
        <v>3125</v>
      </c>
      <c r="E125" s="129" t="s">
        <v>19</v>
      </c>
      <c r="F125" s="130">
        <v>45895.451643518521</v>
      </c>
      <c r="G125" s="130">
        <v>45901.906678240739</v>
      </c>
      <c r="H125" s="129">
        <v>66722088</v>
      </c>
      <c r="I125" s="129" t="s">
        <v>2135</v>
      </c>
      <c r="J125" s="129" t="s">
        <v>2837</v>
      </c>
      <c r="K125" s="129" t="s">
        <v>15</v>
      </c>
      <c r="L125" s="129" t="s">
        <v>2138</v>
      </c>
      <c r="M125" s="129" t="s">
        <v>16</v>
      </c>
      <c r="N125" s="129" t="s">
        <v>20</v>
      </c>
      <c r="O125" s="129"/>
      <c r="P125" s="129"/>
      <c r="Q125" s="132">
        <v>45920</v>
      </c>
      <c r="R125" s="129"/>
      <c r="S125" s="129" t="s">
        <v>23</v>
      </c>
      <c r="T125" s="129" t="s">
        <v>4167</v>
      </c>
      <c r="U125" s="129"/>
      <c r="V125" s="129"/>
      <c r="W125" s="133">
        <f t="shared" si="20"/>
        <v>45905.906678240739</v>
      </c>
      <c r="X125" s="134">
        <f t="shared" si="11"/>
        <v>4</v>
      </c>
      <c r="Y125" s="134">
        <f t="shared" ca="1" si="12"/>
        <v>44.093321759261016</v>
      </c>
      <c r="Z125" s="134">
        <f t="shared" ca="1" si="13"/>
        <v>33</v>
      </c>
      <c r="AA125" s="134">
        <f t="shared" ca="1" si="14"/>
        <v>11.093321759261016</v>
      </c>
      <c r="AB125" s="134">
        <f t="shared" ca="1" si="15"/>
        <v>33</v>
      </c>
      <c r="AC125" s="134">
        <f t="shared" ca="1" si="16"/>
        <v>29</v>
      </c>
      <c r="AD125" s="135">
        <f t="shared" ca="1" si="17"/>
        <v>-38.093321759261016</v>
      </c>
      <c r="AE125" s="127" t="str">
        <f t="shared" ca="1" si="18"/>
        <v>VENCIDO</v>
      </c>
    </row>
    <row r="126" spans="1:31" customFormat="1" ht="15" x14ac:dyDescent="0.25">
      <c r="A126" s="126">
        <v>23522747</v>
      </c>
      <c r="B126" s="128" t="e">
        <f>VLOOKUP(A126,[1]BASE!$A:$A,1,0)</f>
        <v>#N/A</v>
      </c>
      <c r="C126" s="128" t="e">
        <f>VLOOKUP(A126,'INGRESO DIARIO'!A:A,1,0)</f>
        <v>#N/A</v>
      </c>
      <c r="D126" s="129" t="s">
        <v>2141</v>
      </c>
      <c r="E126" s="129" t="s">
        <v>19</v>
      </c>
      <c r="F126" s="130">
        <v>45898.310717592591</v>
      </c>
      <c r="G126" s="130">
        <v>45901.906701388885</v>
      </c>
      <c r="H126" s="129">
        <v>1214720270</v>
      </c>
      <c r="I126" s="129" t="s">
        <v>2140</v>
      </c>
      <c r="J126" s="129" t="s">
        <v>2838</v>
      </c>
      <c r="K126" s="129" t="s">
        <v>15</v>
      </c>
      <c r="L126" s="129" t="s">
        <v>2143</v>
      </c>
      <c r="M126" s="129" t="s">
        <v>16</v>
      </c>
      <c r="N126" s="129" t="s">
        <v>20</v>
      </c>
      <c r="O126" s="129"/>
      <c r="P126" s="129"/>
      <c r="Q126" s="132">
        <v>45920</v>
      </c>
      <c r="R126" s="129"/>
      <c r="S126" s="129" t="s">
        <v>23</v>
      </c>
      <c r="T126" s="129" t="s">
        <v>4168</v>
      </c>
      <c r="U126" s="129"/>
      <c r="V126" s="129"/>
      <c r="W126" s="133">
        <f t="shared" si="20"/>
        <v>45905.906701388885</v>
      </c>
      <c r="X126" s="134">
        <f t="shared" si="11"/>
        <v>4</v>
      </c>
      <c r="Y126" s="134">
        <f t="shared" ca="1" si="12"/>
        <v>44.093298611114733</v>
      </c>
      <c r="Z126" s="134">
        <f t="shared" ca="1" si="13"/>
        <v>33</v>
      </c>
      <c r="AA126" s="134">
        <f t="shared" ca="1" si="14"/>
        <v>11.093298611114733</v>
      </c>
      <c r="AB126" s="134">
        <f t="shared" ca="1" si="15"/>
        <v>33</v>
      </c>
      <c r="AC126" s="134">
        <f t="shared" ca="1" si="16"/>
        <v>29</v>
      </c>
      <c r="AD126" s="135">
        <f t="shared" ca="1" si="17"/>
        <v>-38.093298611114733</v>
      </c>
      <c r="AE126" s="127" t="str">
        <f t="shared" ca="1" si="18"/>
        <v>VENCIDO</v>
      </c>
    </row>
    <row r="127" spans="1:31" customFormat="1" ht="15" x14ac:dyDescent="0.25">
      <c r="A127" s="110">
        <v>23352543</v>
      </c>
      <c r="B127" s="39" t="e">
        <f>VLOOKUP(A127,[1]BASE!$A:$A,1,0)</f>
        <v>#N/A</v>
      </c>
      <c r="C127" s="39" t="e">
        <f>VLOOKUP(A127,'INGRESO DIARIO'!A:A,1,0)</f>
        <v>#N/A</v>
      </c>
      <c r="D127" s="40" t="s">
        <v>4073</v>
      </c>
      <c r="E127" s="1" t="s">
        <v>19</v>
      </c>
      <c r="F127" s="41">
        <v>45695.377349537041</v>
      </c>
      <c r="G127" s="41">
        <v>45918.540381944447</v>
      </c>
      <c r="H127" s="1">
        <v>1128424737</v>
      </c>
      <c r="I127" s="1" t="s">
        <v>3939</v>
      </c>
      <c r="J127" s="1" t="s">
        <v>4048</v>
      </c>
      <c r="K127" s="1" t="s">
        <v>15</v>
      </c>
      <c r="L127" s="1" t="s">
        <v>3940</v>
      </c>
      <c r="M127" s="1" t="s">
        <v>16</v>
      </c>
      <c r="N127" s="1" t="s">
        <v>20</v>
      </c>
      <c r="O127" s="1"/>
      <c r="P127" s="43"/>
      <c r="Q127" s="43">
        <v>45920</v>
      </c>
      <c r="R127" s="1"/>
      <c r="S127" s="1" t="s">
        <v>23</v>
      </c>
      <c r="T127" s="1" t="s">
        <v>4173</v>
      </c>
      <c r="U127" s="1" t="s">
        <v>17</v>
      </c>
      <c r="V127" s="1" t="s">
        <v>17</v>
      </c>
      <c r="W127" s="133">
        <f t="shared" si="20"/>
        <v>45922.540381944447</v>
      </c>
      <c r="X127" s="134">
        <f t="shared" si="11"/>
        <v>4</v>
      </c>
      <c r="Y127" s="134">
        <f t="shared" ca="1" si="12"/>
        <v>27.45961805555271</v>
      </c>
      <c r="Z127" s="134">
        <f t="shared" ca="1" si="13"/>
        <v>20</v>
      </c>
      <c r="AA127" s="134">
        <f t="shared" ca="1" si="14"/>
        <v>7.4596180555527098</v>
      </c>
      <c r="AB127" s="134">
        <f t="shared" ca="1" si="15"/>
        <v>20</v>
      </c>
      <c r="AC127" s="134">
        <f t="shared" ca="1" si="16"/>
        <v>16</v>
      </c>
      <c r="AD127" s="135">
        <f t="shared" ca="1" si="17"/>
        <v>-21.45961805555271</v>
      </c>
      <c r="AE127" s="127" t="str">
        <f t="shared" ca="1" si="18"/>
        <v>VENCIDO</v>
      </c>
    </row>
    <row r="128" spans="1:31" customFormat="1" ht="15" x14ac:dyDescent="0.25">
      <c r="A128" s="110">
        <v>23352532</v>
      </c>
      <c r="B128" s="39" t="e">
        <f>VLOOKUP(A128,[1]BASE!$A:$A,1,0)</f>
        <v>#N/A</v>
      </c>
      <c r="C128" s="39" t="e">
        <f>VLOOKUP(A128,'INGRESO DIARIO'!A:A,1,0)</f>
        <v>#N/A</v>
      </c>
      <c r="D128" s="40" t="s">
        <v>4074</v>
      </c>
      <c r="E128" s="1" t="s">
        <v>19</v>
      </c>
      <c r="F128" s="41">
        <v>45695.373888888891</v>
      </c>
      <c r="G128" s="41">
        <v>45918.539363425924</v>
      </c>
      <c r="H128" s="1">
        <v>1128424737</v>
      </c>
      <c r="I128" s="1" t="s">
        <v>3939</v>
      </c>
      <c r="J128" s="1" t="s">
        <v>4048</v>
      </c>
      <c r="K128" s="1" t="s">
        <v>15</v>
      </c>
      <c r="L128" s="1" t="s">
        <v>3941</v>
      </c>
      <c r="M128" s="1" t="s">
        <v>16</v>
      </c>
      <c r="N128" s="1" t="s">
        <v>20</v>
      </c>
      <c r="O128" s="1"/>
      <c r="P128" s="1" t="s">
        <v>17</v>
      </c>
      <c r="Q128" s="43">
        <v>45920</v>
      </c>
      <c r="R128" s="1"/>
      <c r="S128" s="1" t="s">
        <v>23</v>
      </c>
      <c r="T128" s="1" t="s">
        <v>4173</v>
      </c>
      <c r="U128" s="1" t="s">
        <v>17</v>
      </c>
      <c r="V128" s="1" t="s">
        <v>17</v>
      </c>
      <c r="W128" s="133">
        <f t="shared" si="20"/>
        <v>45922.539363425924</v>
      </c>
      <c r="X128" s="134">
        <f t="shared" si="11"/>
        <v>4</v>
      </c>
      <c r="Y128" s="134">
        <f t="shared" ca="1" si="12"/>
        <v>27.460636574076489</v>
      </c>
      <c r="Z128" s="134">
        <f t="shared" ca="1" si="13"/>
        <v>20</v>
      </c>
      <c r="AA128" s="134">
        <f t="shared" ca="1" si="14"/>
        <v>7.4606365740764886</v>
      </c>
      <c r="AB128" s="134">
        <f t="shared" ca="1" si="15"/>
        <v>20</v>
      </c>
      <c r="AC128" s="134">
        <f t="shared" ca="1" si="16"/>
        <v>16</v>
      </c>
      <c r="AD128" s="135">
        <f t="shared" ca="1" si="17"/>
        <v>-21.460636574076489</v>
      </c>
      <c r="AE128" s="127" t="str">
        <f t="shared" ca="1" si="18"/>
        <v>VENCIDO</v>
      </c>
    </row>
    <row r="129" spans="1:31" customFormat="1" ht="15" x14ac:dyDescent="0.25">
      <c r="A129" s="110">
        <v>23352534</v>
      </c>
      <c r="B129" s="39" t="e">
        <f>VLOOKUP(A129,[1]BASE!$A:$A,1,0)</f>
        <v>#N/A</v>
      </c>
      <c r="C129" s="39" t="e">
        <f>VLOOKUP(A129,'INGRESO DIARIO'!A:A,1,0)</f>
        <v>#N/A</v>
      </c>
      <c r="D129" s="40" t="s">
        <v>4075</v>
      </c>
      <c r="E129" s="1" t="s">
        <v>19</v>
      </c>
      <c r="F129" s="41">
        <v>45695.375173611108</v>
      </c>
      <c r="G129" s="41">
        <v>45918.539930555555</v>
      </c>
      <c r="H129" s="1">
        <v>1128424737</v>
      </c>
      <c r="I129" s="1" t="s">
        <v>3939</v>
      </c>
      <c r="J129" s="1" t="s">
        <v>4048</v>
      </c>
      <c r="K129" s="1" t="s">
        <v>15</v>
      </c>
      <c r="L129" s="1" t="s">
        <v>3942</v>
      </c>
      <c r="M129" s="1" t="s">
        <v>16</v>
      </c>
      <c r="N129" s="1" t="s">
        <v>20</v>
      </c>
      <c r="O129" s="1"/>
      <c r="P129" s="1" t="s">
        <v>17</v>
      </c>
      <c r="Q129" s="43">
        <v>45920</v>
      </c>
      <c r="R129" s="1"/>
      <c r="S129" s="1" t="s">
        <v>23</v>
      </c>
      <c r="T129" s="1" t="s">
        <v>4173</v>
      </c>
      <c r="U129" s="1" t="s">
        <v>17</v>
      </c>
      <c r="V129" s="1" t="s">
        <v>17</v>
      </c>
      <c r="W129" s="133">
        <f t="shared" si="20"/>
        <v>45922.539930555555</v>
      </c>
      <c r="X129" s="134">
        <f t="shared" si="11"/>
        <v>4</v>
      </c>
      <c r="Y129" s="134">
        <f t="shared" ca="1" si="12"/>
        <v>27.460069444445253</v>
      </c>
      <c r="Z129" s="134">
        <f t="shared" ca="1" si="13"/>
        <v>20</v>
      </c>
      <c r="AA129" s="134">
        <f t="shared" ca="1" si="14"/>
        <v>7.4600694444452529</v>
      </c>
      <c r="AB129" s="134">
        <f t="shared" ca="1" si="15"/>
        <v>20</v>
      </c>
      <c r="AC129" s="134">
        <f t="shared" ca="1" si="16"/>
        <v>16</v>
      </c>
      <c r="AD129" s="135">
        <f t="shared" ca="1" si="17"/>
        <v>-21.460069444445253</v>
      </c>
      <c r="AE129" s="127" t="str">
        <f t="shared" ca="1" si="18"/>
        <v>VENCIDO</v>
      </c>
    </row>
    <row r="130" spans="1:31" customFormat="1" ht="15" x14ac:dyDescent="0.25">
      <c r="A130" s="110">
        <v>23352583</v>
      </c>
      <c r="B130" s="39" t="e">
        <f>VLOOKUP(A130,[1]BASE!$A:$A,1,0)</f>
        <v>#N/A</v>
      </c>
      <c r="C130" s="39" t="e">
        <f>VLOOKUP(A130,'INGRESO DIARIO'!A:A,1,0)</f>
        <v>#N/A</v>
      </c>
      <c r="D130" s="40" t="s">
        <v>4076</v>
      </c>
      <c r="E130" s="1" t="s">
        <v>19</v>
      </c>
      <c r="F130" s="41">
        <v>45695.379791666666</v>
      </c>
      <c r="G130" s="41">
        <v>45918.541331018518</v>
      </c>
      <c r="H130" s="1">
        <v>1128424737</v>
      </c>
      <c r="I130" s="1" t="s">
        <v>3939</v>
      </c>
      <c r="J130" s="1" t="s">
        <v>4048</v>
      </c>
      <c r="K130" s="1" t="s">
        <v>15</v>
      </c>
      <c r="L130" s="1" t="s">
        <v>3943</v>
      </c>
      <c r="M130" s="1" t="s">
        <v>16</v>
      </c>
      <c r="N130" s="1" t="s">
        <v>20</v>
      </c>
      <c r="O130" s="1"/>
      <c r="P130" s="1" t="s">
        <v>17</v>
      </c>
      <c r="Q130" s="43">
        <v>45920</v>
      </c>
      <c r="R130" s="1"/>
      <c r="S130" s="1" t="s">
        <v>23</v>
      </c>
      <c r="T130" s="1" t="s">
        <v>4173</v>
      </c>
      <c r="U130" s="1" t="s">
        <v>17</v>
      </c>
      <c r="V130" s="1" t="s">
        <v>17</v>
      </c>
      <c r="W130" s="133">
        <f t="shared" si="20"/>
        <v>45922.541331018518</v>
      </c>
      <c r="X130" s="134">
        <f t="shared" ref="X130:X193" si="21">+IF(M130="URBANA",4,IF(M130="RURAL",8,0))</f>
        <v>4</v>
      </c>
      <c r="Y130" s="134">
        <f t="shared" ref="Y130:Y193" ca="1" si="22">+TODAY()-G130+1</f>
        <v>27.458668981482333</v>
      </c>
      <c r="Z130" s="134">
        <f t="shared" ref="Z130:Z193" ca="1" si="23">+NETWORKDAYS.INTL(G130,NOW(),1)-MOD(H130,1)</f>
        <v>20</v>
      </c>
      <c r="AA130" s="134">
        <f t="shared" ref="AA130:AA193" ca="1" si="24">+Y130-Z130</f>
        <v>7.458668981482333</v>
      </c>
      <c r="AB130" s="134">
        <f t="shared" ref="AB130:AB193" ca="1" si="25">+(((TODAY()-G130)+1)-AA130)</f>
        <v>20</v>
      </c>
      <c r="AC130" s="134">
        <f t="shared" ref="AC130:AC193" ca="1" si="26">+AB130-X130</f>
        <v>16</v>
      </c>
      <c r="AD130" s="135">
        <f t="shared" ref="AD130:AD193" ca="1" si="27">IF(W130&lt;&gt;0,+W130-TODAY()+1,"")</f>
        <v>-21.458668981482333</v>
      </c>
      <c r="AE130" s="127" t="str">
        <f t="shared" ref="AE130:AE193" ca="1" si="28">IF(S130&lt;&gt;"OK",IF(AC130&gt;=0,"VENCIDO",IF(AND(AC130&lt;0,AC130&gt;=-2.1),"ALERTA","A TIEMPO")),"EJECUTADO")</f>
        <v>VENCIDO</v>
      </c>
    </row>
    <row r="131" spans="1:31" customFormat="1" ht="15" x14ac:dyDescent="0.25">
      <c r="A131" s="110">
        <v>23352577</v>
      </c>
      <c r="B131" s="39" t="e">
        <f>VLOOKUP(A131,[1]BASE!$A:$A,1,0)</f>
        <v>#N/A</v>
      </c>
      <c r="C131" s="39" t="e">
        <f>VLOOKUP(A131,'INGRESO DIARIO'!A:A,1,0)</f>
        <v>#N/A</v>
      </c>
      <c r="D131" s="40" t="s">
        <v>4077</v>
      </c>
      <c r="E131" s="1" t="s">
        <v>19</v>
      </c>
      <c r="F131" s="41">
        <v>45695.378541666665</v>
      </c>
      <c r="G131" s="41">
        <v>45918.540833333333</v>
      </c>
      <c r="H131" s="1">
        <v>1128424737</v>
      </c>
      <c r="I131" s="1" t="s">
        <v>3939</v>
      </c>
      <c r="J131" s="1" t="s">
        <v>4048</v>
      </c>
      <c r="K131" s="1" t="s">
        <v>15</v>
      </c>
      <c r="L131" s="1" t="s">
        <v>3944</v>
      </c>
      <c r="M131" s="1" t="s">
        <v>16</v>
      </c>
      <c r="N131" s="1" t="s">
        <v>20</v>
      </c>
      <c r="O131" s="1"/>
      <c r="P131" s="1" t="s">
        <v>17</v>
      </c>
      <c r="Q131" s="43">
        <v>45920</v>
      </c>
      <c r="R131" s="1"/>
      <c r="S131" s="1" t="s">
        <v>23</v>
      </c>
      <c r="T131" s="1" t="s">
        <v>4173</v>
      </c>
      <c r="U131" s="1" t="s">
        <v>17</v>
      </c>
      <c r="V131" s="1" t="s">
        <v>17</v>
      </c>
      <c r="W131" s="133">
        <f t="shared" si="20"/>
        <v>45922.540833333333</v>
      </c>
      <c r="X131" s="134">
        <f t="shared" si="21"/>
        <v>4</v>
      </c>
      <c r="Y131" s="134">
        <f t="shared" ca="1" si="22"/>
        <v>27.459166666667443</v>
      </c>
      <c r="Z131" s="134">
        <f t="shared" ca="1" si="23"/>
        <v>20</v>
      </c>
      <c r="AA131" s="134">
        <f t="shared" ca="1" si="24"/>
        <v>7.4591666666674428</v>
      </c>
      <c r="AB131" s="134">
        <f t="shared" ca="1" si="25"/>
        <v>20</v>
      </c>
      <c r="AC131" s="134">
        <f t="shared" ca="1" si="26"/>
        <v>16</v>
      </c>
      <c r="AD131" s="135">
        <f t="shared" ca="1" si="27"/>
        <v>-21.459166666667443</v>
      </c>
      <c r="AE131" s="127" t="str">
        <f t="shared" ca="1" si="28"/>
        <v>VENCIDO</v>
      </c>
    </row>
    <row r="132" spans="1:31" customFormat="1" ht="15" x14ac:dyDescent="0.25">
      <c r="A132" s="110">
        <v>23475958</v>
      </c>
      <c r="B132" s="39" t="e">
        <f>VLOOKUP(A132,[1]BASE!$A:$A,1,0)</f>
        <v>#N/A</v>
      </c>
      <c r="C132" s="39" t="e">
        <f>VLOOKUP(A132,'INGRESO DIARIO'!A:A,1,0)</f>
        <v>#N/A</v>
      </c>
      <c r="D132" s="40" t="s">
        <v>382</v>
      </c>
      <c r="E132" s="1" t="s">
        <v>19</v>
      </c>
      <c r="F132" s="41">
        <v>45835.722025462965</v>
      </c>
      <c r="G132" s="41">
        <v>45917.78125</v>
      </c>
      <c r="H132" s="1">
        <v>1038771061</v>
      </c>
      <c r="I132" s="1" t="s">
        <v>135</v>
      </c>
      <c r="J132" s="1" t="s">
        <v>309</v>
      </c>
      <c r="K132" s="1" t="s">
        <v>15</v>
      </c>
      <c r="L132" s="1" t="s">
        <v>136</v>
      </c>
      <c r="M132" s="1" t="s">
        <v>16</v>
      </c>
      <c r="N132" s="1" t="s">
        <v>22</v>
      </c>
      <c r="O132" s="1"/>
      <c r="P132" s="1"/>
      <c r="Q132" s="43">
        <v>45920</v>
      </c>
      <c r="R132" s="43"/>
      <c r="S132" s="1" t="s">
        <v>23</v>
      </c>
      <c r="T132" s="1" t="s">
        <v>4212</v>
      </c>
      <c r="U132" s="1"/>
      <c r="V132" s="1"/>
      <c r="W132" s="46">
        <f t="shared" si="20"/>
        <v>45921.78125</v>
      </c>
      <c r="X132" s="47">
        <f t="shared" si="21"/>
        <v>4</v>
      </c>
      <c r="Y132" s="47">
        <f t="shared" ca="1" si="22"/>
        <v>28.21875</v>
      </c>
      <c r="Z132" s="47">
        <f t="shared" ca="1" si="23"/>
        <v>21</v>
      </c>
      <c r="AA132" s="47">
        <f t="shared" ca="1" si="24"/>
        <v>7.21875</v>
      </c>
      <c r="AB132" s="47">
        <f t="shared" ca="1" si="25"/>
        <v>21</v>
      </c>
      <c r="AC132" s="47">
        <f t="shared" ca="1" si="26"/>
        <v>17</v>
      </c>
      <c r="AD132" s="48">
        <f t="shared" ca="1" si="27"/>
        <v>-22.21875</v>
      </c>
      <c r="AE132" s="42" t="str">
        <f t="shared" ca="1" si="28"/>
        <v>VENCIDO</v>
      </c>
    </row>
    <row r="133" spans="1:31" customFormat="1" ht="15" x14ac:dyDescent="0.25">
      <c r="A133" s="110">
        <v>23475944</v>
      </c>
      <c r="B133" s="39" t="e">
        <f>VLOOKUP(A133,[1]BASE!$A:$A,1,0)</f>
        <v>#N/A</v>
      </c>
      <c r="C133" s="39" t="e">
        <f>VLOOKUP(A133,'INGRESO DIARIO'!A:A,1,0)</f>
        <v>#N/A</v>
      </c>
      <c r="D133" s="40" t="s">
        <v>383</v>
      </c>
      <c r="E133" s="1" t="s">
        <v>19</v>
      </c>
      <c r="F133" s="41">
        <v>45835.710370370369</v>
      </c>
      <c r="G133" s="41">
        <v>45917.781597222223</v>
      </c>
      <c r="H133" s="1">
        <v>1038771061</v>
      </c>
      <c r="I133" s="1" t="s">
        <v>135</v>
      </c>
      <c r="J133" s="1" t="s">
        <v>310</v>
      </c>
      <c r="K133" s="1" t="s">
        <v>15</v>
      </c>
      <c r="L133" s="1" t="s">
        <v>137</v>
      </c>
      <c r="M133" s="1" t="s">
        <v>16</v>
      </c>
      <c r="N133" s="1" t="s">
        <v>22</v>
      </c>
      <c r="O133" s="1"/>
      <c r="P133" s="1"/>
      <c r="Q133" s="43">
        <v>45920</v>
      </c>
      <c r="R133" s="43"/>
      <c r="S133" s="1" t="s">
        <v>23</v>
      </c>
      <c r="T133" s="1" t="s">
        <v>4212</v>
      </c>
      <c r="U133" s="1"/>
      <c r="V133" s="1"/>
      <c r="W133" s="46">
        <f t="shared" si="20"/>
        <v>45921.781597222223</v>
      </c>
      <c r="X133" s="47">
        <f t="shared" si="21"/>
        <v>4</v>
      </c>
      <c r="Y133" s="47">
        <f t="shared" ca="1" si="22"/>
        <v>28.218402777776646</v>
      </c>
      <c r="Z133" s="47">
        <f t="shared" ca="1" si="23"/>
        <v>21</v>
      </c>
      <c r="AA133" s="47">
        <f t="shared" ca="1" si="24"/>
        <v>7.218402777776646</v>
      </c>
      <c r="AB133" s="47">
        <f t="shared" ca="1" si="25"/>
        <v>21</v>
      </c>
      <c r="AC133" s="47">
        <f t="shared" ca="1" si="26"/>
        <v>17</v>
      </c>
      <c r="AD133" s="48">
        <f t="shared" ca="1" si="27"/>
        <v>-22.218402777776646</v>
      </c>
      <c r="AE133" s="42" t="str">
        <f t="shared" ca="1" si="28"/>
        <v>VENCIDO</v>
      </c>
    </row>
    <row r="134" spans="1:31" customFormat="1" ht="15" x14ac:dyDescent="0.25">
      <c r="A134" s="110">
        <v>23479044</v>
      </c>
      <c r="B134" s="39" t="e">
        <f>VLOOKUP(A134,[1]BASE!$A:$A,1,0)</f>
        <v>#N/A</v>
      </c>
      <c r="C134" s="39" t="e">
        <f>VLOOKUP(A134,'INGRESO DIARIO'!A:A,1,0)</f>
        <v>#N/A</v>
      </c>
      <c r="D134" s="40" t="s">
        <v>384</v>
      </c>
      <c r="E134" s="1" t="s">
        <v>19</v>
      </c>
      <c r="F134" s="41">
        <v>45841.496053240742</v>
      </c>
      <c r="G134" s="41">
        <v>45917.780694444446</v>
      </c>
      <c r="H134" s="1">
        <v>1038771061</v>
      </c>
      <c r="I134" s="1" t="s">
        <v>135</v>
      </c>
      <c r="J134" s="1" t="s">
        <v>310</v>
      </c>
      <c r="K134" s="1" t="s">
        <v>15</v>
      </c>
      <c r="L134" s="1" t="s">
        <v>138</v>
      </c>
      <c r="M134" s="1" t="s">
        <v>16</v>
      </c>
      <c r="N134" s="1" t="s">
        <v>22</v>
      </c>
      <c r="O134" s="1"/>
      <c r="P134" s="1"/>
      <c r="Q134" s="43">
        <v>45920</v>
      </c>
      <c r="R134" s="43"/>
      <c r="S134" s="1" t="s">
        <v>23</v>
      </c>
      <c r="T134" s="1" t="s">
        <v>4212</v>
      </c>
      <c r="U134" s="1"/>
      <c r="V134" s="1"/>
      <c r="W134" s="46">
        <f t="shared" si="20"/>
        <v>45921.780694444446</v>
      </c>
      <c r="X134" s="47">
        <f t="shared" si="21"/>
        <v>4</v>
      </c>
      <c r="Y134" s="47">
        <f t="shared" ca="1" si="22"/>
        <v>28.219305555554456</v>
      </c>
      <c r="Z134" s="47">
        <f t="shared" ca="1" si="23"/>
        <v>21</v>
      </c>
      <c r="AA134" s="47">
        <f t="shared" ca="1" si="24"/>
        <v>7.2193055555544561</v>
      </c>
      <c r="AB134" s="47">
        <f t="shared" ca="1" si="25"/>
        <v>21</v>
      </c>
      <c r="AC134" s="47">
        <f t="shared" ca="1" si="26"/>
        <v>17</v>
      </c>
      <c r="AD134" s="48">
        <f t="shared" ca="1" si="27"/>
        <v>-22.219305555554456</v>
      </c>
      <c r="AE134" s="42" t="str">
        <f t="shared" ca="1" si="28"/>
        <v>VENCIDO</v>
      </c>
    </row>
    <row r="135" spans="1:31" customFormat="1" ht="15" x14ac:dyDescent="0.25">
      <c r="A135" s="110">
        <v>23518823</v>
      </c>
      <c r="B135" s="39" t="e">
        <f>VLOOKUP(A135,[1]BASE!$A:$A,1,0)</f>
        <v>#N/A</v>
      </c>
      <c r="C135" s="39" t="e">
        <f>VLOOKUP(A135,'INGRESO DIARIO'!A:A,1,0)</f>
        <v>#N/A</v>
      </c>
      <c r="D135" s="40" t="s">
        <v>1234</v>
      </c>
      <c r="E135" s="1" t="s">
        <v>19</v>
      </c>
      <c r="F135" s="41">
        <v>45890.71603009259</v>
      </c>
      <c r="G135" s="41">
        <v>45917.60423611111</v>
      </c>
      <c r="H135" s="1">
        <v>42880065</v>
      </c>
      <c r="I135" s="1" t="s">
        <v>1129</v>
      </c>
      <c r="J135" s="1" t="s">
        <v>1205</v>
      </c>
      <c r="K135" s="1" t="s">
        <v>15</v>
      </c>
      <c r="L135" s="1" t="s">
        <v>17</v>
      </c>
      <c r="M135" s="1" t="s">
        <v>16</v>
      </c>
      <c r="N135" s="1" t="s">
        <v>20</v>
      </c>
      <c r="O135" s="1"/>
      <c r="P135" s="1" t="s">
        <v>17</v>
      </c>
      <c r="Q135" s="43">
        <v>45920</v>
      </c>
      <c r="R135" s="1"/>
      <c r="S135" s="1" t="s">
        <v>23</v>
      </c>
      <c r="T135" s="1" t="s">
        <v>4166</v>
      </c>
      <c r="U135" s="1" t="s">
        <v>17</v>
      </c>
      <c r="V135" s="1" t="s">
        <v>475</v>
      </c>
      <c r="W135" s="46">
        <f t="shared" si="20"/>
        <v>45921.60423611111</v>
      </c>
      <c r="X135" s="47">
        <f t="shared" si="21"/>
        <v>4</v>
      </c>
      <c r="Y135" s="47">
        <f t="shared" ca="1" si="22"/>
        <v>28.395763888889633</v>
      </c>
      <c r="Z135" s="47">
        <f t="shared" ca="1" si="23"/>
        <v>21</v>
      </c>
      <c r="AA135" s="47">
        <f t="shared" ca="1" si="24"/>
        <v>7.3957638888896327</v>
      </c>
      <c r="AB135" s="47">
        <f t="shared" ca="1" si="25"/>
        <v>21</v>
      </c>
      <c r="AC135" s="47">
        <f t="shared" ca="1" si="26"/>
        <v>17</v>
      </c>
      <c r="AD135" s="48">
        <f t="shared" ca="1" si="27"/>
        <v>-22.395763888889633</v>
      </c>
      <c r="AE135" s="42" t="str">
        <f t="shared" ca="1" si="28"/>
        <v>VENCIDO</v>
      </c>
    </row>
    <row r="136" spans="1:31" customFormat="1" ht="15" x14ac:dyDescent="0.25">
      <c r="A136" s="126">
        <v>23517002</v>
      </c>
      <c r="B136" s="128" t="e">
        <f>VLOOKUP(A136,[1]BASE!$A:$A,1,0)</f>
        <v>#N/A</v>
      </c>
      <c r="C136" s="128" t="e">
        <f>VLOOKUP(A136,'INGRESO DIARIO'!A:A,1,0)</f>
        <v>#N/A</v>
      </c>
      <c r="D136" s="136" t="s">
        <v>3102</v>
      </c>
      <c r="E136" s="129" t="s">
        <v>19</v>
      </c>
      <c r="F136" s="130">
        <v>45889.435983796298</v>
      </c>
      <c r="G136" s="130">
        <v>45915.550902777781</v>
      </c>
      <c r="H136" s="129">
        <v>43320656</v>
      </c>
      <c r="I136" s="129" t="s">
        <v>1877</v>
      </c>
      <c r="J136" s="129" t="s">
        <v>2791</v>
      </c>
      <c r="K136" s="129" t="s">
        <v>15</v>
      </c>
      <c r="L136" s="129" t="s">
        <v>1881</v>
      </c>
      <c r="M136" s="129" t="s">
        <v>16</v>
      </c>
      <c r="N136" s="129" t="s">
        <v>22</v>
      </c>
      <c r="O136" s="129"/>
      <c r="P136" s="129"/>
      <c r="Q136" s="132">
        <v>45920</v>
      </c>
      <c r="R136" s="129"/>
      <c r="S136" s="129" t="s">
        <v>23</v>
      </c>
      <c r="T136" s="129" t="s">
        <v>4183</v>
      </c>
      <c r="U136" s="129"/>
      <c r="V136" s="129"/>
      <c r="W136" s="133">
        <f t="shared" si="20"/>
        <v>45919.550902777781</v>
      </c>
      <c r="X136" s="134">
        <f t="shared" si="21"/>
        <v>4</v>
      </c>
      <c r="Y136" s="134">
        <f t="shared" ca="1" si="22"/>
        <v>30.44909722221928</v>
      </c>
      <c r="Z136" s="134">
        <f t="shared" ca="1" si="23"/>
        <v>23</v>
      </c>
      <c r="AA136" s="134">
        <f t="shared" ca="1" si="24"/>
        <v>7.4490972222192795</v>
      </c>
      <c r="AB136" s="134">
        <f t="shared" ca="1" si="25"/>
        <v>23</v>
      </c>
      <c r="AC136" s="134">
        <f t="shared" ca="1" si="26"/>
        <v>19</v>
      </c>
      <c r="AD136" s="135">
        <f t="shared" ca="1" si="27"/>
        <v>-24.44909722221928</v>
      </c>
      <c r="AE136" s="127" t="str">
        <f t="shared" ca="1" si="28"/>
        <v>VENCIDO</v>
      </c>
    </row>
    <row r="137" spans="1:31" customFormat="1" ht="15" x14ac:dyDescent="0.25">
      <c r="A137" s="126">
        <v>23518742</v>
      </c>
      <c r="B137" s="128" t="e">
        <f>VLOOKUP(A137,[1]BASE!$A:$A,1,0)</f>
        <v>#N/A</v>
      </c>
      <c r="C137" s="128" t="e">
        <f>VLOOKUP(A137,'INGRESO DIARIO'!A:A,1,0)</f>
        <v>#N/A</v>
      </c>
      <c r="D137" s="129" t="s">
        <v>1935</v>
      </c>
      <c r="E137" s="129" t="s">
        <v>19</v>
      </c>
      <c r="F137" s="130">
        <v>45890.66988425926</v>
      </c>
      <c r="G137" s="130">
        <v>45901.90693287037</v>
      </c>
      <c r="H137" s="129">
        <v>71531914</v>
      </c>
      <c r="I137" s="129" t="s">
        <v>1933</v>
      </c>
      <c r="J137" s="129" t="s">
        <v>2801</v>
      </c>
      <c r="K137" s="129" t="s">
        <v>15</v>
      </c>
      <c r="L137" s="129" t="s">
        <v>1937</v>
      </c>
      <c r="M137" s="129" t="s">
        <v>18</v>
      </c>
      <c r="N137" s="129" t="s">
        <v>22</v>
      </c>
      <c r="O137" s="129"/>
      <c r="P137" s="129"/>
      <c r="Q137" s="132">
        <v>45920</v>
      </c>
      <c r="R137" s="129"/>
      <c r="S137" s="129" t="s">
        <v>23</v>
      </c>
      <c r="T137" s="129" t="s">
        <v>4192</v>
      </c>
      <c r="U137" s="129"/>
      <c r="V137" s="129"/>
      <c r="W137" s="133">
        <f t="shared" si="20"/>
        <v>45909.90693287037</v>
      </c>
      <c r="X137" s="134">
        <f t="shared" si="21"/>
        <v>8</v>
      </c>
      <c r="Y137" s="134">
        <f t="shared" ca="1" si="22"/>
        <v>44.093067129630072</v>
      </c>
      <c r="Z137" s="134">
        <f t="shared" ca="1" si="23"/>
        <v>33</v>
      </c>
      <c r="AA137" s="134">
        <f t="shared" ca="1" si="24"/>
        <v>11.093067129630072</v>
      </c>
      <c r="AB137" s="134">
        <f t="shared" ca="1" si="25"/>
        <v>33</v>
      </c>
      <c r="AC137" s="134">
        <f t="shared" ca="1" si="26"/>
        <v>25</v>
      </c>
      <c r="AD137" s="135">
        <f t="shared" ca="1" si="27"/>
        <v>-34.093067129630072</v>
      </c>
      <c r="AE137" s="127" t="str">
        <f t="shared" ca="1" si="28"/>
        <v>VENCIDO</v>
      </c>
    </row>
    <row r="138" spans="1:31" customFormat="1" ht="15" x14ac:dyDescent="0.25">
      <c r="A138" s="126">
        <v>23495282</v>
      </c>
      <c r="B138" s="128" t="e">
        <f>VLOOKUP(A138,[1]BASE!$A:$A,1,0)</f>
        <v>#N/A</v>
      </c>
      <c r="C138" s="128" t="e">
        <f>VLOOKUP(A138,'INGRESO DIARIO'!A:A,1,0)</f>
        <v>#N/A</v>
      </c>
      <c r="D138" s="136" t="s">
        <v>3083</v>
      </c>
      <c r="E138" s="129" t="s">
        <v>19</v>
      </c>
      <c r="F138" s="130">
        <v>45863.459270833337</v>
      </c>
      <c r="G138" s="130">
        <v>45901.906724537039</v>
      </c>
      <c r="H138" s="129">
        <v>1037502814</v>
      </c>
      <c r="I138" s="129" t="s">
        <v>1561</v>
      </c>
      <c r="J138" s="129" t="s">
        <v>2740</v>
      </c>
      <c r="K138" s="129" t="s">
        <v>15</v>
      </c>
      <c r="L138" s="129" t="s">
        <v>1564</v>
      </c>
      <c r="M138" s="129" t="s">
        <v>16</v>
      </c>
      <c r="N138" s="129" t="s">
        <v>20</v>
      </c>
      <c r="O138" s="129"/>
      <c r="P138" s="129"/>
      <c r="Q138" s="132">
        <v>45920</v>
      </c>
      <c r="R138" s="129"/>
      <c r="S138" s="129" t="s">
        <v>23</v>
      </c>
      <c r="T138" s="129" t="s">
        <v>3926</v>
      </c>
      <c r="U138" s="129"/>
      <c r="V138" s="129"/>
      <c r="W138" s="133">
        <f t="shared" si="20"/>
        <v>45905.906724537039</v>
      </c>
      <c r="X138" s="134">
        <f t="shared" si="21"/>
        <v>4</v>
      </c>
      <c r="Y138" s="134">
        <f t="shared" ca="1" si="22"/>
        <v>44.093275462961174</v>
      </c>
      <c r="Z138" s="134">
        <f t="shared" ca="1" si="23"/>
        <v>33</v>
      </c>
      <c r="AA138" s="134">
        <f t="shared" ca="1" si="24"/>
        <v>11.093275462961174</v>
      </c>
      <c r="AB138" s="134">
        <f t="shared" ca="1" si="25"/>
        <v>33</v>
      </c>
      <c r="AC138" s="134">
        <f t="shared" ca="1" si="26"/>
        <v>29</v>
      </c>
      <c r="AD138" s="135">
        <f t="shared" ca="1" si="27"/>
        <v>-38.093275462961174</v>
      </c>
      <c r="AE138" s="127" t="str">
        <f t="shared" ca="1" si="28"/>
        <v>VENCIDO</v>
      </c>
    </row>
    <row r="139" spans="1:31" customFormat="1" ht="15" x14ac:dyDescent="0.25">
      <c r="A139" s="126">
        <v>23495283</v>
      </c>
      <c r="B139" s="128" t="e">
        <f>VLOOKUP(A139,[1]BASE!$A:$A,1,0)</f>
        <v>#N/A</v>
      </c>
      <c r="C139" s="128" t="e">
        <f>VLOOKUP(A139,'INGRESO DIARIO'!A:A,1,0)</f>
        <v>#N/A</v>
      </c>
      <c r="D139" s="136" t="s">
        <v>3084</v>
      </c>
      <c r="E139" s="129" t="s">
        <v>19</v>
      </c>
      <c r="F139" s="130">
        <v>45863.459872685184</v>
      </c>
      <c r="G139" s="130">
        <v>45901.90693287037</v>
      </c>
      <c r="H139" s="129">
        <v>1037502814</v>
      </c>
      <c r="I139" s="129" t="s">
        <v>1561</v>
      </c>
      <c r="J139" s="129" t="s">
        <v>2740</v>
      </c>
      <c r="K139" s="129" t="s">
        <v>15</v>
      </c>
      <c r="L139" s="129" t="s">
        <v>1567</v>
      </c>
      <c r="M139" s="129" t="s">
        <v>16</v>
      </c>
      <c r="N139" s="129" t="s">
        <v>20</v>
      </c>
      <c r="O139" s="129"/>
      <c r="P139" s="129"/>
      <c r="Q139" s="132">
        <v>45920</v>
      </c>
      <c r="R139" s="129"/>
      <c r="S139" s="129" t="s">
        <v>23</v>
      </c>
      <c r="T139" s="129" t="s">
        <v>3926</v>
      </c>
      <c r="U139" s="129"/>
      <c r="V139" s="129"/>
      <c r="W139" s="133">
        <f t="shared" si="20"/>
        <v>45905.90693287037</v>
      </c>
      <c r="X139" s="134">
        <f t="shared" si="21"/>
        <v>4</v>
      </c>
      <c r="Y139" s="134">
        <f t="shared" ca="1" si="22"/>
        <v>44.093067129630072</v>
      </c>
      <c r="Z139" s="134">
        <f t="shared" ca="1" si="23"/>
        <v>33</v>
      </c>
      <c r="AA139" s="134">
        <f t="shared" ca="1" si="24"/>
        <v>11.093067129630072</v>
      </c>
      <c r="AB139" s="134">
        <f t="shared" ca="1" si="25"/>
        <v>33</v>
      </c>
      <c r="AC139" s="134">
        <f t="shared" ca="1" si="26"/>
        <v>29</v>
      </c>
      <c r="AD139" s="135">
        <f t="shared" ca="1" si="27"/>
        <v>-38.093067129630072</v>
      </c>
      <c r="AE139" s="127" t="str">
        <f t="shared" ca="1" si="28"/>
        <v>VENCIDO</v>
      </c>
    </row>
    <row r="140" spans="1:31" customFormat="1" ht="15" x14ac:dyDescent="0.25">
      <c r="A140" s="126">
        <v>23510870</v>
      </c>
      <c r="B140" s="128" t="e">
        <f>VLOOKUP(A140,[1]BASE!$A:$A,1,0)</f>
        <v>#N/A</v>
      </c>
      <c r="C140" s="128" t="e">
        <f>VLOOKUP(A140,'INGRESO DIARIO'!A:A,1,0)</f>
        <v>#N/A</v>
      </c>
      <c r="D140" s="136" t="s">
        <v>3092</v>
      </c>
      <c r="E140" s="129" t="s">
        <v>19</v>
      </c>
      <c r="F140" s="130">
        <v>45881.436990740738</v>
      </c>
      <c r="G140" s="130">
        <v>45901.906956018516</v>
      </c>
      <c r="H140" s="129">
        <v>42793732</v>
      </c>
      <c r="I140" s="129" t="s">
        <v>1689</v>
      </c>
      <c r="J140" s="129" t="s">
        <v>4182</v>
      </c>
      <c r="K140" s="129" t="s">
        <v>15</v>
      </c>
      <c r="L140" s="129" t="s">
        <v>1692</v>
      </c>
      <c r="M140" s="129" t="s">
        <v>16</v>
      </c>
      <c r="N140" s="129" t="s">
        <v>20</v>
      </c>
      <c r="O140" s="129"/>
      <c r="P140" s="129"/>
      <c r="Q140" s="132">
        <v>45920</v>
      </c>
      <c r="R140" s="129"/>
      <c r="S140" s="129" t="s">
        <v>23</v>
      </c>
      <c r="T140" s="129" t="s">
        <v>4172</v>
      </c>
      <c r="U140" s="129"/>
      <c r="V140" s="129"/>
      <c r="W140" s="133">
        <f t="shared" si="20"/>
        <v>45905.906956018516</v>
      </c>
      <c r="X140" s="134">
        <f t="shared" si="21"/>
        <v>4</v>
      </c>
      <c r="Y140" s="134">
        <f t="shared" ca="1" si="22"/>
        <v>44.093043981483788</v>
      </c>
      <c r="Z140" s="134">
        <f t="shared" ca="1" si="23"/>
        <v>33</v>
      </c>
      <c r="AA140" s="134">
        <f t="shared" ca="1" si="24"/>
        <v>11.093043981483788</v>
      </c>
      <c r="AB140" s="134">
        <f t="shared" ca="1" si="25"/>
        <v>33</v>
      </c>
      <c r="AC140" s="134">
        <f t="shared" ca="1" si="26"/>
        <v>29</v>
      </c>
      <c r="AD140" s="135">
        <f t="shared" ca="1" si="27"/>
        <v>-38.093043981483788</v>
      </c>
      <c r="AE140" s="127" t="str">
        <f t="shared" ca="1" si="28"/>
        <v>VENCIDO</v>
      </c>
    </row>
    <row r="141" spans="1:31" customFormat="1" ht="15" x14ac:dyDescent="0.25">
      <c r="A141" s="126">
        <v>23512127</v>
      </c>
      <c r="B141" s="128" t="e">
        <f>VLOOKUP(A141,[1]BASE!$A:$A,1,0)</f>
        <v>#N/A</v>
      </c>
      <c r="C141" s="128" t="e">
        <f>VLOOKUP(A141,'INGRESO DIARIO'!A:A,1,0)</f>
        <v>#N/A</v>
      </c>
      <c r="D141" s="136" t="s">
        <v>3094</v>
      </c>
      <c r="E141" s="129" t="s">
        <v>19</v>
      </c>
      <c r="F141" s="130">
        <v>45894.691550925927</v>
      </c>
      <c r="G141" s="130">
        <v>45901.90697916667</v>
      </c>
      <c r="H141" s="129">
        <v>71530399</v>
      </c>
      <c r="I141" s="129" t="s">
        <v>1708</v>
      </c>
      <c r="J141" s="129" t="s">
        <v>2765</v>
      </c>
      <c r="K141" s="129" t="s">
        <v>15</v>
      </c>
      <c r="L141" s="129" t="s">
        <v>1712</v>
      </c>
      <c r="M141" s="129" t="s">
        <v>16</v>
      </c>
      <c r="N141" s="129" t="s">
        <v>22</v>
      </c>
      <c r="O141" s="129"/>
      <c r="P141" s="129"/>
      <c r="Q141" s="132">
        <v>45920</v>
      </c>
      <c r="R141" s="129"/>
      <c r="S141" s="129" t="s">
        <v>23</v>
      </c>
      <c r="T141" s="129" t="s">
        <v>4203</v>
      </c>
      <c r="U141" s="129"/>
      <c r="V141" s="129"/>
      <c r="W141" s="133">
        <f t="shared" si="20"/>
        <v>45905.90697916667</v>
      </c>
      <c r="X141" s="134">
        <f t="shared" si="21"/>
        <v>4</v>
      </c>
      <c r="Y141" s="134">
        <f t="shared" ca="1" si="22"/>
        <v>44.093020833330229</v>
      </c>
      <c r="Z141" s="134">
        <f t="shared" ca="1" si="23"/>
        <v>33</v>
      </c>
      <c r="AA141" s="134">
        <f t="shared" ca="1" si="24"/>
        <v>11.093020833330229</v>
      </c>
      <c r="AB141" s="134">
        <f t="shared" ca="1" si="25"/>
        <v>33</v>
      </c>
      <c r="AC141" s="134">
        <f t="shared" ca="1" si="26"/>
        <v>29</v>
      </c>
      <c r="AD141" s="135">
        <f t="shared" ca="1" si="27"/>
        <v>-38.093020833330229</v>
      </c>
      <c r="AE141" s="127" t="str">
        <f t="shared" ca="1" si="28"/>
        <v>VENCIDO</v>
      </c>
    </row>
    <row r="142" spans="1:31" customFormat="1" ht="15" x14ac:dyDescent="0.25">
      <c r="A142" s="126">
        <v>23512140</v>
      </c>
      <c r="B142" s="128" t="e">
        <f>VLOOKUP(A142,[1]BASE!$A:$A,1,0)</f>
        <v>#N/A</v>
      </c>
      <c r="C142" s="128" t="e">
        <f>VLOOKUP(A142,'INGRESO DIARIO'!A:A,1,0)</f>
        <v>#N/A</v>
      </c>
      <c r="D142" s="136" t="s">
        <v>3095</v>
      </c>
      <c r="E142" s="129" t="s">
        <v>19</v>
      </c>
      <c r="F142" s="130">
        <v>45894.690300925926</v>
      </c>
      <c r="G142" s="130">
        <v>45901.906886574077</v>
      </c>
      <c r="H142" s="129">
        <v>71530399</v>
      </c>
      <c r="I142" s="129" t="s">
        <v>1708</v>
      </c>
      <c r="J142" s="129" t="s">
        <v>2765</v>
      </c>
      <c r="K142" s="129" t="s">
        <v>15</v>
      </c>
      <c r="L142" s="129" t="s">
        <v>1715</v>
      </c>
      <c r="M142" s="129" t="s">
        <v>16</v>
      </c>
      <c r="N142" s="129" t="s">
        <v>22</v>
      </c>
      <c r="O142" s="129"/>
      <c r="P142" s="129"/>
      <c r="Q142" s="132">
        <v>45920</v>
      </c>
      <c r="R142" s="129"/>
      <c r="S142" s="129" t="s">
        <v>23</v>
      </c>
      <c r="T142" s="129" t="s">
        <v>4203</v>
      </c>
      <c r="U142" s="129"/>
      <c r="V142" s="129"/>
      <c r="W142" s="133">
        <f t="shared" si="20"/>
        <v>45905.906886574077</v>
      </c>
      <c r="X142" s="134">
        <f t="shared" si="21"/>
        <v>4</v>
      </c>
      <c r="Y142" s="134">
        <f t="shared" ca="1" si="22"/>
        <v>44.093113425922638</v>
      </c>
      <c r="Z142" s="134">
        <f t="shared" ca="1" si="23"/>
        <v>33</v>
      </c>
      <c r="AA142" s="134">
        <f t="shared" ca="1" si="24"/>
        <v>11.093113425922638</v>
      </c>
      <c r="AB142" s="134">
        <f t="shared" ca="1" si="25"/>
        <v>33</v>
      </c>
      <c r="AC142" s="134">
        <f t="shared" ca="1" si="26"/>
        <v>29</v>
      </c>
      <c r="AD142" s="135">
        <f t="shared" ca="1" si="27"/>
        <v>-38.093113425922638</v>
      </c>
      <c r="AE142" s="127" t="str">
        <f t="shared" ca="1" si="28"/>
        <v>VENCIDO</v>
      </c>
    </row>
    <row r="143" spans="1:31" customFormat="1" ht="15" x14ac:dyDescent="0.25">
      <c r="A143" s="126">
        <v>23516279</v>
      </c>
      <c r="B143" s="128" t="e">
        <f>VLOOKUP(A143,[1]BASE!$A:$A,1,0)</f>
        <v>#N/A</v>
      </c>
      <c r="C143" s="128" t="e">
        <f>VLOOKUP(A143,'INGRESO DIARIO'!A:A,1,0)</f>
        <v>#N/A</v>
      </c>
      <c r="D143" s="136" t="s">
        <v>3100</v>
      </c>
      <c r="E143" s="129" t="s">
        <v>19</v>
      </c>
      <c r="F143" s="130">
        <v>45888.622233796297</v>
      </c>
      <c r="G143" s="130">
        <v>45901.9065625</v>
      </c>
      <c r="H143" s="129">
        <v>32292074</v>
      </c>
      <c r="I143" s="129" t="s">
        <v>1842</v>
      </c>
      <c r="J143" s="129" t="s">
        <v>2787</v>
      </c>
      <c r="K143" s="129" t="s">
        <v>15</v>
      </c>
      <c r="L143" s="129" t="s">
        <v>1846</v>
      </c>
      <c r="M143" s="129" t="s">
        <v>16</v>
      </c>
      <c r="N143" s="129" t="s">
        <v>22</v>
      </c>
      <c r="O143" s="129"/>
      <c r="P143" s="129"/>
      <c r="Q143" s="132">
        <v>45920</v>
      </c>
      <c r="R143" s="129"/>
      <c r="S143" s="129" t="s">
        <v>23</v>
      </c>
      <c r="T143" s="129" t="s">
        <v>4197</v>
      </c>
      <c r="U143" s="129"/>
      <c r="V143" s="129"/>
      <c r="W143" s="133">
        <f t="shared" si="20"/>
        <v>45905.9065625</v>
      </c>
      <c r="X143" s="134">
        <f t="shared" si="21"/>
        <v>4</v>
      </c>
      <c r="Y143" s="134">
        <f t="shared" ca="1" si="22"/>
        <v>44.093437499999709</v>
      </c>
      <c r="Z143" s="134">
        <f t="shared" ca="1" si="23"/>
        <v>33</v>
      </c>
      <c r="AA143" s="134">
        <f t="shared" ca="1" si="24"/>
        <v>11.093437499999709</v>
      </c>
      <c r="AB143" s="134">
        <f t="shared" ca="1" si="25"/>
        <v>33</v>
      </c>
      <c r="AC143" s="134">
        <f t="shared" ca="1" si="26"/>
        <v>29</v>
      </c>
      <c r="AD143" s="135">
        <f t="shared" ca="1" si="27"/>
        <v>-38.093437499999709</v>
      </c>
      <c r="AE143" s="127" t="str">
        <f t="shared" ca="1" si="28"/>
        <v>VENCIDO</v>
      </c>
    </row>
    <row r="144" spans="1:31" customFormat="1" ht="15" x14ac:dyDescent="0.25">
      <c r="A144" s="126">
        <v>23517668</v>
      </c>
      <c r="B144" s="128" t="e">
        <f>VLOOKUP(A144,[1]BASE!$A:$A,1,0)</f>
        <v>#N/A</v>
      </c>
      <c r="C144" s="128" t="e">
        <f>VLOOKUP(A144,'INGRESO DIARIO'!A:A,1,0)</f>
        <v>#N/A</v>
      </c>
      <c r="D144" s="136" t="s">
        <v>3103</v>
      </c>
      <c r="E144" s="129" t="s">
        <v>19</v>
      </c>
      <c r="F144" s="130">
        <v>45889.705671296295</v>
      </c>
      <c r="G144" s="130">
        <v>45901.906504629631</v>
      </c>
      <c r="H144" s="129">
        <v>43590996</v>
      </c>
      <c r="I144" s="129" t="s">
        <v>1901</v>
      </c>
      <c r="J144" s="129" t="s">
        <v>2795</v>
      </c>
      <c r="K144" s="129" t="s">
        <v>15</v>
      </c>
      <c r="L144" s="129" t="s">
        <v>1905</v>
      </c>
      <c r="M144" s="129" t="s">
        <v>16</v>
      </c>
      <c r="N144" s="129" t="s">
        <v>22</v>
      </c>
      <c r="O144" s="129"/>
      <c r="P144" s="129"/>
      <c r="Q144" s="132">
        <v>45920</v>
      </c>
      <c r="R144" s="129"/>
      <c r="S144" s="129" t="s">
        <v>23</v>
      </c>
      <c r="T144" s="129" t="s">
        <v>4177</v>
      </c>
      <c r="U144" s="129"/>
      <c r="V144" s="129"/>
      <c r="W144" s="133">
        <f t="shared" si="20"/>
        <v>45905.906504629631</v>
      </c>
      <c r="X144" s="134">
        <f t="shared" si="21"/>
        <v>4</v>
      </c>
      <c r="Y144" s="134">
        <f t="shared" ca="1" si="22"/>
        <v>44.093495370369055</v>
      </c>
      <c r="Z144" s="134">
        <f t="shared" ca="1" si="23"/>
        <v>33</v>
      </c>
      <c r="AA144" s="134">
        <f t="shared" ca="1" si="24"/>
        <v>11.093495370369055</v>
      </c>
      <c r="AB144" s="134">
        <f t="shared" ca="1" si="25"/>
        <v>33</v>
      </c>
      <c r="AC144" s="134">
        <f t="shared" ca="1" si="26"/>
        <v>29</v>
      </c>
      <c r="AD144" s="135">
        <f t="shared" ca="1" si="27"/>
        <v>-38.093495370369055</v>
      </c>
      <c r="AE144" s="127" t="str">
        <f t="shared" ca="1" si="28"/>
        <v>VENCIDO</v>
      </c>
    </row>
    <row r="145" spans="1:31" customFormat="1" ht="15" x14ac:dyDescent="0.25">
      <c r="A145" s="126">
        <v>23521660</v>
      </c>
      <c r="B145" s="128" t="e">
        <f>VLOOKUP(A145,[1]BASE!$A:$A,1,0)</f>
        <v>#N/A</v>
      </c>
      <c r="C145" s="128" t="e">
        <f>VLOOKUP(A145,'INGRESO DIARIO'!A:A,1,0)</f>
        <v>#N/A</v>
      </c>
      <c r="D145" s="136" t="s">
        <v>3118</v>
      </c>
      <c r="E145" s="129" t="s">
        <v>19</v>
      </c>
      <c r="F145" s="130">
        <v>45894.616087962961</v>
      </c>
      <c r="G145" s="130">
        <v>45901.90697916667</v>
      </c>
      <c r="H145" s="129">
        <v>1128480811</v>
      </c>
      <c r="I145" s="129" t="s">
        <v>2082</v>
      </c>
      <c r="J145" s="129" t="s">
        <v>2829</v>
      </c>
      <c r="K145" s="129" t="s">
        <v>15</v>
      </c>
      <c r="L145" s="129" t="s">
        <v>2085</v>
      </c>
      <c r="M145" s="129" t="s">
        <v>16</v>
      </c>
      <c r="N145" s="129" t="s">
        <v>22</v>
      </c>
      <c r="O145" s="129"/>
      <c r="P145" s="129"/>
      <c r="Q145" s="132">
        <v>45920</v>
      </c>
      <c r="R145" s="129"/>
      <c r="S145" s="129" t="s">
        <v>23</v>
      </c>
      <c r="T145" s="129" t="s">
        <v>4176</v>
      </c>
      <c r="U145" s="129"/>
      <c r="V145" s="129"/>
      <c r="W145" s="133">
        <f t="shared" si="20"/>
        <v>45905.90697916667</v>
      </c>
      <c r="X145" s="134">
        <f t="shared" si="21"/>
        <v>4</v>
      </c>
      <c r="Y145" s="134">
        <f t="shared" ca="1" si="22"/>
        <v>44.093020833330229</v>
      </c>
      <c r="Z145" s="134">
        <f t="shared" ca="1" si="23"/>
        <v>33</v>
      </c>
      <c r="AA145" s="134">
        <f t="shared" ca="1" si="24"/>
        <v>11.093020833330229</v>
      </c>
      <c r="AB145" s="134">
        <f t="shared" ca="1" si="25"/>
        <v>33</v>
      </c>
      <c r="AC145" s="134">
        <f t="shared" ca="1" si="26"/>
        <v>29</v>
      </c>
      <c r="AD145" s="135">
        <f t="shared" ca="1" si="27"/>
        <v>-38.093020833330229</v>
      </c>
      <c r="AE145" s="127" t="str">
        <f t="shared" ca="1" si="28"/>
        <v>VENCIDO</v>
      </c>
    </row>
    <row r="146" spans="1:31" customFormat="1" ht="15" x14ac:dyDescent="0.25">
      <c r="A146" s="126">
        <v>23521957</v>
      </c>
      <c r="B146" s="128" t="e">
        <f>VLOOKUP(A146,[1]BASE!$A:$A,1,0)</f>
        <v>#N/A</v>
      </c>
      <c r="C146" s="128" t="e">
        <f>VLOOKUP(A146,'INGRESO DIARIO'!A:A,1,0)</f>
        <v>#N/A</v>
      </c>
      <c r="D146" s="136" t="s">
        <v>3120</v>
      </c>
      <c r="E146" s="129" t="s">
        <v>19</v>
      </c>
      <c r="F146" s="130">
        <v>45894.737592592595</v>
      </c>
      <c r="G146" s="130">
        <v>45901.906944444447</v>
      </c>
      <c r="H146" s="129">
        <v>1077600211</v>
      </c>
      <c r="I146" s="129" t="s">
        <v>2093</v>
      </c>
      <c r="J146" s="129" t="s">
        <v>2830</v>
      </c>
      <c r="K146" s="129" t="s">
        <v>15</v>
      </c>
      <c r="L146" s="129" t="s">
        <v>2096</v>
      </c>
      <c r="M146" s="129" t="s">
        <v>16</v>
      </c>
      <c r="N146" s="129" t="s">
        <v>22</v>
      </c>
      <c r="O146" s="129"/>
      <c r="P146" s="129"/>
      <c r="Q146" s="132">
        <v>45920</v>
      </c>
      <c r="R146" s="129"/>
      <c r="S146" s="129" t="s">
        <v>23</v>
      </c>
      <c r="T146" s="129" t="s">
        <v>4179</v>
      </c>
      <c r="U146" s="129"/>
      <c r="V146" s="129"/>
      <c r="W146" s="133">
        <f t="shared" si="20"/>
        <v>45905.906944444447</v>
      </c>
      <c r="X146" s="134">
        <f t="shared" si="21"/>
        <v>4</v>
      </c>
      <c r="Y146" s="134">
        <f t="shared" ca="1" si="22"/>
        <v>44.093055555553292</v>
      </c>
      <c r="Z146" s="134">
        <f t="shared" ca="1" si="23"/>
        <v>33</v>
      </c>
      <c r="AA146" s="134">
        <f t="shared" ca="1" si="24"/>
        <v>11.093055555553292</v>
      </c>
      <c r="AB146" s="134">
        <f t="shared" ca="1" si="25"/>
        <v>33</v>
      </c>
      <c r="AC146" s="134">
        <f t="shared" ca="1" si="26"/>
        <v>29</v>
      </c>
      <c r="AD146" s="135">
        <f t="shared" ca="1" si="27"/>
        <v>-38.093055555553292</v>
      </c>
      <c r="AE146" s="127" t="str">
        <f t="shared" ca="1" si="28"/>
        <v>VENCIDO</v>
      </c>
    </row>
    <row r="147" spans="1:31" customFormat="1" ht="15" x14ac:dyDescent="0.25">
      <c r="A147" s="126">
        <v>23525095</v>
      </c>
      <c r="B147" s="128" t="e">
        <f>VLOOKUP(A147,[1]BASE!$A:$A,1,0)</f>
        <v>#N/A</v>
      </c>
      <c r="C147" s="128" t="e">
        <f>VLOOKUP(A147,'INGRESO DIARIO'!A:A,1,0)</f>
        <v>#N/A</v>
      </c>
      <c r="D147" s="136" t="s">
        <v>3145</v>
      </c>
      <c r="E147" s="129" t="s">
        <v>19</v>
      </c>
      <c r="F147" s="130">
        <v>45897.350787037038</v>
      </c>
      <c r="G147" s="130">
        <v>45901.906678240739</v>
      </c>
      <c r="H147" s="129">
        <v>39317066</v>
      </c>
      <c r="I147" s="129" t="s">
        <v>2355</v>
      </c>
      <c r="J147" s="129" t="s">
        <v>2874</v>
      </c>
      <c r="K147" s="129" t="s">
        <v>15</v>
      </c>
      <c r="L147" s="129" t="s">
        <v>2359</v>
      </c>
      <c r="M147" s="129" t="s">
        <v>16</v>
      </c>
      <c r="N147" s="129" t="s">
        <v>22</v>
      </c>
      <c r="O147" s="129"/>
      <c r="P147" s="129"/>
      <c r="Q147" s="132">
        <v>45920</v>
      </c>
      <c r="R147" s="129"/>
      <c r="S147" s="129" t="s">
        <v>23</v>
      </c>
      <c r="T147" s="129" t="s">
        <v>4198</v>
      </c>
      <c r="U147" s="129"/>
      <c r="V147" s="129"/>
      <c r="W147" s="133">
        <f t="shared" si="20"/>
        <v>45905.906678240739</v>
      </c>
      <c r="X147" s="134">
        <f t="shared" si="21"/>
        <v>4</v>
      </c>
      <c r="Y147" s="134">
        <f t="shared" ca="1" si="22"/>
        <v>44.093321759261016</v>
      </c>
      <c r="Z147" s="134">
        <f t="shared" ca="1" si="23"/>
        <v>33</v>
      </c>
      <c r="AA147" s="134">
        <f t="shared" ca="1" si="24"/>
        <v>11.093321759261016</v>
      </c>
      <c r="AB147" s="134">
        <f t="shared" ca="1" si="25"/>
        <v>33</v>
      </c>
      <c r="AC147" s="134">
        <f t="shared" ca="1" si="26"/>
        <v>29</v>
      </c>
      <c r="AD147" s="135">
        <f t="shared" ca="1" si="27"/>
        <v>-38.093321759261016</v>
      </c>
      <c r="AE147" s="127" t="str">
        <f t="shared" ca="1" si="28"/>
        <v>VENCIDO</v>
      </c>
    </row>
    <row r="148" spans="1:31" customFormat="1" ht="15" x14ac:dyDescent="0.25">
      <c r="A148" s="126">
        <v>23525105</v>
      </c>
      <c r="B148" s="128" t="e">
        <f>VLOOKUP(A148,[1]BASE!$A:$A,1,0)</f>
        <v>#N/A</v>
      </c>
      <c r="C148" s="128" t="e">
        <f>VLOOKUP(A148,'INGRESO DIARIO'!A:A,1,0)</f>
        <v>#N/A</v>
      </c>
      <c r="D148" s="136" t="s">
        <v>3146</v>
      </c>
      <c r="E148" s="129" t="s">
        <v>19</v>
      </c>
      <c r="F148" s="130">
        <v>45897.356736111113</v>
      </c>
      <c r="G148" s="130">
        <v>45901.906782407408</v>
      </c>
      <c r="H148" s="129">
        <v>39317066</v>
      </c>
      <c r="I148" s="129" t="s">
        <v>2355</v>
      </c>
      <c r="J148" s="129" t="s">
        <v>2874</v>
      </c>
      <c r="K148" s="129" t="s">
        <v>15</v>
      </c>
      <c r="L148" s="129" t="s">
        <v>2363</v>
      </c>
      <c r="M148" s="129" t="s">
        <v>16</v>
      </c>
      <c r="N148" s="129" t="s">
        <v>22</v>
      </c>
      <c r="O148" s="129"/>
      <c r="P148" s="129"/>
      <c r="Q148" s="132">
        <v>45920</v>
      </c>
      <c r="R148" s="129"/>
      <c r="S148" s="129" t="s">
        <v>23</v>
      </c>
      <c r="T148" s="129" t="s">
        <v>4198</v>
      </c>
      <c r="U148" s="129"/>
      <c r="V148" s="129"/>
      <c r="W148" s="133">
        <f t="shared" si="20"/>
        <v>45905.906782407408</v>
      </c>
      <c r="X148" s="134">
        <f t="shared" si="21"/>
        <v>4</v>
      </c>
      <c r="Y148" s="134">
        <f t="shared" ca="1" si="22"/>
        <v>44.093217592591827</v>
      </c>
      <c r="Z148" s="134">
        <f t="shared" ca="1" si="23"/>
        <v>33</v>
      </c>
      <c r="AA148" s="134">
        <f t="shared" ca="1" si="24"/>
        <v>11.093217592591827</v>
      </c>
      <c r="AB148" s="134">
        <f t="shared" ca="1" si="25"/>
        <v>33</v>
      </c>
      <c r="AC148" s="134">
        <f t="shared" ca="1" si="26"/>
        <v>29</v>
      </c>
      <c r="AD148" s="135">
        <f t="shared" ca="1" si="27"/>
        <v>-38.093217592591827</v>
      </c>
      <c r="AE148" s="127" t="str">
        <f t="shared" ca="1" si="28"/>
        <v>VENCIDO</v>
      </c>
    </row>
    <row r="149" spans="1:31" customFormat="1" ht="15" x14ac:dyDescent="0.25">
      <c r="A149" s="126">
        <v>23525445</v>
      </c>
      <c r="B149" s="128" t="e">
        <f>VLOOKUP(A149,[1]BASE!$A:$A,1,0)</f>
        <v>#N/A</v>
      </c>
      <c r="C149" s="128" t="e">
        <f>VLOOKUP(A149,'INGRESO DIARIO'!A:A,1,0)</f>
        <v>#N/A</v>
      </c>
      <c r="D149" s="136" t="s">
        <v>3156</v>
      </c>
      <c r="E149" s="129" t="s">
        <v>19</v>
      </c>
      <c r="F149" s="130">
        <v>45897.531956018516</v>
      </c>
      <c r="G149" s="130">
        <v>45901.906782407408</v>
      </c>
      <c r="H149" s="129">
        <v>52057768</v>
      </c>
      <c r="I149" s="129" t="s">
        <v>2438</v>
      </c>
      <c r="J149" s="129" t="s">
        <v>2886</v>
      </c>
      <c r="K149" s="129" t="s">
        <v>15</v>
      </c>
      <c r="L149" s="129" t="s">
        <v>2442</v>
      </c>
      <c r="M149" s="129" t="s">
        <v>16</v>
      </c>
      <c r="N149" s="129" t="s">
        <v>22</v>
      </c>
      <c r="O149" s="129"/>
      <c r="P149" s="129"/>
      <c r="Q149" s="132">
        <v>45920</v>
      </c>
      <c r="R149" s="129"/>
      <c r="S149" s="129" t="s">
        <v>23</v>
      </c>
      <c r="T149" s="129" t="s">
        <v>4174</v>
      </c>
      <c r="U149" s="129"/>
      <c r="V149" s="129"/>
      <c r="W149" s="133">
        <f t="shared" si="20"/>
        <v>45905.906782407408</v>
      </c>
      <c r="X149" s="134">
        <f t="shared" si="21"/>
        <v>4</v>
      </c>
      <c r="Y149" s="134">
        <f t="shared" ca="1" si="22"/>
        <v>44.093217592591827</v>
      </c>
      <c r="Z149" s="134">
        <f t="shared" ca="1" si="23"/>
        <v>33</v>
      </c>
      <c r="AA149" s="134">
        <f t="shared" ca="1" si="24"/>
        <v>11.093217592591827</v>
      </c>
      <c r="AB149" s="134">
        <f t="shared" ca="1" si="25"/>
        <v>33</v>
      </c>
      <c r="AC149" s="134">
        <f t="shared" ca="1" si="26"/>
        <v>29</v>
      </c>
      <c r="AD149" s="135">
        <f t="shared" ca="1" si="27"/>
        <v>-38.093217592591827</v>
      </c>
      <c r="AE149" s="127" t="str">
        <f t="shared" ca="1" si="28"/>
        <v>VENCIDO</v>
      </c>
    </row>
    <row r="150" spans="1:31" customFormat="1" ht="15" x14ac:dyDescent="0.25">
      <c r="A150" s="126">
        <v>23525782</v>
      </c>
      <c r="B150" s="128" t="e">
        <f>VLOOKUP(A150,[1]BASE!$A:$A,1,0)</f>
        <v>#N/A</v>
      </c>
      <c r="C150" s="128" t="e">
        <f>VLOOKUP(A150,'INGRESO DIARIO'!A:A,1,0)</f>
        <v>#N/A</v>
      </c>
      <c r="D150" s="129" t="s">
        <v>2455</v>
      </c>
      <c r="E150" s="129" t="s">
        <v>19</v>
      </c>
      <c r="F150" s="130">
        <v>45897.653136574074</v>
      </c>
      <c r="G150" s="130">
        <v>45901.906840277778</v>
      </c>
      <c r="H150" s="129">
        <v>1037263551</v>
      </c>
      <c r="I150" s="129" t="s">
        <v>2454</v>
      </c>
      <c r="J150" s="129" t="s">
        <v>2889</v>
      </c>
      <c r="K150" s="129" t="s">
        <v>15</v>
      </c>
      <c r="L150" s="129" t="s">
        <v>2457</v>
      </c>
      <c r="M150" s="129" t="s">
        <v>16</v>
      </c>
      <c r="N150" s="129" t="s">
        <v>22</v>
      </c>
      <c r="O150" s="129"/>
      <c r="P150" s="129"/>
      <c r="Q150" s="132">
        <v>45920</v>
      </c>
      <c r="R150" s="129"/>
      <c r="S150" s="129" t="s">
        <v>23</v>
      </c>
      <c r="T150" s="129" t="s">
        <v>4199</v>
      </c>
      <c r="U150" s="129"/>
      <c r="V150" s="129"/>
      <c r="W150" s="133">
        <f t="shared" si="20"/>
        <v>45905.906840277778</v>
      </c>
      <c r="X150" s="134">
        <f t="shared" si="21"/>
        <v>4</v>
      </c>
      <c r="Y150" s="134">
        <f t="shared" ca="1" si="22"/>
        <v>44.093159722222481</v>
      </c>
      <c r="Z150" s="134">
        <f t="shared" ca="1" si="23"/>
        <v>33</v>
      </c>
      <c r="AA150" s="134">
        <f t="shared" ca="1" si="24"/>
        <v>11.093159722222481</v>
      </c>
      <c r="AB150" s="134">
        <f t="shared" ca="1" si="25"/>
        <v>33</v>
      </c>
      <c r="AC150" s="134">
        <f t="shared" ca="1" si="26"/>
        <v>29</v>
      </c>
      <c r="AD150" s="135">
        <f t="shared" ca="1" si="27"/>
        <v>-38.093159722222481</v>
      </c>
      <c r="AE150" s="127" t="str">
        <f t="shared" ca="1" si="28"/>
        <v>VENCIDO</v>
      </c>
    </row>
    <row r="151" spans="1:31" customFormat="1" ht="15" x14ac:dyDescent="0.25">
      <c r="A151" s="126">
        <v>23526521</v>
      </c>
      <c r="B151" s="128" t="e">
        <f>VLOOKUP(A151,[1]BASE!$A:$A,1,0)</f>
        <v>#N/A</v>
      </c>
      <c r="C151" s="128" t="e">
        <f>VLOOKUP(A151,'INGRESO DIARIO'!A:A,1,0)</f>
        <v>#N/A</v>
      </c>
      <c r="D151" s="136" t="s">
        <v>3159</v>
      </c>
      <c r="E151" s="129" t="s">
        <v>19</v>
      </c>
      <c r="F151" s="130">
        <v>45898.463958333334</v>
      </c>
      <c r="G151" s="130">
        <v>45901.906875000001</v>
      </c>
      <c r="H151" s="129">
        <v>25876017</v>
      </c>
      <c r="I151" s="129" t="s">
        <v>2482</v>
      </c>
      <c r="J151" s="129" t="s">
        <v>2894</v>
      </c>
      <c r="K151" s="129" t="s">
        <v>15</v>
      </c>
      <c r="L151" s="129" t="s">
        <v>2486</v>
      </c>
      <c r="M151" s="129" t="s">
        <v>16</v>
      </c>
      <c r="N151" s="129" t="s">
        <v>22</v>
      </c>
      <c r="O151" s="129"/>
      <c r="P151" s="129"/>
      <c r="Q151" s="132">
        <v>45920</v>
      </c>
      <c r="R151" s="129"/>
      <c r="S151" s="129" t="s">
        <v>23</v>
      </c>
      <c r="T151" s="129" t="s">
        <v>4178</v>
      </c>
      <c r="U151" s="129"/>
      <c r="V151" s="129"/>
      <c r="W151" s="133">
        <f t="shared" ref="W151:W182" si="29">+IF(M151="RURAL",(G151+8),IF(M151="URBANA",(G151+4),""))</f>
        <v>45905.906875000001</v>
      </c>
      <c r="X151" s="134">
        <f t="shared" si="21"/>
        <v>4</v>
      </c>
      <c r="Y151" s="134">
        <f t="shared" ca="1" si="22"/>
        <v>44.093124999999418</v>
      </c>
      <c r="Z151" s="134">
        <f t="shared" ca="1" si="23"/>
        <v>33</v>
      </c>
      <c r="AA151" s="134">
        <f t="shared" ca="1" si="24"/>
        <v>11.093124999999418</v>
      </c>
      <c r="AB151" s="134">
        <f t="shared" ca="1" si="25"/>
        <v>33</v>
      </c>
      <c r="AC151" s="134">
        <f t="shared" ca="1" si="26"/>
        <v>29</v>
      </c>
      <c r="AD151" s="135">
        <f t="shared" ca="1" si="27"/>
        <v>-38.093124999999418</v>
      </c>
      <c r="AE151" s="127" t="str">
        <f t="shared" ca="1" si="28"/>
        <v>VENCIDO</v>
      </c>
    </row>
    <row r="152" spans="1:31" customFormat="1" ht="15" x14ac:dyDescent="0.25">
      <c r="A152" s="126">
        <v>23526705</v>
      </c>
      <c r="B152" s="128" t="e">
        <f>VLOOKUP(A152,[1]BASE!$A:$A,1,0)</f>
        <v>#N/A</v>
      </c>
      <c r="C152" s="128" t="e">
        <f>VLOOKUP(A152,'INGRESO DIARIO'!A:A,1,0)</f>
        <v>#N/A</v>
      </c>
      <c r="D152" s="136" t="s">
        <v>3163</v>
      </c>
      <c r="E152" s="129" t="s">
        <v>19</v>
      </c>
      <c r="F152" s="130">
        <v>45898.598819444444</v>
      </c>
      <c r="G152" s="130">
        <v>45901.90693287037</v>
      </c>
      <c r="H152" s="129">
        <v>24510650</v>
      </c>
      <c r="I152" s="129" t="s">
        <v>2505</v>
      </c>
      <c r="J152" s="129" t="s">
        <v>2898</v>
      </c>
      <c r="K152" s="129" t="s">
        <v>15</v>
      </c>
      <c r="L152" s="129" t="s">
        <v>2508</v>
      </c>
      <c r="M152" s="129" t="s">
        <v>16</v>
      </c>
      <c r="N152" s="129" t="s">
        <v>22</v>
      </c>
      <c r="O152" s="129"/>
      <c r="P152" s="129"/>
      <c r="Q152" s="132">
        <v>45920</v>
      </c>
      <c r="R152" s="129"/>
      <c r="S152" s="129" t="s">
        <v>23</v>
      </c>
      <c r="T152" s="129" t="s">
        <v>4200</v>
      </c>
      <c r="U152" s="129"/>
      <c r="V152" s="129"/>
      <c r="W152" s="133">
        <f t="shared" si="29"/>
        <v>45905.90693287037</v>
      </c>
      <c r="X152" s="134">
        <f t="shared" si="21"/>
        <v>4</v>
      </c>
      <c r="Y152" s="134">
        <f t="shared" ca="1" si="22"/>
        <v>44.093067129630072</v>
      </c>
      <c r="Z152" s="134">
        <f t="shared" ca="1" si="23"/>
        <v>33</v>
      </c>
      <c r="AA152" s="134">
        <f t="shared" ca="1" si="24"/>
        <v>11.093067129630072</v>
      </c>
      <c r="AB152" s="134">
        <f t="shared" ca="1" si="25"/>
        <v>33</v>
      </c>
      <c r="AC152" s="134">
        <f t="shared" ca="1" si="26"/>
        <v>29</v>
      </c>
      <c r="AD152" s="135">
        <f t="shared" ca="1" si="27"/>
        <v>-38.093067129630072</v>
      </c>
      <c r="AE152" s="127" t="str">
        <f t="shared" ca="1" si="28"/>
        <v>VENCIDO</v>
      </c>
    </row>
    <row r="153" spans="1:31" customFormat="1" ht="15" x14ac:dyDescent="0.25">
      <c r="A153" s="126">
        <v>23526902</v>
      </c>
      <c r="B153" s="128" t="e">
        <f>VLOOKUP(A153,[1]BASE!$A:$A,1,0)</f>
        <v>#N/A</v>
      </c>
      <c r="C153" s="128" t="e">
        <f>VLOOKUP(A153,'INGRESO DIARIO'!A:A,1,0)</f>
        <v>#N/A</v>
      </c>
      <c r="D153" s="129" t="s">
        <v>2535</v>
      </c>
      <c r="E153" s="129" t="s">
        <v>19</v>
      </c>
      <c r="F153" s="130">
        <v>45898.758634259262</v>
      </c>
      <c r="G153" s="130">
        <v>45901.90693287037</v>
      </c>
      <c r="H153" s="129">
        <v>1128470665</v>
      </c>
      <c r="I153" s="129" t="s">
        <v>2534</v>
      </c>
      <c r="J153" s="129" t="s">
        <v>2903</v>
      </c>
      <c r="K153" s="129" t="s">
        <v>15</v>
      </c>
      <c r="L153" s="129" t="s">
        <v>2537</v>
      </c>
      <c r="M153" s="129" t="s">
        <v>16</v>
      </c>
      <c r="N153" s="129" t="s">
        <v>22</v>
      </c>
      <c r="O153" s="129"/>
      <c r="P153" s="129"/>
      <c r="Q153" s="132">
        <v>45920</v>
      </c>
      <c r="R153" s="129"/>
      <c r="S153" s="129" t="s">
        <v>23</v>
      </c>
      <c r="T153" s="129" t="s">
        <v>4194</v>
      </c>
      <c r="U153" s="129"/>
      <c r="V153" s="129"/>
      <c r="W153" s="133">
        <f t="shared" si="29"/>
        <v>45905.90693287037</v>
      </c>
      <c r="X153" s="134">
        <f t="shared" si="21"/>
        <v>4</v>
      </c>
      <c r="Y153" s="134">
        <f t="shared" ca="1" si="22"/>
        <v>44.093067129630072</v>
      </c>
      <c r="Z153" s="134">
        <f t="shared" ca="1" si="23"/>
        <v>33</v>
      </c>
      <c r="AA153" s="134">
        <f t="shared" ca="1" si="24"/>
        <v>11.093067129630072</v>
      </c>
      <c r="AB153" s="134">
        <f t="shared" ca="1" si="25"/>
        <v>33</v>
      </c>
      <c r="AC153" s="134">
        <f t="shared" ca="1" si="26"/>
        <v>29</v>
      </c>
      <c r="AD153" s="135">
        <f t="shared" ca="1" si="27"/>
        <v>-38.093067129630072</v>
      </c>
      <c r="AE153" s="127" t="str">
        <f t="shared" ca="1" si="28"/>
        <v>VENCIDO</v>
      </c>
    </row>
    <row r="154" spans="1:31" customFormat="1" ht="15" x14ac:dyDescent="0.25">
      <c r="A154" s="126">
        <v>23526903</v>
      </c>
      <c r="B154" s="128" t="e">
        <f>VLOOKUP(A154,[1]BASE!$A:$A,1,0)</f>
        <v>#N/A</v>
      </c>
      <c r="C154" s="128" t="e">
        <f>VLOOKUP(A154,'INGRESO DIARIO'!A:A,1,0)</f>
        <v>#N/A</v>
      </c>
      <c r="D154" s="136" t="s">
        <v>3165</v>
      </c>
      <c r="E154" s="129" t="s">
        <v>19</v>
      </c>
      <c r="F154" s="130">
        <v>45898.759375000001</v>
      </c>
      <c r="G154" s="130">
        <v>45901.906655092593</v>
      </c>
      <c r="H154" s="129">
        <v>1128470665</v>
      </c>
      <c r="I154" s="129" t="s">
        <v>2534</v>
      </c>
      <c r="J154" s="129" t="s">
        <v>2903</v>
      </c>
      <c r="K154" s="129" t="s">
        <v>15</v>
      </c>
      <c r="L154" s="129" t="s">
        <v>2541</v>
      </c>
      <c r="M154" s="129" t="s">
        <v>16</v>
      </c>
      <c r="N154" s="129" t="s">
        <v>22</v>
      </c>
      <c r="O154" s="129"/>
      <c r="P154" s="129"/>
      <c r="Q154" s="132">
        <v>45920</v>
      </c>
      <c r="R154" s="129"/>
      <c r="S154" s="129" t="s">
        <v>23</v>
      </c>
      <c r="T154" s="129" t="s">
        <v>4194</v>
      </c>
      <c r="U154" s="129"/>
      <c r="V154" s="129"/>
      <c r="W154" s="133">
        <f t="shared" si="29"/>
        <v>45905.906655092593</v>
      </c>
      <c r="X154" s="134">
        <f t="shared" si="21"/>
        <v>4</v>
      </c>
      <c r="Y154" s="134">
        <f t="shared" ca="1" si="22"/>
        <v>44.0933449074073</v>
      </c>
      <c r="Z154" s="134">
        <f t="shared" ca="1" si="23"/>
        <v>33</v>
      </c>
      <c r="AA154" s="134">
        <f t="shared" ca="1" si="24"/>
        <v>11.0933449074073</v>
      </c>
      <c r="AB154" s="134">
        <f t="shared" ca="1" si="25"/>
        <v>33</v>
      </c>
      <c r="AC154" s="134">
        <f t="shared" ca="1" si="26"/>
        <v>29</v>
      </c>
      <c r="AD154" s="135">
        <f t="shared" ca="1" si="27"/>
        <v>-38.0933449074073</v>
      </c>
      <c r="AE154" s="127" t="str">
        <f t="shared" ca="1" si="28"/>
        <v>VENCIDO</v>
      </c>
    </row>
    <row r="155" spans="1:31" customFormat="1" ht="15" x14ac:dyDescent="0.25">
      <c r="A155" s="110">
        <v>23538178</v>
      </c>
      <c r="B155" s="39" t="e">
        <f>VLOOKUP(A155,[1]BASE!$A:$A,1,0)</f>
        <v>#N/A</v>
      </c>
      <c r="C155" s="39" t="e">
        <f>VLOOKUP(A155,'INGRESO DIARIO'!A:A,1,0)</f>
        <v>#N/A</v>
      </c>
      <c r="D155" s="40" t="s">
        <v>3462</v>
      </c>
      <c r="E155" s="1" t="s">
        <v>19</v>
      </c>
      <c r="F155" s="41">
        <v>45912.64267361111</v>
      </c>
      <c r="G155" s="41">
        <v>45912.642708333333</v>
      </c>
      <c r="H155" s="1">
        <v>1152683824</v>
      </c>
      <c r="I155" s="1" t="s">
        <v>3340</v>
      </c>
      <c r="J155" s="1" t="s">
        <v>3427</v>
      </c>
      <c r="K155" s="1" t="s">
        <v>15</v>
      </c>
      <c r="L155" s="1" t="s">
        <v>3341</v>
      </c>
      <c r="M155" s="1" t="s">
        <v>16</v>
      </c>
      <c r="N155" s="1" t="s">
        <v>22</v>
      </c>
      <c r="O155" s="1"/>
      <c r="P155" s="1" t="s">
        <v>17</v>
      </c>
      <c r="Q155" s="43">
        <v>45920</v>
      </c>
      <c r="R155" s="1"/>
      <c r="S155" s="1" t="s">
        <v>23</v>
      </c>
      <c r="T155" s="1" t="s">
        <v>4210</v>
      </c>
      <c r="U155" s="1" t="s">
        <v>17</v>
      </c>
      <c r="V155" s="1" t="s">
        <v>17</v>
      </c>
      <c r="W155" s="133">
        <f t="shared" si="29"/>
        <v>45916.642708333333</v>
      </c>
      <c r="X155" s="134">
        <f t="shared" si="21"/>
        <v>4</v>
      </c>
      <c r="Y155" s="134">
        <f t="shared" ca="1" si="22"/>
        <v>33.357291666667152</v>
      </c>
      <c r="Z155" s="134">
        <f t="shared" ca="1" si="23"/>
        <v>24</v>
      </c>
      <c r="AA155" s="134">
        <f t="shared" ca="1" si="24"/>
        <v>9.3572916666671517</v>
      </c>
      <c r="AB155" s="134">
        <f t="shared" ca="1" si="25"/>
        <v>24</v>
      </c>
      <c r="AC155" s="134">
        <f t="shared" ca="1" si="26"/>
        <v>20</v>
      </c>
      <c r="AD155" s="135">
        <f t="shared" ca="1" si="27"/>
        <v>-27.357291666667152</v>
      </c>
      <c r="AE155" s="127" t="str">
        <f t="shared" ca="1" si="28"/>
        <v>VENCIDO</v>
      </c>
    </row>
    <row r="156" spans="1:31" customFormat="1" ht="15" x14ac:dyDescent="0.25">
      <c r="A156" s="110">
        <v>23539741</v>
      </c>
      <c r="B156" s="39" t="e">
        <f>VLOOKUP(A156,[1]BASE!$A:$A,1,0)</f>
        <v>#N/A</v>
      </c>
      <c r="C156" s="39">
        <f>VLOOKUP(A156,'INGRESO DIARIO'!A:A,1,0)</f>
        <v>23539741</v>
      </c>
      <c r="D156" s="40" t="s">
        <v>3677</v>
      </c>
      <c r="E156" s="1" t="s">
        <v>19</v>
      </c>
      <c r="F156" s="41">
        <v>45915.636018518519</v>
      </c>
      <c r="G156" s="41">
        <v>45915.636053240742</v>
      </c>
      <c r="H156" s="1">
        <v>43875593</v>
      </c>
      <c r="I156" s="1" t="s">
        <v>3570</v>
      </c>
      <c r="J156" s="1" t="s">
        <v>3643</v>
      </c>
      <c r="K156" s="1" t="s">
        <v>15</v>
      </c>
      <c r="L156" s="1" t="s">
        <v>3571</v>
      </c>
      <c r="M156" s="1" t="s">
        <v>16</v>
      </c>
      <c r="N156" s="1" t="s">
        <v>22</v>
      </c>
      <c r="O156" s="1"/>
      <c r="P156" s="1"/>
      <c r="Q156" s="43">
        <v>45920</v>
      </c>
      <c r="R156" s="1"/>
      <c r="S156" s="1" t="s">
        <v>23</v>
      </c>
      <c r="T156" s="1" t="s">
        <v>4213</v>
      </c>
      <c r="U156" s="1" t="s">
        <v>17</v>
      </c>
      <c r="V156" s="1" t="s">
        <v>475</v>
      </c>
      <c r="W156" s="133">
        <f t="shared" si="29"/>
        <v>45919.636053240742</v>
      </c>
      <c r="X156" s="134">
        <f t="shared" si="21"/>
        <v>4</v>
      </c>
      <c r="Y156" s="134">
        <f t="shared" ca="1" si="22"/>
        <v>30.363946759258397</v>
      </c>
      <c r="Z156" s="134">
        <f t="shared" ca="1" si="23"/>
        <v>23</v>
      </c>
      <c r="AA156" s="134">
        <f t="shared" ca="1" si="24"/>
        <v>7.3639467592583969</v>
      </c>
      <c r="AB156" s="134">
        <f t="shared" ca="1" si="25"/>
        <v>23</v>
      </c>
      <c r="AC156" s="134">
        <f t="shared" ca="1" si="26"/>
        <v>19</v>
      </c>
      <c r="AD156" s="135">
        <f t="shared" ca="1" si="27"/>
        <v>-24.363946759258397</v>
      </c>
      <c r="AE156" s="127" t="str">
        <f t="shared" ca="1" si="28"/>
        <v>VENCIDO</v>
      </c>
    </row>
    <row r="157" spans="1:31" customFormat="1" ht="15" x14ac:dyDescent="0.25">
      <c r="A157" s="110">
        <v>23539888</v>
      </c>
      <c r="B157" s="39" t="e">
        <f>VLOOKUP(A157,[1]BASE!$A:$A,1,0)</f>
        <v>#N/A</v>
      </c>
      <c r="C157" s="39" t="e">
        <f>VLOOKUP(A157,'INGRESO DIARIO'!A:A,1,0)</f>
        <v>#N/A</v>
      </c>
      <c r="D157" s="1" t="s">
        <v>3591</v>
      </c>
      <c r="E157" s="1" t="s">
        <v>19</v>
      </c>
      <c r="F157" s="41">
        <v>45915.70722222222</v>
      </c>
      <c r="G157" s="41">
        <v>45915.707233796296</v>
      </c>
      <c r="H157" s="1">
        <v>1036338520</v>
      </c>
      <c r="I157" s="1" t="s">
        <v>3592</v>
      </c>
      <c r="J157" s="1" t="s">
        <v>3649</v>
      </c>
      <c r="K157" s="1" t="s">
        <v>15</v>
      </c>
      <c r="L157" s="1" t="s">
        <v>3593</v>
      </c>
      <c r="M157" s="1" t="s">
        <v>18</v>
      </c>
      <c r="N157" s="1" t="s">
        <v>22</v>
      </c>
      <c r="O157" s="1"/>
      <c r="P157" s="1"/>
      <c r="Q157" s="43">
        <v>45920</v>
      </c>
      <c r="R157" s="1"/>
      <c r="S157" s="1" t="s">
        <v>23</v>
      </c>
      <c r="T157" s="1" t="s">
        <v>4190</v>
      </c>
      <c r="U157" s="1" t="s">
        <v>17</v>
      </c>
      <c r="V157" s="1" t="s">
        <v>17</v>
      </c>
      <c r="W157" s="133">
        <f t="shared" si="29"/>
        <v>45923.707233796296</v>
      </c>
      <c r="X157" s="134">
        <f t="shared" si="21"/>
        <v>8</v>
      </c>
      <c r="Y157" s="134">
        <f t="shared" ca="1" si="22"/>
        <v>30.29276620370365</v>
      </c>
      <c r="Z157" s="134">
        <f t="shared" ca="1" si="23"/>
        <v>23</v>
      </c>
      <c r="AA157" s="134">
        <f t="shared" ca="1" si="24"/>
        <v>7.2927662037036498</v>
      </c>
      <c r="AB157" s="134">
        <f t="shared" ca="1" si="25"/>
        <v>23</v>
      </c>
      <c r="AC157" s="134">
        <f t="shared" ca="1" si="26"/>
        <v>15</v>
      </c>
      <c r="AD157" s="135">
        <f t="shared" ca="1" si="27"/>
        <v>-20.29276620370365</v>
      </c>
      <c r="AE157" s="127" t="str">
        <f t="shared" ca="1" si="28"/>
        <v>VENCIDO</v>
      </c>
    </row>
    <row r="158" spans="1:31" customFormat="1" ht="15" x14ac:dyDescent="0.25">
      <c r="A158" s="110">
        <v>23474519</v>
      </c>
      <c r="B158" s="39" t="e">
        <f>VLOOKUP(A158,[1]BASE!$A:$A,1,0)</f>
        <v>#N/A</v>
      </c>
      <c r="C158" s="39" t="e">
        <f>VLOOKUP(A158,'INGRESO DIARIO'!A:A,1,0)</f>
        <v>#N/A</v>
      </c>
      <c r="D158" s="40" t="s">
        <v>3870</v>
      </c>
      <c r="E158" s="1" t="s">
        <v>19</v>
      </c>
      <c r="F158" s="41">
        <v>45834.554236111115</v>
      </c>
      <c r="G158" s="41">
        <v>45917.479687500003</v>
      </c>
      <c r="H158" s="1">
        <v>39778478</v>
      </c>
      <c r="I158" s="1" t="s">
        <v>3761</v>
      </c>
      <c r="J158" s="1" t="s">
        <v>3844</v>
      </c>
      <c r="K158" s="1" t="s">
        <v>15</v>
      </c>
      <c r="L158" s="1" t="s">
        <v>3762</v>
      </c>
      <c r="M158" s="1" t="s">
        <v>16</v>
      </c>
      <c r="N158" s="1" t="s">
        <v>20</v>
      </c>
      <c r="O158" s="1"/>
      <c r="P158" s="1" t="s">
        <v>17</v>
      </c>
      <c r="Q158" s="43">
        <v>45920</v>
      </c>
      <c r="R158" s="1"/>
      <c r="S158" s="1" t="s">
        <v>23</v>
      </c>
      <c r="T158" s="1" t="s">
        <v>4164</v>
      </c>
      <c r="U158" s="1"/>
      <c r="V158" s="1"/>
      <c r="W158" s="133">
        <f t="shared" si="29"/>
        <v>45921.479687500003</v>
      </c>
      <c r="X158" s="134">
        <f t="shared" si="21"/>
        <v>4</v>
      </c>
      <c r="Y158" s="134">
        <f t="shared" ca="1" si="22"/>
        <v>28.52031249999709</v>
      </c>
      <c r="Z158" s="134">
        <f t="shared" ca="1" si="23"/>
        <v>21</v>
      </c>
      <c r="AA158" s="134">
        <f t="shared" ca="1" si="24"/>
        <v>7.5203124999970896</v>
      </c>
      <c r="AB158" s="134">
        <f t="shared" ca="1" si="25"/>
        <v>21</v>
      </c>
      <c r="AC158" s="134">
        <f t="shared" ca="1" si="26"/>
        <v>17</v>
      </c>
      <c r="AD158" s="135">
        <f t="shared" ca="1" si="27"/>
        <v>-22.52031249999709</v>
      </c>
      <c r="AE158" s="127" t="str">
        <f t="shared" ca="1" si="28"/>
        <v>VENCIDO</v>
      </c>
    </row>
    <row r="159" spans="1:31" customFormat="1" ht="15" x14ac:dyDescent="0.25">
      <c r="A159" s="110">
        <v>23542607</v>
      </c>
      <c r="B159" s="39" t="e">
        <f>VLOOKUP(A159,[1]BASE!$A:$A,1,0)</f>
        <v>#N/A</v>
      </c>
      <c r="C159" s="39" t="e">
        <f>VLOOKUP(A159,'INGRESO DIARIO'!A:A,1,0)</f>
        <v>#N/A</v>
      </c>
      <c r="D159" s="1" t="s">
        <v>3971</v>
      </c>
      <c r="E159" s="1" t="s">
        <v>19</v>
      </c>
      <c r="F159" s="41">
        <v>45918.457094907404</v>
      </c>
      <c r="G159" s="41">
        <v>45918.457129629627</v>
      </c>
      <c r="H159" s="1">
        <v>43731299</v>
      </c>
      <c r="I159" s="1" t="s">
        <v>3972</v>
      </c>
      <c r="J159" s="1" t="s">
        <v>4054</v>
      </c>
      <c r="K159" s="1" t="s">
        <v>15</v>
      </c>
      <c r="L159" s="1" t="s">
        <v>3973</v>
      </c>
      <c r="M159" s="1" t="s">
        <v>16</v>
      </c>
      <c r="N159" s="1" t="s">
        <v>22</v>
      </c>
      <c r="O159" s="1"/>
      <c r="P159" s="1" t="s">
        <v>17</v>
      </c>
      <c r="Q159" s="43">
        <v>45920</v>
      </c>
      <c r="R159" s="1"/>
      <c r="S159" s="1" t="s">
        <v>23</v>
      </c>
      <c r="T159" s="1" t="s">
        <v>4204</v>
      </c>
      <c r="U159" s="1" t="s">
        <v>17</v>
      </c>
      <c r="V159" s="1" t="s">
        <v>17</v>
      </c>
      <c r="W159" s="133">
        <f t="shared" si="29"/>
        <v>45922.457129629627</v>
      </c>
      <c r="X159" s="134">
        <f t="shared" si="21"/>
        <v>4</v>
      </c>
      <c r="Y159" s="134">
        <f t="shared" ca="1" si="22"/>
        <v>27.542870370372839</v>
      </c>
      <c r="Z159" s="134">
        <f t="shared" ca="1" si="23"/>
        <v>20</v>
      </c>
      <c r="AA159" s="134">
        <f t="shared" ca="1" si="24"/>
        <v>7.5428703703728388</v>
      </c>
      <c r="AB159" s="134">
        <f t="shared" ca="1" si="25"/>
        <v>20</v>
      </c>
      <c r="AC159" s="134">
        <f t="shared" ca="1" si="26"/>
        <v>16</v>
      </c>
      <c r="AD159" s="135">
        <f t="shared" ca="1" si="27"/>
        <v>-21.542870370372839</v>
      </c>
      <c r="AE159" s="127" t="str">
        <f t="shared" ca="1" si="28"/>
        <v>VENCIDO</v>
      </c>
    </row>
    <row r="160" spans="1:31" customFormat="1" ht="15" x14ac:dyDescent="0.25">
      <c r="A160" s="110">
        <v>23542532</v>
      </c>
      <c r="B160" s="39" t="e">
        <f>VLOOKUP(A160,[1]BASE!$A:$A,1,0)</f>
        <v>#N/A</v>
      </c>
      <c r="C160" s="39" t="e">
        <f>VLOOKUP(A160,'INGRESO DIARIO'!A:A,1,0)</f>
        <v>#N/A</v>
      </c>
      <c r="D160" s="40" t="s">
        <v>4085</v>
      </c>
      <c r="E160" s="1" t="s">
        <v>19</v>
      </c>
      <c r="F160" s="41">
        <v>45918.431759259256</v>
      </c>
      <c r="G160" s="41">
        <v>45918.431793981479</v>
      </c>
      <c r="H160" s="1">
        <v>32518422</v>
      </c>
      <c r="I160" s="1" t="s">
        <v>3991</v>
      </c>
      <c r="J160" s="1" t="s">
        <v>4058</v>
      </c>
      <c r="K160" s="1" t="s">
        <v>15</v>
      </c>
      <c r="L160" s="1" t="s">
        <v>3992</v>
      </c>
      <c r="M160" s="1" t="s">
        <v>16</v>
      </c>
      <c r="N160" s="1" t="s">
        <v>22</v>
      </c>
      <c r="O160" s="1"/>
      <c r="P160" s="1" t="s">
        <v>17</v>
      </c>
      <c r="Q160" s="43">
        <v>45920</v>
      </c>
      <c r="R160" s="1"/>
      <c r="S160" s="1" t="s">
        <v>23</v>
      </c>
      <c r="T160" s="1" t="s">
        <v>4206</v>
      </c>
      <c r="U160" s="1" t="s">
        <v>17</v>
      </c>
      <c r="V160" s="1" t="s">
        <v>475</v>
      </c>
      <c r="W160" s="133">
        <f t="shared" si="29"/>
        <v>45922.431793981479</v>
      </c>
      <c r="X160" s="134">
        <f t="shared" si="21"/>
        <v>4</v>
      </c>
      <c r="Y160" s="134">
        <f t="shared" ca="1" si="22"/>
        <v>27.568206018520868</v>
      </c>
      <c r="Z160" s="134">
        <f t="shared" ca="1" si="23"/>
        <v>20</v>
      </c>
      <c r="AA160" s="134">
        <f t="shared" ca="1" si="24"/>
        <v>7.5682060185208684</v>
      </c>
      <c r="AB160" s="134">
        <f t="shared" ca="1" si="25"/>
        <v>20</v>
      </c>
      <c r="AC160" s="134">
        <f t="shared" ca="1" si="26"/>
        <v>16</v>
      </c>
      <c r="AD160" s="135">
        <f t="shared" ca="1" si="27"/>
        <v>-21.568206018520868</v>
      </c>
      <c r="AE160" s="127" t="str">
        <f t="shared" ca="1" si="28"/>
        <v>VENCIDO</v>
      </c>
    </row>
    <row r="161" spans="1:31" customFormat="1" ht="15" x14ac:dyDescent="0.25">
      <c r="A161" s="110">
        <v>23542768</v>
      </c>
      <c r="B161" s="39" t="e">
        <f>VLOOKUP(A161,[1]BASE!$A:$A,1,0)</f>
        <v>#N/A</v>
      </c>
      <c r="C161" s="39" t="e">
        <f>VLOOKUP(A161,'INGRESO DIARIO'!A:A,1,0)</f>
        <v>#N/A</v>
      </c>
      <c r="D161" s="40" t="s">
        <v>4086</v>
      </c>
      <c r="E161" s="1" t="s">
        <v>19</v>
      </c>
      <c r="F161" s="41">
        <v>45918.565636574072</v>
      </c>
      <c r="G161" s="41">
        <v>45918.565671296295</v>
      </c>
      <c r="H161" s="1">
        <v>43917584</v>
      </c>
      <c r="I161" s="1" t="s">
        <v>3993</v>
      </c>
      <c r="J161" s="1" t="s">
        <v>4059</v>
      </c>
      <c r="K161" s="1" t="s">
        <v>15</v>
      </c>
      <c r="L161" s="1" t="s">
        <v>3994</v>
      </c>
      <c r="M161" s="1" t="s">
        <v>16</v>
      </c>
      <c r="N161" s="1" t="s">
        <v>22</v>
      </c>
      <c r="O161" s="1"/>
      <c r="P161" s="43"/>
      <c r="Q161" s="43">
        <v>45920</v>
      </c>
      <c r="R161" s="1"/>
      <c r="S161" s="1" t="s">
        <v>23</v>
      </c>
      <c r="T161" s="1" t="s">
        <v>3907</v>
      </c>
      <c r="U161" s="1" t="s">
        <v>17</v>
      </c>
      <c r="V161" s="1" t="s">
        <v>475</v>
      </c>
      <c r="W161" s="133">
        <f t="shared" si="29"/>
        <v>45922.565671296295</v>
      </c>
      <c r="X161" s="134">
        <f t="shared" si="21"/>
        <v>4</v>
      </c>
      <c r="Y161" s="134">
        <f t="shared" ca="1" si="22"/>
        <v>27.434328703704523</v>
      </c>
      <c r="Z161" s="134">
        <f t="shared" ca="1" si="23"/>
        <v>20</v>
      </c>
      <c r="AA161" s="134">
        <f t="shared" ca="1" si="24"/>
        <v>7.4343287037045229</v>
      </c>
      <c r="AB161" s="134">
        <f t="shared" ca="1" si="25"/>
        <v>20</v>
      </c>
      <c r="AC161" s="134">
        <f t="shared" ca="1" si="26"/>
        <v>16</v>
      </c>
      <c r="AD161" s="135">
        <f t="shared" ca="1" si="27"/>
        <v>-21.434328703704523</v>
      </c>
      <c r="AE161" s="127" t="str">
        <f t="shared" ca="1" si="28"/>
        <v>VENCIDO</v>
      </c>
    </row>
    <row r="162" spans="1:31" customFormat="1" ht="15" x14ac:dyDescent="0.25">
      <c r="A162" s="110">
        <v>23222420</v>
      </c>
      <c r="B162" s="39" t="e">
        <f>VLOOKUP(A162,[1]BASE!$A:$A,1,0)</f>
        <v>#N/A</v>
      </c>
      <c r="C162" s="39" t="e">
        <f>VLOOKUP(A162,'INGRESO DIARIO'!A:A,1,0)</f>
        <v>#N/A</v>
      </c>
      <c r="D162" s="1" t="s">
        <v>4016</v>
      </c>
      <c r="E162" s="1" t="s">
        <v>19</v>
      </c>
      <c r="F162" s="41">
        <v>45558.617534722223</v>
      </c>
      <c r="G162" s="41">
        <v>45918.485497685186</v>
      </c>
      <c r="H162" s="1">
        <v>71741931</v>
      </c>
      <c r="I162" s="1" t="s">
        <v>4017</v>
      </c>
      <c r="J162" s="1" t="s">
        <v>4066</v>
      </c>
      <c r="K162" s="1" t="s">
        <v>15</v>
      </c>
      <c r="L162" s="1" t="s">
        <v>4018</v>
      </c>
      <c r="M162" s="1" t="s">
        <v>18</v>
      </c>
      <c r="N162" s="1" t="s">
        <v>22</v>
      </c>
      <c r="O162" s="1"/>
      <c r="P162" s="1" t="s">
        <v>17</v>
      </c>
      <c r="Q162" s="43">
        <v>45920</v>
      </c>
      <c r="R162" s="1"/>
      <c r="S162" s="1" t="s">
        <v>23</v>
      </c>
      <c r="T162" s="1" t="s">
        <v>4185</v>
      </c>
      <c r="U162" s="1" t="s">
        <v>17</v>
      </c>
      <c r="V162" s="1" t="s">
        <v>17</v>
      </c>
      <c r="W162" s="133">
        <f t="shared" si="29"/>
        <v>45926.485497685186</v>
      </c>
      <c r="X162" s="134">
        <f t="shared" si="21"/>
        <v>8</v>
      </c>
      <c r="Y162" s="134">
        <f t="shared" ca="1" si="22"/>
        <v>27.514502314814308</v>
      </c>
      <c r="Z162" s="134">
        <f t="shared" ca="1" si="23"/>
        <v>20</v>
      </c>
      <c r="AA162" s="134">
        <f t="shared" ca="1" si="24"/>
        <v>7.5145023148143082</v>
      </c>
      <c r="AB162" s="134">
        <f t="shared" ca="1" si="25"/>
        <v>20</v>
      </c>
      <c r="AC162" s="134">
        <f t="shared" ca="1" si="26"/>
        <v>12</v>
      </c>
      <c r="AD162" s="135">
        <f t="shared" ca="1" si="27"/>
        <v>-17.514502314814308</v>
      </c>
      <c r="AE162" s="127" t="str">
        <f t="shared" ca="1" si="28"/>
        <v>VENCIDO</v>
      </c>
    </row>
    <row r="163" spans="1:31" customFormat="1" ht="15" x14ac:dyDescent="0.25">
      <c r="A163" s="110">
        <v>23159367</v>
      </c>
      <c r="B163" s="39" t="e">
        <f>VLOOKUP(A163,[1]BASE!$A:$A,1,0)</f>
        <v>#N/A</v>
      </c>
      <c r="C163" s="39" t="e">
        <f>VLOOKUP(A163,'INGRESO DIARIO'!A:A,1,0)</f>
        <v>#N/A</v>
      </c>
      <c r="D163" s="1" t="s">
        <v>4034</v>
      </c>
      <c r="E163" s="1" t="s">
        <v>19</v>
      </c>
      <c r="F163" s="41">
        <v>45490.797002314815</v>
      </c>
      <c r="G163" s="41">
        <v>45918.473124999997</v>
      </c>
      <c r="H163" s="1">
        <v>1128466899</v>
      </c>
      <c r="I163" s="1" t="s">
        <v>4035</v>
      </c>
      <c r="J163" s="1" t="s">
        <v>4068</v>
      </c>
      <c r="K163" s="1" t="s">
        <v>15</v>
      </c>
      <c r="L163" s="1" t="s">
        <v>4036</v>
      </c>
      <c r="M163" s="1" t="s">
        <v>18</v>
      </c>
      <c r="N163" s="1" t="s">
        <v>22</v>
      </c>
      <c r="O163" s="1"/>
      <c r="P163" s="1" t="s">
        <v>17</v>
      </c>
      <c r="Q163" s="43">
        <v>45920</v>
      </c>
      <c r="R163" s="1"/>
      <c r="S163" s="1" t="s">
        <v>23</v>
      </c>
      <c r="T163" s="1" t="s">
        <v>4191</v>
      </c>
      <c r="U163" s="1" t="s">
        <v>17</v>
      </c>
      <c r="V163" s="1" t="s">
        <v>17</v>
      </c>
      <c r="W163" s="133">
        <f t="shared" si="29"/>
        <v>45926.473124999997</v>
      </c>
      <c r="X163" s="134">
        <f t="shared" si="21"/>
        <v>8</v>
      </c>
      <c r="Y163" s="134">
        <f t="shared" ca="1" si="22"/>
        <v>27.526875000003201</v>
      </c>
      <c r="Z163" s="134">
        <f t="shared" ca="1" si="23"/>
        <v>20</v>
      </c>
      <c r="AA163" s="134">
        <f t="shared" ca="1" si="24"/>
        <v>7.5268750000032014</v>
      </c>
      <c r="AB163" s="134">
        <f t="shared" ca="1" si="25"/>
        <v>20</v>
      </c>
      <c r="AC163" s="134">
        <f t="shared" ca="1" si="26"/>
        <v>12</v>
      </c>
      <c r="AD163" s="135">
        <f t="shared" ca="1" si="27"/>
        <v>-17.526875000003201</v>
      </c>
      <c r="AE163" s="127" t="str">
        <f t="shared" ca="1" si="28"/>
        <v>VENCIDO</v>
      </c>
    </row>
    <row r="164" spans="1:31" customFormat="1" ht="15" x14ac:dyDescent="0.25">
      <c r="A164" s="126">
        <v>23527894</v>
      </c>
      <c r="B164" s="128" t="e">
        <f>VLOOKUP(A164,[1]BASE!$A:$A,1,0)</f>
        <v>#N/A</v>
      </c>
      <c r="C164" s="128" t="e">
        <f>VLOOKUP(A164,'INGRESO DIARIO'!A:A,1,0)</f>
        <v>#N/A</v>
      </c>
      <c r="D164" s="129" t="s">
        <v>2638</v>
      </c>
      <c r="E164" s="129" t="s">
        <v>409</v>
      </c>
      <c r="F164" s="130">
        <v>45901.562858796293</v>
      </c>
      <c r="G164" s="130">
        <v>45901.906550925924</v>
      </c>
      <c r="H164" s="129">
        <v>1036131373</v>
      </c>
      <c r="I164" s="129" t="s">
        <v>2636</v>
      </c>
      <c r="J164" s="129" t="s">
        <v>2917</v>
      </c>
      <c r="K164" s="129" t="s">
        <v>15</v>
      </c>
      <c r="L164" s="129" t="s">
        <v>2640</v>
      </c>
      <c r="M164" s="129" t="s">
        <v>18</v>
      </c>
      <c r="N164" s="129" t="s">
        <v>26</v>
      </c>
      <c r="O164" s="129"/>
      <c r="P164" s="129" t="s">
        <v>763</v>
      </c>
      <c r="Q164" s="132">
        <v>45920</v>
      </c>
      <c r="R164" s="129"/>
      <c r="S164" s="129" t="s">
        <v>753</v>
      </c>
      <c r="T164" s="129" t="s">
        <v>4130</v>
      </c>
      <c r="U164" s="129"/>
      <c r="V164" s="129"/>
      <c r="W164" s="133">
        <f t="shared" si="29"/>
        <v>45909.906550925924</v>
      </c>
      <c r="X164" s="134">
        <f t="shared" si="21"/>
        <v>8</v>
      </c>
      <c r="Y164" s="134">
        <f t="shared" ca="1" si="22"/>
        <v>44.093449074076489</v>
      </c>
      <c r="Z164" s="134">
        <f t="shared" ca="1" si="23"/>
        <v>33</v>
      </c>
      <c r="AA164" s="134">
        <f t="shared" ca="1" si="24"/>
        <v>11.093449074076489</v>
      </c>
      <c r="AB164" s="134">
        <f t="shared" ca="1" si="25"/>
        <v>33</v>
      </c>
      <c r="AC164" s="134">
        <f t="shared" ca="1" si="26"/>
        <v>25</v>
      </c>
      <c r="AD164" s="135">
        <f t="shared" ca="1" si="27"/>
        <v>-34.093449074076489</v>
      </c>
      <c r="AE164" s="127" t="str">
        <f t="shared" si="28"/>
        <v>EJECUTADO</v>
      </c>
    </row>
    <row r="165" spans="1:31" customFormat="1" ht="15" x14ac:dyDescent="0.25">
      <c r="A165" s="126">
        <v>23507809</v>
      </c>
      <c r="B165" s="128" t="e">
        <f>VLOOKUP(A165,[1]BASE!$A:$A,1,0)</f>
        <v>#N/A</v>
      </c>
      <c r="C165" s="128" t="e">
        <f>VLOOKUP(A165,'INGRESO DIARIO'!A:A,1,0)</f>
        <v>#N/A</v>
      </c>
      <c r="D165" s="129" t="s">
        <v>1654</v>
      </c>
      <c r="E165" s="129" t="s">
        <v>409</v>
      </c>
      <c r="F165" s="130">
        <v>45880.370370370372</v>
      </c>
      <c r="G165" s="130">
        <v>45901.906944444447</v>
      </c>
      <c r="H165" s="129">
        <v>71493800</v>
      </c>
      <c r="I165" s="129" t="s">
        <v>1652</v>
      </c>
      <c r="J165" s="129" t="s">
        <v>2756</v>
      </c>
      <c r="K165" s="129" t="s">
        <v>15</v>
      </c>
      <c r="L165" s="129" t="s">
        <v>1656</v>
      </c>
      <c r="M165" s="129" t="s">
        <v>16</v>
      </c>
      <c r="N165" s="129" t="s">
        <v>26</v>
      </c>
      <c r="O165" s="129"/>
      <c r="P165" s="129" t="s">
        <v>763</v>
      </c>
      <c r="Q165" s="132">
        <v>45920</v>
      </c>
      <c r="R165" s="129"/>
      <c r="S165" s="129" t="s">
        <v>753</v>
      </c>
      <c r="T165" s="129" t="s">
        <v>3727</v>
      </c>
      <c r="U165" s="129"/>
      <c r="V165" s="129"/>
      <c r="W165" s="133">
        <f t="shared" si="29"/>
        <v>45905.906944444447</v>
      </c>
      <c r="X165" s="134">
        <f t="shared" si="21"/>
        <v>4</v>
      </c>
      <c r="Y165" s="134">
        <f t="shared" ca="1" si="22"/>
        <v>44.093055555553292</v>
      </c>
      <c r="Z165" s="134">
        <f t="shared" ca="1" si="23"/>
        <v>33</v>
      </c>
      <c r="AA165" s="134">
        <f t="shared" ca="1" si="24"/>
        <v>11.093055555553292</v>
      </c>
      <c r="AB165" s="134">
        <f t="shared" ca="1" si="25"/>
        <v>33</v>
      </c>
      <c r="AC165" s="134">
        <f t="shared" ca="1" si="26"/>
        <v>29</v>
      </c>
      <c r="AD165" s="135">
        <f t="shared" ca="1" si="27"/>
        <v>-38.093055555553292</v>
      </c>
      <c r="AE165" s="127" t="str">
        <f t="shared" si="28"/>
        <v>EJECUTADO</v>
      </c>
    </row>
    <row r="166" spans="1:31" customFormat="1" ht="15" x14ac:dyDescent="0.25">
      <c r="A166" s="126">
        <v>23516763</v>
      </c>
      <c r="B166" s="128" t="e">
        <f>VLOOKUP(A166,[1]BASE!$A:$A,1,0)</f>
        <v>#N/A</v>
      </c>
      <c r="C166" s="128" t="e">
        <f>VLOOKUP(A166,'INGRESO DIARIO'!A:A,1,0)</f>
        <v>#N/A</v>
      </c>
      <c r="D166" s="129" t="s">
        <v>1860</v>
      </c>
      <c r="E166" s="129" t="s">
        <v>409</v>
      </c>
      <c r="F166" s="130">
        <v>45891.698136574072</v>
      </c>
      <c r="G166" s="130">
        <v>45901.906666666669</v>
      </c>
      <c r="H166" s="129">
        <v>1234992377</v>
      </c>
      <c r="I166" s="129" t="s">
        <v>1859</v>
      </c>
      <c r="J166" s="129" t="s">
        <v>2756</v>
      </c>
      <c r="K166" s="129" t="s">
        <v>15</v>
      </c>
      <c r="L166" s="129" t="s">
        <v>1862</v>
      </c>
      <c r="M166" s="129" t="s">
        <v>16</v>
      </c>
      <c r="N166" s="129" t="s">
        <v>26</v>
      </c>
      <c r="O166" s="129"/>
      <c r="P166" s="129" t="s">
        <v>763</v>
      </c>
      <c r="Q166" s="132">
        <v>45920</v>
      </c>
      <c r="R166" s="129"/>
      <c r="S166" s="129" t="s">
        <v>753</v>
      </c>
      <c r="T166" s="129" t="s">
        <v>3723</v>
      </c>
      <c r="U166" s="129"/>
      <c r="V166" s="129"/>
      <c r="W166" s="133">
        <f t="shared" si="29"/>
        <v>45905.906666666669</v>
      </c>
      <c r="X166" s="134">
        <f t="shared" si="21"/>
        <v>4</v>
      </c>
      <c r="Y166" s="134">
        <f t="shared" ca="1" si="22"/>
        <v>44.09333333333052</v>
      </c>
      <c r="Z166" s="134">
        <f t="shared" ca="1" si="23"/>
        <v>33</v>
      </c>
      <c r="AA166" s="134">
        <f t="shared" ca="1" si="24"/>
        <v>11.09333333333052</v>
      </c>
      <c r="AB166" s="134">
        <f t="shared" ca="1" si="25"/>
        <v>33</v>
      </c>
      <c r="AC166" s="134">
        <f t="shared" ca="1" si="26"/>
        <v>29</v>
      </c>
      <c r="AD166" s="135">
        <f t="shared" ca="1" si="27"/>
        <v>-38.09333333333052</v>
      </c>
      <c r="AE166" s="127" t="str">
        <f t="shared" si="28"/>
        <v>EJECUTADO</v>
      </c>
    </row>
    <row r="167" spans="1:31" customFormat="1" ht="15" x14ac:dyDescent="0.25">
      <c r="A167" s="110">
        <v>23540410</v>
      </c>
      <c r="B167" s="39" t="e">
        <f>VLOOKUP(A167,[1]BASE!$A:$A,1,0)</f>
        <v>#N/A</v>
      </c>
      <c r="C167" s="39" t="e">
        <f>VLOOKUP(A167,'INGRESO DIARIO'!A:A,1,0)</f>
        <v>#N/A</v>
      </c>
      <c r="D167" s="1" t="s">
        <v>3594</v>
      </c>
      <c r="E167" s="1" t="s">
        <v>19</v>
      </c>
      <c r="F167" s="41">
        <v>45916.375011574077</v>
      </c>
      <c r="G167" s="41">
        <v>45916.375752314816</v>
      </c>
      <c r="H167" s="1">
        <v>1128465324</v>
      </c>
      <c r="I167" s="1" t="s">
        <v>3595</v>
      </c>
      <c r="J167" s="1" t="s">
        <v>3650</v>
      </c>
      <c r="K167" s="1" t="s">
        <v>15</v>
      </c>
      <c r="L167" s="1" t="s">
        <v>3596</v>
      </c>
      <c r="M167" s="1" t="s">
        <v>18</v>
      </c>
      <c r="N167" s="1" t="s">
        <v>22</v>
      </c>
      <c r="O167" s="1"/>
      <c r="P167" s="1" t="s">
        <v>3251</v>
      </c>
      <c r="Q167" s="43">
        <v>45920</v>
      </c>
      <c r="R167" s="1"/>
      <c r="S167" s="1" t="s">
        <v>753</v>
      </c>
      <c r="T167" s="1" t="s">
        <v>3890</v>
      </c>
      <c r="U167" s="1" t="s">
        <v>17</v>
      </c>
      <c r="V167" s="1" t="s">
        <v>17</v>
      </c>
      <c r="W167" s="133">
        <f t="shared" si="29"/>
        <v>45924.375752314816</v>
      </c>
      <c r="X167" s="134">
        <f t="shared" si="21"/>
        <v>8</v>
      </c>
      <c r="Y167" s="134">
        <f t="shared" ca="1" si="22"/>
        <v>29.624247685183946</v>
      </c>
      <c r="Z167" s="134">
        <f t="shared" ca="1" si="23"/>
        <v>22</v>
      </c>
      <c r="AA167" s="134">
        <f t="shared" ca="1" si="24"/>
        <v>7.6242476851839456</v>
      </c>
      <c r="AB167" s="134">
        <f t="shared" ca="1" si="25"/>
        <v>22</v>
      </c>
      <c r="AC167" s="134">
        <f t="shared" ca="1" si="26"/>
        <v>14</v>
      </c>
      <c r="AD167" s="135">
        <f t="shared" ca="1" si="27"/>
        <v>-19.624247685183946</v>
      </c>
      <c r="AE167" s="127" t="str">
        <f t="shared" si="28"/>
        <v>EJECUTADO</v>
      </c>
    </row>
    <row r="168" spans="1:31" customFormat="1" ht="15" x14ac:dyDescent="0.25">
      <c r="A168" s="126">
        <v>23514430</v>
      </c>
      <c r="B168" s="128" t="e">
        <f>VLOOKUP(A168,[1]BASE!$A:$A,1,0)</f>
        <v>#N/A</v>
      </c>
      <c r="C168" s="128" t="e">
        <f>VLOOKUP(A168,'INGRESO DIARIO'!A:A,1,0)</f>
        <v>#N/A</v>
      </c>
      <c r="D168" s="129" t="s">
        <v>1770</v>
      </c>
      <c r="E168" s="129" t="s">
        <v>19</v>
      </c>
      <c r="F168" s="130">
        <v>45899.365474537037</v>
      </c>
      <c r="G168" s="130">
        <v>45901.906701388885</v>
      </c>
      <c r="H168" s="129">
        <v>32140424</v>
      </c>
      <c r="I168" s="129" t="s">
        <v>1768</v>
      </c>
      <c r="J168" s="129" t="s">
        <v>2775</v>
      </c>
      <c r="K168" s="129" t="s">
        <v>15</v>
      </c>
      <c r="L168" s="129" t="s">
        <v>1772</v>
      </c>
      <c r="M168" s="129" t="s">
        <v>18</v>
      </c>
      <c r="N168" s="129" t="s">
        <v>22</v>
      </c>
      <c r="O168" s="129"/>
      <c r="P168" s="129" t="s">
        <v>3251</v>
      </c>
      <c r="Q168" s="132">
        <v>45920</v>
      </c>
      <c r="R168" s="129"/>
      <c r="S168" s="129" t="s">
        <v>753</v>
      </c>
      <c r="T168" s="129" t="s">
        <v>3693</v>
      </c>
      <c r="U168" s="129"/>
      <c r="V168" s="129"/>
      <c r="W168" s="133">
        <f t="shared" si="29"/>
        <v>45909.906701388885</v>
      </c>
      <c r="X168" s="134">
        <f t="shared" si="21"/>
        <v>8</v>
      </c>
      <c r="Y168" s="134">
        <f t="shared" ca="1" si="22"/>
        <v>44.093298611114733</v>
      </c>
      <c r="Z168" s="134">
        <f t="shared" ca="1" si="23"/>
        <v>33</v>
      </c>
      <c r="AA168" s="134">
        <f t="shared" ca="1" si="24"/>
        <v>11.093298611114733</v>
      </c>
      <c r="AB168" s="134">
        <f t="shared" ca="1" si="25"/>
        <v>33</v>
      </c>
      <c r="AC168" s="134">
        <f t="shared" ca="1" si="26"/>
        <v>25</v>
      </c>
      <c r="AD168" s="135">
        <f t="shared" ca="1" si="27"/>
        <v>-34.093298611114733</v>
      </c>
      <c r="AE168" s="127" t="str">
        <f t="shared" si="28"/>
        <v>EJECUTADO</v>
      </c>
    </row>
    <row r="169" spans="1:31" customFormat="1" ht="15" x14ac:dyDescent="0.25">
      <c r="A169" s="126">
        <v>23524648</v>
      </c>
      <c r="B169" s="128" t="e">
        <f>VLOOKUP(A169,[1]BASE!$A:$A,1,0)</f>
        <v>#N/A</v>
      </c>
      <c r="C169" s="128" t="e">
        <f>VLOOKUP(A169,'INGRESO DIARIO'!A:A,1,0)</f>
        <v>#N/A</v>
      </c>
      <c r="D169" s="129" t="s">
        <v>2339</v>
      </c>
      <c r="E169" s="129" t="s">
        <v>19</v>
      </c>
      <c r="F169" s="130">
        <v>45896.658668981479</v>
      </c>
      <c r="G169" s="130">
        <v>45901.90697916667</v>
      </c>
      <c r="H169" s="129">
        <v>98772580</v>
      </c>
      <c r="I169" s="129" t="s">
        <v>2337</v>
      </c>
      <c r="J169" s="129" t="s">
        <v>2871</v>
      </c>
      <c r="K169" s="129" t="s">
        <v>15</v>
      </c>
      <c r="L169" s="129" t="s">
        <v>2341</v>
      </c>
      <c r="M169" s="129" t="s">
        <v>18</v>
      </c>
      <c r="N169" s="129" t="s">
        <v>22</v>
      </c>
      <c r="O169" s="129"/>
      <c r="P169" s="129" t="s">
        <v>3251</v>
      </c>
      <c r="Q169" s="132">
        <v>45920</v>
      </c>
      <c r="R169" s="129"/>
      <c r="S169" s="129" t="s">
        <v>753</v>
      </c>
      <c r="T169" s="129" t="s">
        <v>3696</v>
      </c>
      <c r="U169" s="129"/>
      <c r="V169" s="129"/>
      <c r="W169" s="133">
        <f t="shared" si="29"/>
        <v>45909.90697916667</v>
      </c>
      <c r="X169" s="134">
        <f t="shared" si="21"/>
        <v>8</v>
      </c>
      <c r="Y169" s="134">
        <f t="shared" ca="1" si="22"/>
        <v>44.093020833330229</v>
      </c>
      <c r="Z169" s="134">
        <f t="shared" ca="1" si="23"/>
        <v>33</v>
      </c>
      <c r="AA169" s="134">
        <f t="shared" ca="1" si="24"/>
        <v>11.093020833330229</v>
      </c>
      <c r="AB169" s="134">
        <f t="shared" ca="1" si="25"/>
        <v>33</v>
      </c>
      <c r="AC169" s="134">
        <f t="shared" ca="1" si="26"/>
        <v>25</v>
      </c>
      <c r="AD169" s="135">
        <f t="shared" ca="1" si="27"/>
        <v>-34.093020833330229</v>
      </c>
      <c r="AE169" s="127" t="str">
        <f t="shared" si="28"/>
        <v>EJECUTADO</v>
      </c>
    </row>
    <row r="170" spans="1:31" customFormat="1" ht="15" x14ac:dyDescent="0.25">
      <c r="A170" s="110">
        <v>23516464</v>
      </c>
      <c r="B170" s="39" t="e">
        <f>VLOOKUP(A170,[1]BASE!$A:$A,1,0)</f>
        <v>#N/A</v>
      </c>
      <c r="C170" s="39" t="e">
        <f>VLOOKUP(A170,'INGRESO DIARIO'!A:A,1,0)</f>
        <v>#N/A</v>
      </c>
      <c r="D170" s="40" t="s">
        <v>4090</v>
      </c>
      <c r="E170" s="1" t="s">
        <v>19</v>
      </c>
      <c r="F170" s="41">
        <v>45888.701261574075</v>
      </c>
      <c r="G170" s="41">
        <v>45895.673159722224</v>
      </c>
      <c r="H170" s="1">
        <v>1128483990</v>
      </c>
      <c r="I170" s="1" t="s">
        <v>4007</v>
      </c>
      <c r="J170" s="1" t="s">
        <v>4063</v>
      </c>
      <c r="K170" s="1" t="s">
        <v>15</v>
      </c>
      <c r="L170" s="1" t="s">
        <v>4008</v>
      </c>
      <c r="M170" s="1" t="s">
        <v>16</v>
      </c>
      <c r="N170" s="1" t="s">
        <v>22</v>
      </c>
      <c r="O170" s="1"/>
      <c r="P170" s="1" t="s">
        <v>66</v>
      </c>
      <c r="Q170" s="43">
        <v>45920</v>
      </c>
      <c r="R170" s="1"/>
      <c r="S170" s="1" t="s">
        <v>753</v>
      </c>
      <c r="T170" s="1" t="s">
        <v>4144</v>
      </c>
      <c r="U170" s="1" t="s">
        <v>17</v>
      </c>
      <c r="V170" s="1" t="s">
        <v>17</v>
      </c>
      <c r="W170" s="133">
        <f t="shared" si="29"/>
        <v>45899.673159722224</v>
      </c>
      <c r="X170" s="134">
        <f t="shared" si="21"/>
        <v>4</v>
      </c>
      <c r="Y170" s="134">
        <f t="shared" ca="1" si="22"/>
        <v>50.326840277775773</v>
      </c>
      <c r="Z170" s="134">
        <f t="shared" ca="1" si="23"/>
        <v>37</v>
      </c>
      <c r="AA170" s="134">
        <f t="shared" ca="1" si="24"/>
        <v>13.326840277775773</v>
      </c>
      <c r="AB170" s="134">
        <f t="shared" ca="1" si="25"/>
        <v>37</v>
      </c>
      <c r="AC170" s="134">
        <f t="shared" ca="1" si="26"/>
        <v>33</v>
      </c>
      <c r="AD170" s="135">
        <f t="shared" ca="1" si="27"/>
        <v>-44.326840277775773</v>
      </c>
      <c r="AE170" s="127" t="str">
        <f t="shared" si="28"/>
        <v>EJECUTADO</v>
      </c>
    </row>
    <row r="171" spans="1:31" customFormat="1" ht="15" x14ac:dyDescent="0.25">
      <c r="A171" s="110">
        <v>23539020</v>
      </c>
      <c r="B171" s="39" t="e">
        <f>VLOOKUP(A171,[1]BASE!$A:$A,1,0)</f>
        <v>#N/A</v>
      </c>
      <c r="C171" s="39" t="e">
        <f>VLOOKUP(A171,'INGRESO DIARIO'!A:A,1,0)</f>
        <v>#N/A</v>
      </c>
      <c r="D171" s="40" t="s">
        <v>3923</v>
      </c>
      <c r="E171" s="1" t="s">
        <v>19</v>
      </c>
      <c r="F171" s="41">
        <v>45915.282210648147</v>
      </c>
      <c r="G171" s="41">
        <v>45915.28224537037</v>
      </c>
      <c r="H171" s="1">
        <v>43911444</v>
      </c>
      <c r="I171" s="1" t="s">
        <v>270</v>
      </c>
      <c r="J171" s="1" t="s">
        <v>351</v>
      </c>
      <c r="K171" s="1" t="s">
        <v>15</v>
      </c>
      <c r="L171" s="1" t="s">
        <v>3353</v>
      </c>
      <c r="M171" s="1" t="s">
        <v>16</v>
      </c>
      <c r="N171" s="1" t="s">
        <v>22</v>
      </c>
      <c r="O171" s="1"/>
      <c r="P171" s="1" t="s">
        <v>66</v>
      </c>
      <c r="Q171" s="43">
        <v>45920</v>
      </c>
      <c r="R171" s="1"/>
      <c r="S171" s="1" t="s">
        <v>753</v>
      </c>
      <c r="T171" s="133" t="s">
        <v>3924</v>
      </c>
      <c r="U171" s="1" t="s">
        <v>17</v>
      </c>
      <c r="V171" s="1" t="s">
        <v>475</v>
      </c>
      <c r="W171" s="133">
        <f t="shared" si="29"/>
        <v>45919.28224537037</v>
      </c>
      <c r="X171" s="134">
        <f t="shared" si="21"/>
        <v>4</v>
      </c>
      <c r="Y171" s="134">
        <f t="shared" ca="1" si="22"/>
        <v>30.717754629629781</v>
      </c>
      <c r="Z171" s="134">
        <f t="shared" ca="1" si="23"/>
        <v>23</v>
      </c>
      <c r="AA171" s="134">
        <f t="shared" ca="1" si="24"/>
        <v>7.7177546296297805</v>
      </c>
      <c r="AB171" s="134">
        <f t="shared" ca="1" si="25"/>
        <v>23</v>
      </c>
      <c r="AC171" s="134">
        <f t="shared" ca="1" si="26"/>
        <v>19</v>
      </c>
      <c r="AD171" s="135">
        <f t="shared" ca="1" si="27"/>
        <v>-24.717754629629781</v>
      </c>
      <c r="AE171" s="127" t="str">
        <f t="shared" si="28"/>
        <v>EJECUTADO</v>
      </c>
    </row>
    <row r="172" spans="1:31" customFormat="1" ht="15" x14ac:dyDescent="0.25">
      <c r="A172" s="110">
        <v>23538599</v>
      </c>
      <c r="B172" s="39" t="e">
        <f>VLOOKUP(A172,[1]BASE!$A:$A,1,0)</f>
        <v>#N/A</v>
      </c>
      <c r="C172" s="39" t="e">
        <f>VLOOKUP(A172,'INGRESO DIARIO'!A:A,1,0)</f>
        <v>#N/A</v>
      </c>
      <c r="D172" s="40" t="s">
        <v>3729</v>
      </c>
      <c r="E172" s="1" t="s">
        <v>19</v>
      </c>
      <c r="F172" s="41">
        <v>45913.687002314815</v>
      </c>
      <c r="G172" s="41">
        <v>45913.687048611115</v>
      </c>
      <c r="H172" s="1">
        <v>1007055611</v>
      </c>
      <c r="I172" s="1" t="s">
        <v>3349</v>
      </c>
      <c r="J172" s="1" t="s">
        <v>3431</v>
      </c>
      <c r="K172" s="1" t="s">
        <v>15</v>
      </c>
      <c r="L172" s="1" t="s">
        <v>3350</v>
      </c>
      <c r="M172" s="1" t="s">
        <v>16</v>
      </c>
      <c r="N172" s="1" t="s">
        <v>22</v>
      </c>
      <c r="O172" s="1"/>
      <c r="P172" s="1" t="s">
        <v>66</v>
      </c>
      <c r="Q172" s="43">
        <v>45920</v>
      </c>
      <c r="R172" s="1"/>
      <c r="S172" s="1" t="s">
        <v>753</v>
      </c>
      <c r="T172" s="43" t="s">
        <v>3728</v>
      </c>
      <c r="U172" s="1" t="s">
        <v>17</v>
      </c>
      <c r="V172" s="1" t="s">
        <v>17</v>
      </c>
      <c r="W172" s="133">
        <f t="shared" si="29"/>
        <v>45917.687048611115</v>
      </c>
      <c r="X172" s="134">
        <f t="shared" si="21"/>
        <v>4</v>
      </c>
      <c r="Y172" s="134">
        <f t="shared" ca="1" si="22"/>
        <v>32.312951388885267</v>
      </c>
      <c r="Z172" s="134">
        <f t="shared" ca="1" si="23"/>
        <v>23</v>
      </c>
      <c r="AA172" s="134">
        <f t="shared" ca="1" si="24"/>
        <v>9.3129513888852671</v>
      </c>
      <c r="AB172" s="134">
        <f t="shared" ca="1" si="25"/>
        <v>23</v>
      </c>
      <c r="AC172" s="134">
        <f t="shared" ca="1" si="26"/>
        <v>19</v>
      </c>
      <c r="AD172" s="135">
        <f t="shared" ca="1" si="27"/>
        <v>-26.312951388885267</v>
      </c>
      <c r="AE172" s="127" t="str">
        <f t="shared" si="28"/>
        <v>EJECUTADO</v>
      </c>
    </row>
    <row r="173" spans="1:31" customFormat="1" ht="15" x14ac:dyDescent="0.25">
      <c r="A173" s="126">
        <v>23433281</v>
      </c>
      <c r="B173" s="128" t="e">
        <f>VLOOKUP(A173,[1]BASE!$A:$A,1,0)</f>
        <v>#N/A</v>
      </c>
      <c r="C173" s="128" t="e">
        <f>VLOOKUP(A173,'INGRESO DIARIO'!A:A,1,0)</f>
        <v>#N/A</v>
      </c>
      <c r="D173" s="136" t="s">
        <v>3075</v>
      </c>
      <c r="E173" s="129" t="s">
        <v>19</v>
      </c>
      <c r="F173" s="130">
        <v>45785.510671296295</v>
      </c>
      <c r="G173" s="130">
        <v>45901.906793981485</v>
      </c>
      <c r="H173" s="129">
        <v>42759502</v>
      </c>
      <c r="I173" s="129" t="s">
        <v>1438</v>
      </c>
      <c r="J173" s="129" t="s">
        <v>2720</v>
      </c>
      <c r="K173" s="129" t="s">
        <v>15</v>
      </c>
      <c r="L173" s="129" t="s">
        <v>1442</v>
      </c>
      <c r="M173" s="129" t="s">
        <v>16</v>
      </c>
      <c r="N173" s="129" t="s">
        <v>22</v>
      </c>
      <c r="O173" s="129"/>
      <c r="P173" s="1" t="s">
        <v>66</v>
      </c>
      <c r="Q173" s="43">
        <v>45920</v>
      </c>
      <c r="R173" s="1"/>
      <c r="S173" s="1" t="s">
        <v>753</v>
      </c>
      <c r="T173" s="129"/>
      <c r="U173" s="129"/>
      <c r="V173" s="129"/>
      <c r="W173" s="133">
        <f t="shared" si="29"/>
        <v>45905.906793981485</v>
      </c>
      <c r="X173" s="134">
        <f t="shared" si="21"/>
        <v>4</v>
      </c>
      <c r="Y173" s="134">
        <f t="shared" ca="1" si="22"/>
        <v>44.093206018515048</v>
      </c>
      <c r="Z173" s="134">
        <f t="shared" ca="1" si="23"/>
        <v>33</v>
      </c>
      <c r="AA173" s="134">
        <f t="shared" ca="1" si="24"/>
        <v>11.093206018515048</v>
      </c>
      <c r="AB173" s="134">
        <f t="shared" ca="1" si="25"/>
        <v>33</v>
      </c>
      <c r="AC173" s="134">
        <f t="shared" ca="1" si="26"/>
        <v>29</v>
      </c>
      <c r="AD173" s="135">
        <f t="shared" ca="1" si="27"/>
        <v>-38.093206018515048</v>
      </c>
      <c r="AE173" s="127" t="str">
        <f t="shared" si="28"/>
        <v>EJECUTADO</v>
      </c>
    </row>
    <row r="174" spans="1:31" customFormat="1" ht="15" x14ac:dyDescent="0.25">
      <c r="A174" s="110">
        <v>23540663</v>
      </c>
      <c r="B174" s="39" t="e">
        <f>VLOOKUP(A174,[1]BASE!$A:$A,1,0)</f>
        <v>#N/A</v>
      </c>
      <c r="C174" s="39" t="e">
        <f>VLOOKUP(A174,'INGRESO DIARIO'!A:A,1,0)</f>
        <v>#N/A</v>
      </c>
      <c r="D174" s="40" t="s">
        <v>3660</v>
      </c>
      <c r="E174" s="1" t="s">
        <v>19</v>
      </c>
      <c r="F174" s="41">
        <v>45916.469837962963</v>
      </c>
      <c r="G174" s="41">
        <v>45916.469872685186</v>
      </c>
      <c r="H174" s="1">
        <v>1007292351</v>
      </c>
      <c r="I174" s="1" t="s">
        <v>3522</v>
      </c>
      <c r="J174" s="1" t="s">
        <v>3629</v>
      </c>
      <c r="K174" s="1" t="s">
        <v>15</v>
      </c>
      <c r="L174" s="1" t="s">
        <v>3523</v>
      </c>
      <c r="M174" s="1" t="s">
        <v>16</v>
      </c>
      <c r="N174" s="1" t="s">
        <v>20</v>
      </c>
      <c r="O174" s="1"/>
      <c r="P174" s="1" t="s">
        <v>754</v>
      </c>
      <c r="Q174" s="43">
        <v>45920</v>
      </c>
      <c r="R174" s="1"/>
      <c r="S174" s="1" t="s">
        <v>753</v>
      </c>
      <c r="T174" s="1" t="s">
        <v>4140</v>
      </c>
      <c r="U174" s="1" t="s">
        <v>17</v>
      </c>
      <c r="V174" s="1" t="s">
        <v>17</v>
      </c>
      <c r="W174" s="133">
        <f t="shared" si="29"/>
        <v>45920.469872685186</v>
      </c>
      <c r="X174" s="134">
        <f t="shared" si="21"/>
        <v>4</v>
      </c>
      <c r="Y174" s="134">
        <f t="shared" ca="1" si="22"/>
        <v>29.530127314814308</v>
      </c>
      <c r="Z174" s="134">
        <f t="shared" ca="1" si="23"/>
        <v>22</v>
      </c>
      <c r="AA174" s="134">
        <f t="shared" ca="1" si="24"/>
        <v>7.5301273148143082</v>
      </c>
      <c r="AB174" s="134">
        <f t="shared" ca="1" si="25"/>
        <v>22</v>
      </c>
      <c r="AC174" s="134">
        <f t="shared" ca="1" si="26"/>
        <v>18</v>
      </c>
      <c r="AD174" s="135">
        <f t="shared" ca="1" si="27"/>
        <v>-23.530127314814308</v>
      </c>
      <c r="AE174" s="127" t="str">
        <f t="shared" si="28"/>
        <v>EJECUTADO</v>
      </c>
    </row>
    <row r="175" spans="1:31" customFormat="1" ht="15" x14ac:dyDescent="0.25">
      <c r="A175" s="110">
        <v>23534557</v>
      </c>
      <c r="B175" s="39" t="e">
        <f>VLOOKUP(A175,[1]BASE!$A:$A,1,0)</f>
        <v>#N/A</v>
      </c>
      <c r="C175" s="39" t="e">
        <f>VLOOKUP(A175,'INGRESO DIARIO'!A:A,1,0)</f>
        <v>#N/A</v>
      </c>
      <c r="D175" s="40" t="s">
        <v>921</v>
      </c>
      <c r="E175" s="1" t="s">
        <v>19</v>
      </c>
      <c r="F175" s="41">
        <v>45909.377083333333</v>
      </c>
      <c r="G175" s="41">
        <v>45917.342233796298</v>
      </c>
      <c r="H175" s="1">
        <v>71620644</v>
      </c>
      <c r="I175" s="1" t="s">
        <v>805</v>
      </c>
      <c r="J175" s="1" t="s">
        <v>883</v>
      </c>
      <c r="K175" s="1" t="s">
        <v>15</v>
      </c>
      <c r="L175" s="1" t="s">
        <v>806</v>
      </c>
      <c r="M175" s="1" t="s">
        <v>16</v>
      </c>
      <c r="N175" s="1" t="s">
        <v>20</v>
      </c>
      <c r="O175" s="1"/>
      <c r="P175" s="1" t="s">
        <v>754</v>
      </c>
      <c r="Q175" s="43">
        <v>45920</v>
      </c>
      <c r="R175" s="1"/>
      <c r="S175" s="1" t="s">
        <v>753</v>
      </c>
      <c r="T175" s="1" t="s">
        <v>3929</v>
      </c>
      <c r="U175" s="1" t="s">
        <v>17</v>
      </c>
      <c r="V175" s="1" t="s">
        <v>17</v>
      </c>
      <c r="W175" s="46">
        <f t="shared" si="29"/>
        <v>45921.342233796298</v>
      </c>
      <c r="X175" s="47">
        <f t="shared" si="21"/>
        <v>4</v>
      </c>
      <c r="Y175" s="47">
        <f t="shared" ca="1" si="22"/>
        <v>28.657766203701613</v>
      </c>
      <c r="Z175" s="47">
        <f t="shared" ca="1" si="23"/>
        <v>21</v>
      </c>
      <c r="AA175" s="47">
        <f t="shared" ca="1" si="24"/>
        <v>7.6577662037016125</v>
      </c>
      <c r="AB175" s="47">
        <f t="shared" ca="1" si="25"/>
        <v>21</v>
      </c>
      <c r="AC175" s="47">
        <f t="shared" ca="1" si="26"/>
        <v>17</v>
      </c>
      <c r="AD175" s="48">
        <f t="shared" ca="1" si="27"/>
        <v>-22.657766203701613</v>
      </c>
      <c r="AE175" s="42" t="str">
        <f t="shared" si="28"/>
        <v>EJECUTADO</v>
      </c>
    </row>
    <row r="176" spans="1:31" customFormat="1" ht="15" x14ac:dyDescent="0.25">
      <c r="A176" s="110">
        <v>23533990</v>
      </c>
      <c r="B176" s="39" t="e">
        <f>VLOOKUP(A176,[1]BASE!$A:$A,1,0)</f>
        <v>#N/A</v>
      </c>
      <c r="C176" s="39" t="e">
        <f>VLOOKUP(A176,'INGRESO DIARIO'!A:A,1,0)</f>
        <v>#N/A</v>
      </c>
      <c r="D176" s="40" t="s">
        <v>913</v>
      </c>
      <c r="E176" s="1" t="s">
        <v>19</v>
      </c>
      <c r="F176" s="41">
        <v>45908.660879629628</v>
      </c>
      <c r="G176" s="41">
        <v>45915.483784722222</v>
      </c>
      <c r="H176" s="1">
        <v>43558719</v>
      </c>
      <c r="I176" s="1" t="s">
        <v>790</v>
      </c>
      <c r="J176" s="1" t="s">
        <v>876</v>
      </c>
      <c r="K176" s="1" t="s">
        <v>15</v>
      </c>
      <c r="L176" s="1" t="s">
        <v>791</v>
      </c>
      <c r="M176" s="1" t="s">
        <v>16</v>
      </c>
      <c r="N176" s="1" t="s">
        <v>20</v>
      </c>
      <c r="O176" s="1"/>
      <c r="P176" s="1" t="s">
        <v>754</v>
      </c>
      <c r="Q176" s="43">
        <v>45920</v>
      </c>
      <c r="R176" s="1"/>
      <c r="S176" s="1" t="s">
        <v>753</v>
      </c>
      <c r="T176" s="1" t="s">
        <v>3699</v>
      </c>
      <c r="U176" s="1" t="s">
        <v>17</v>
      </c>
      <c r="V176" s="1" t="s">
        <v>17</v>
      </c>
      <c r="W176" s="46">
        <f t="shared" si="29"/>
        <v>45919.483784722222</v>
      </c>
      <c r="X176" s="47">
        <f t="shared" si="21"/>
        <v>4</v>
      </c>
      <c r="Y176" s="47">
        <f t="shared" ca="1" si="22"/>
        <v>30.516215277777519</v>
      </c>
      <c r="Z176" s="47">
        <f t="shared" ca="1" si="23"/>
        <v>23</v>
      </c>
      <c r="AA176" s="47">
        <f t="shared" ca="1" si="24"/>
        <v>7.5162152777775191</v>
      </c>
      <c r="AB176" s="47">
        <f t="shared" ca="1" si="25"/>
        <v>23</v>
      </c>
      <c r="AC176" s="47">
        <f t="shared" ca="1" si="26"/>
        <v>19</v>
      </c>
      <c r="AD176" s="48">
        <f t="shared" ca="1" si="27"/>
        <v>-24.516215277777519</v>
      </c>
      <c r="AE176" s="42" t="str">
        <f t="shared" si="28"/>
        <v>EJECUTADO</v>
      </c>
    </row>
    <row r="177" spans="1:31" customFormat="1" ht="15" x14ac:dyDescent="0.25">
      <c r="A177" s="126">
        <v>23527956</v>
      </c>
      <c r="B177" s="128" t="e">
        <f>VLOOKUP(A177,[1]BASE!$A:$A,1,0)</f>
        <v>#N/A</v>
      </c>
      <c r="C177" s="128" t="e">
        <f>VLOOKUP(A177,'INGRESO DIARIO'!A:A,1,0)</f>
        <v>#N/A</v>
      </c>
      <c r="D177" s="136" t="s">
        <v>3182</v>
      </c>
      <c r="E177" s="129" t="s">
        <v>409</v>
      </c>
      <c r="F177" s="130">
        <v>45901.600092592591</v>
      </c>
      <c r="G177" s="130">
        <v>45901.906967592593</v>
      </c>
      <c r="H177" s="129">
        <v>43185245</v>
      </c>
      <c r="I177" s="129" t="s">
        <v>2659</v>
      </c>
      <c r="J177" s="129" t="s">
        <v>2921</v>
      </c>
      <c r="K177" s="129" t="s">
        <v>15</v>
      </c>
      <c r="L177" s="129" t="s">
        <v>2663</v>
      </c>
      <c r="M177" s="129" t="s">
        <v>16</v>
      </c>
      <c r="N177" s="129" t="s">
        <v>26</v>
      </c>
      <c r="O177" s="129"/>
      <c r="P177" s="129" t="s">
        <v>25</v>
      </c>
      <c r="Q177" s="132">
        <v>45920</v>
      </c>
      <c r="R177" s="129"/>
      <c r="S177" s="129" t="s">
        <v>753</v>
      </c>
      <c r="T177" s="129" t="s">
        <v>3227</v>
      </c>
      <c r="U177" s="129"/>
      <c r="V177" s="129"/>
      <c r="W177" s="133">
        <f t="shared" si="29"/>
        <v>45905.906967592593</v>
      </c>
      <c r="X177" s="134">
        <f t="shared" si="21"/>
        <v>4</v>
      </c>
      <c r="Y177" s="134">
        <f t="shared" ca="1" si="22"/>
        <v>44.093032407407009</v>
      </c>
      <c r="Z177" s="134">
        <f t="shared" ca="1" si="23"/>
        <v>33</v>
      </c>
      <c r="AA177" s="134">
        <f t="shared" ca="1" si="24"/>
        <v>11.093032407407009</v>
      </c>
      <c r="AB177" s="134">
        <f t="shared" ca="1" si="25"/>
        <v>33</v>
      </c>
      <c r="AC177" s="134">
        <f t="shared" ca="1" si="26"/>
        <v>29</v>
      </c>
      <c r="AD177" s="135">
        <f t="shared" ca="1" si="27"/>
        <v>-38.093032407407009</v>
      </c>
      <c r="AE177" s="127" t="str">
        <f t="shared" si="28"/>
        <v>EJECUTADO</v>
      </c>
    </row>
    <row r="178" spans="1:31" customFormat="1" ht="15" x14ac:dyDescent="0.25">
      <c r="A178" s="126">
        <v>23528046</v>
      </c>
      <c r="B178" s="128" t="e">
        <f>VLOOKUP(A178,[1]BASE!$A:$A,1,0)</f>
        <v>#N/A</v>
      </c>
      <c r="C178" s="128" t="e">
        <f>VLOOKUP(A178,'INGRESO DIARIO'!A:A,1,0)</f>
        <v>#N/A</v>
      </c>
      <c r="D178" s="136" t="s">
        <v>3183</v>
      </c>
      <c r="E178" s="129" t="s">
        <v>409</v>
      </c>
      <c r="F178" s="130">
        <v>45901.645428240743</v>
      </c>
      <c r="G178" s="130">
        <v>45901.906967592593</v>
      </c>
      <c r="H178" s="129">
        <v>98524870</v>
      </c>
      <c r="I178" s="129" t="s">
        <v>2683</v>
      </c>
      <c r="J178" s="129" t="s">
        <v>2925</v>
      </c>
      <c r="K178" s="129" t="s">
        <v>15</v>
      </c>
      <c r="L178" s="129" t="s">
        <v>2686</v>
      </c>
      <c r="M178" s="129" t="s">
        <v>16</v>
      </c>
      <c r="N178" s="129" t="s">
        <v>26</v>
      </c>
      <c r="O178" s="129"/>
      <c r="P178" s="129" t="s">
        <v>25</v>
      </c>
      <c r="Q178" s="132">
        <v>45920</v>
      </c>
      <c r="R178" s="129"/>
      <c r="S178" s="129" t="s">
        <v>753</v>
      </c>
      <c r="T178" s="129" t="s">
        <v>3227</v>
      </c>
      <c r="U178" s="129"/>
      <c r="V178" s="129"/>
      <c r="W178" s="133">
        <f t="shared" si="29"/>
        <v>45905.906967592593</v>
      </c>
      <c r="X178" s="134">
        <f t="shared" si="21"/>
        <v>4</v>
      </c>
      <c r="Y178" s="134">
        <f t="shared" ca="1" si="22"/>
        <v>44.093032407407009</v>
      </c>
      <c r="Z178" s="134">
        <f t="shared" ca="1" si="23"/>
        <v>33</v>
      </c>
      <c r="AA178" s="134">
        <f t="shared" ca="1" si="24"/>
        <v>11.093032407407009</v>
      </c>
      <c r="AB178" s="134">
        <f t="shared" ca="1" si="25"/>
        <v>33</v>
      </c>
      <c r="AC178" s="134">
        <f t="shared" ca="1" si="26"/>
        <v>29</v>
      </c>
      <c r="AD178" s="135">
        <f t="shared" ca="1" si="27"/>
        <v>-38.093032407407009</v>
      </c>
      <c r="AE178" s="127" t="str">
        <f t="shared" si="28"/>
        <v>EJECUTADO</v>
      </c>
    </row>
    <row r="179" spans="1:31" customFormat="1" ht="15" x14ac:dyDescent="0.25">
      <c r="A179" s="126">
        <v>23524156</v>
      </c>
      <c r="B179" s="128" t="e">
        <f>VLOOKUP(A179,[1]BASE!$A:$A,1,0)</f>
        <v>#N/A</v>
      </c>
      <c r="C179" s="128">
        <f>VLOOKUP(A179,'INGRESO DIARIO'!A:A,1,0)</f>
        <v>23524156</v>
      </c>
      <c r="D179" s="136" t="s">
        <v>4195</v>
      </c>
      <c r="E179" s="129" t="s">
        <v>19</v>
      </c>
      <c r="F179" s="130">
        <v>45896.47148148148</v>
      </c>
      <c r="G179" s="130">
        <v>45901.906782407408</v>
      </c>
      <c r="H179" s="129">
        <v>1010104623</v>
      </c>
      <c r="I179" s="129" t="s">
        <v>2243</v>
      </c>
      <c r="J179" s="129" t="s">
        <v>2856</v>
      </c>
      <c r="K179" s="129" t="s">
        <v>15</v>
      </c>
      <c r="L179" s="129" t="s">
        <v>2249</v>
      </c>
      <c r="M179" s="129" t="s">
        <v>16</v>
      </c>
      <c r="N179" s="129" t="s">
        <v>22</v>
      </c>
      <c r="O179" s="129"/>
      <c r="P179" s="129"/>
      <c r="Q179" s="132">
        <v>45920</v>
      </c>
      <c r="R179" s="129"/>
      <c r="S179" s="129" t="s">
        <v>21</v>
      </c>
      <c r="T179" s="129" t="s">
        <v>4196</v>
      </c>
      <c r="U179" s="129"/>
      <c r="V179" s="129"/>
      <c r="W179" s="133">
        <f t="shared" si="29"/>
        <v>45905.906782407408</v>
      </c>
      <c r="X179" s="134">
        <f t="shared" si="21"/>
        <v>4</v>
      </c>
      <c r="Y179" s="134">
        <f t="shared" ca="1" si="22"/>
        <v>44.093217592591827</v>
      </c>
      <c r="Z179" s="134">
        <f t="shared" ca="1" si="23"/>
        <v>33</v>
      </c>
      <c r="AA179" s="134">
        <f t="shared" ca="1" si="24"/>
        <v>11.093217592591827</v>
      </c>
      <c r="AB179" s="134">
        <f t="shared" ca="1" si="25"/>
        <v>33</v>
      </c>
      <c r="AC179" s="134">
        <f t="shared" ca="1" si="26"/>
        <v>29</v>
      </c>
      <c r="AD179" s="135">
        <f t="shared" ca="1" si="27"/>
        <v>-38.093217592591827</v>
      </c>
      <c r="AE179" s="127" t="str">
        <f t="shared" ca="1" si="28"/>
        <v>VENCIDO</v>
      </c>
    </row>
    <row r="180" spans="1:31" customFormat="1" ht="15" x14ac:dyDescent="0.25">
      <c r="A180" s="110">
        <v>23530557</v>
      </c>
      <c r="B180" s="39" t="e">
        <f>VLOOKUP(A180,[1]BASE!$A:$A,1,0)</f>
        <v>#N/A</v>
      </c>
      <c r="C180" s="39">
        <f>VLOOKUP(A180,'INGRESO DIARIO'!A:A,1,0)</f>
        <v>23530557</v>
      </c>
      <c r="D180" s="40" t="s">
        <v>365</v>
      </c>
      <c r="E180" s="1" t="s">
        <v>19</v>
      </c>
      <c r="F180" s="41">
        <v>45903.607048611113</v>
      </c>
      <c r="G180" s="41">
        <v>45917.265300925923</v>
      </c>
      <c r="H180" s="1">
        <v>8312328</v>
      </c>
      <c r="I180" s="1" t="s">
        <v>98</v>
      </c>
      <c r="J180" s="1" t="s">
        <v>294</v>
      </c>
      <c r="K180" s="1" t="s">
        <v>15</v>
      </c>
      <c r="L180" s="1" t="s">
        <v>99</v>
      </c>
      <c r="M180" s="1" t="s">
        <v>16</v>
      </c>
      <c r="N180" s="1" t="s">
        <v>22</v>
      </c>
      <c r="O180" s="1"/>
      <c r="P180" s="1"/>
      <c r="Q180" s="43">
        <v>45920</v>
      </c>
      <c r="R180" s="43"/>
      <c r="S180" s="1" t="s">
        <v>21</v>
      </c>
      <c r="T180" s="1" t="s">
        <v>4205</v>
      </c>
      <c r="U180" s="1"/>
      <c r="V180" s="1"/>
      <c r="W180" s="46">
        <f t="shared" si="29"/>
        <v>45921.265300925923</v>
      </c>
      <c r="X180" s="47">
        <f t="shared" si="21"/>
        <v>4</v>
      </c>
      <c r="Y180" s="47">
        <f t="shared" ca="1" si="22"/>
        <v>28.734699074077071</v>
      </c>
      <c r="Z180" s="47">
        <f t="shared" ca="1" si="23"/>
        <v>21</v>
      </c>
      <c r="AA180" s="47">
        <f t="shared" ca="1" si="24"/>
        <v>7.7346990740770707</v>
      </c>
      <c r="AB180" s="47">
        <f t="shared" ca="1" si="25"/>
        <v>21</v>
      </c>
      <c r="AC180" s="47">
        <f t="shared" ca="1" si="26"/>
        <v>17</v>
      </c>
      <c r="AD180" s="48">
        <f t="shared" ca="1" si="27"/>
        <v>-22.734699074077071</v>
      </c>
      <c r="AE180" s="42" t="str">
        <f t="shared" ca="1" si="28"/>
        <v>VENCIDO</v>
      </c>
    </row>
    <row r="181" spans="1:31" customFormat="1" ht="15" x14ac:dyDescent="0.25">
      <c r="A181" s="126">
        <v>23461529</v>
      </c>
      <c r="B181" s="128" t="e">
        <f>VLOOKUP(A181,[1]BASE!$A:$A,1,0)</f>
        <v>#N/A</v>
      </c>
      <c r="C181" s="128">
        <f>VLOOKUP(A181,'INGRESO DIARIO'!A:A,1,0)</f>
        <v>23461529</v>
      </c>
      <c r="D181" s="129" t="s">
        <v>1461</v>
      </c>
      <c r="E181" s="129" t="s">
        <v>412</v>
      </c>
      <c r="F181" s="130">
        <v>45877.433703703704</v>
      </c>
      <c r="G181" s="130">
        <v>45901.906736111108</v>
      </c>
      <c r="H181" s="129">
        <v>1026140892</v>
      </c>
      <c r="I181" s="129" t="s">
        <v>1460</v>
      </c>
      <c r="J181" s="129" t="s">
        <v>2724</v>
      </c>
      <c r="K181" s="129" t="s">
        <v>15</v>
      </c>
      <c r="L181" s="129" t="s">
        <v>1462</v>
      </c>
      <c r="M181" s="129" t="s">
        <v>18</v>
      </c>
      <c r="N181" s="129" t="s">
        <v>26</v>
      </c>
      <c r="O181" s="129"/>
      <c r="P181" s="129"/>
      <c r="Q181" s="132">
        <v>45920</v>
      </c>
      <c r="R181" s="129"/>
      <c r="S181" s="129" t="s">
        <v>21</v>
      </c>
      <c r="T181" s="129" t="s">
        <v>4154</v>
      </c>
      <c r="U181" s="129"/>
      <c r="V181" s="129"/>
      <c r="W181" s="133">
        <f t="shared" si="29"/>
        <v>45909.906736111108</v>
      </c>
      <c r="X181" s="134">
        <f t="shared" si="21"/>
        <v>8</v>
      </c>
      <c r="Y181" s="134">
        <f t="shared" ca="1" si="22"/>
        <v>44.09326388889167</v>
      </c>
      <c r="Z181" s="134">
        <f t="shared" ca="1" si="23"/>
        <v>33</v>
      </c>
      <c r="AA181" s="134">
        <f t="shared" ca="1" si="24"/>
        <v>11.09326388889167</v>
      </c>
      <c r="AB181" s="134">
        <f t="shared" ca="1" si="25"/>
        <v>33</v>
      </c>
      <c r="AC181" s="134">
        <f t="shared" ca="1" si="26"/>
        <v>25</v>
      </c>
      <c r="AD181" s="135">
        <f t="shared" ca="1" si="27"/>
        <v>-34.09326388889167</v>
      </c>
      <c r="AE181" s="127" t="str">
        <f t="shared" ca="1" si="28"/>
        <v>VENCIDO</v>
      </c>
    </row>
    <row r="182" spans="1:31" customFormat="1" ht="15" x14ac:dyDescent="0.25">
      <c r="A182" s="126">
        <v>23466954</v>
      </c>
      <c r="B182" s="128" t="e">
        <f>VLOOKUP(A182,[1]BASE!$A:$A,1,0)</f>
        <v>#N/A</v>
      </c>
      <c r="C182" s="128" t="e">
        <f>VLOOKUP(A182,'INGRESO DIARIO'!A:A,1,0)</f>
        <v>#N/A</v>
      </c>
      <c r="D182" s="129" t="s">
        <v>1471</v>
      </c>
      <c r="E182" s="129" t="s">
        <v>412</v>
      </c>
      <c r="F182" s="130">
        <v>45824.661527777775</v>
      </c>
      <c r="G182" s="130">
        <v>45901.906898148147</v>
      </c>
      <c r="H182" s="129">
        <v>8154937</v>
      </c>
      <c r="I182" s="129" t="s">
        <v>1469</v>
      </c>
      <c r="J182" s="129" t="s">
        <v>2726</v>
      </c>
      <c r="K182" s="129" t="s">
        <v>15</v>
      </c>
      <c r="L182" s="129" t="s">
        <v>1476</v>
      </c>
      <c r="M182" s="129" t="s">
        <v>18</v>
      </c>
      <c r="N182" s="129" t="s">
        <v>26</v>
      </c>
      <c r="O182" s="129"/>
      <c r="P182" s="129"/>
      <c r="Q182" s="132">
        <v>45920</v>
      </c>
      <c r="R182" s="129"/>
      <c r="S182" s="129" t="s">
        <v>21</v>
      </c>
      <c r="T182" s="129" t="s">
        <v>4160</v>
      </c>
      <c r="U182" s="129"/>
      <c r="V182" s="129"/>
      <c r="W182" s="133">
        <f t="shared" si="29"/>
        <v>45909.906898148147</v>
      </c>
      <c r="X182" s="134">
        <f t="shared" si="21"/>
        <v>8</v>
      </c>
      <c r="Y182" s="134">
        <f t="shared" ca="1" si="22"/>
        <v>44.093101851853135</v>
      </c>
      <c r="Z182" s="134">
        <f t="shared" ca="1" si="23"/>
        <v>33</v>
      </c>
      <c r="AA182" s="134">
        <f t="shared" ca="1" si="24"/>
        <v>11.093101851853135</v>
      </c>
      <c r="AB182" s="134">
        <f t="shared" ca="1" si="25"/>
        <v>33</v>
      </c>
      <c r="AC182" s="134">
        <f t="shared" ca="1" si="26"/>
        <v>25</v>
      </c>
      <c r="AD182" s="135">
        <f t="shared" ca="1" si="27"/>
        <v>-34.093101851853135</v>
      </c>
      <c r="AE182" s="127" t="str">
        <f t="shared" ca="1" si="28"/>
        <v>VENCIDO</v>
      </c>
    </row>
    <row r="183" spans="1:31" customFormat="1" ht="15" x14ac:dyDescent="0.25">
      <c r="A183" s="126">
        <v>23515589</v>
      </c>
      <c r="B183" s="128" t="e">
        <f>VLOOKUP(A183,[1]BASE!$A:$A,1,0)</f>
        <v>#N/A</v>
      </c>
      <c r="C183" s="128" t="e">
        <f>VLOOKUP(A183,'INGRESO DIARIO'!A:A,1,0)</f>
        <v>#N/A</v>
      </c>
      <c r="D183" s="129" t="s">
        <v>1810</v>
      </c>
      <c r="E183" s="129" t="s">
        <v>412</v>
      </c>
      <c r="F183" s="130">
        <v>45888.400057870371</v>
      </c>
      <c r="G183" s="130">
        <v>45901.906886574077</v>
      </c>
      <c r="H183" s="129">
        <v>1026159596</v>
      </c>
      <c r="I183" s="129" t="s">
        <v>1809</v>
      </c>
      <c r="J183" s="129" t="s">
        <v>2782</v>
      </c>
      <c r="K183" s="129" t="s">
        <v>15</v>
      </c>
      <c r="L183" s="129" t="s">
        <v>1812</v>
      </c>
      <c r="M183" s="129" t="s">
        <v>18</v>
      </c>
      <c r="N183" s="129" t="s">
        <v>26</v>
      </c>
      <c r="O183" s="129"/>
      <c r="P183" s="129"/>
      <c r="Q183" s="132">
        <v>45920</v>
      </c>
      <c r="R183" s="129"/>
      <c r="S183" s="129" t="s">
        <v>21</v>
      </c>
      <c r="T183" s="129" t="s">
        <v>4158</v>
      </c>
      <c r="U183" s="129"/>
      <c r="V183" s="129"/>
      <c r="W183" s="133">
        <f t="shared" ref="W183:W214" si="30">+IF(M183="RURAL",(G183+8),IF(M183="URBANA",(G183+4),""))</f>
        <v>45909.906886574077</v>
      </c>
      <c r="X183" s="134">
        <f t="shared" si="21"/>
        <v>8</v>
      </c>
      <c r="Y183" s="134">
        <f t="shared" ca="1" si="22"/>
        <v>44.093113425922638</v>
      </c>
      <c r="Z183" s="134">
        <f t="shared" ca="1" si="23"/>
        <v>33</v>
      </c>
      <c r="AA183" s="134">
        <f t="shared" ca="1" si="24"/>
        <v>11.093113425922638</v>
      </c>
      <c r="AB183" s="134">
        <f t="shared" ca="1" si="25"/>
        <v>33</v>
      </c>
      <c r="AC183" s="134">
        <f t="shared" ca="1" si="26"/>
        <v>25</v>
      </c>
      <c r="AD183" s="135">
        <f t="shared" ca="1" si="27"/>
        <v>-34.093113425922638</v>
      </c>
      <c r="AE183" s="127" t="str">
        <f t="shared" ca="1" si="28"/>
        <v>VENCIDO</v>
      </c>
    </row>
    <row r="184" spans="1:31" customFormat="1" ht="15" x14ac:dyDescent="0.25">
      <c r="A184" s="126">
        <v>23516935</v>
      </c>
      <c r="B184" s="128" t="e">
        <f>VLOOKUP(A184,[1]BASE!$A:$A,1,0)</f>
        <v>#N/A</v>
      </c>
      <c r="C184" s="128" t="e">
        <f>VLOOKUP(A184,'INGRESO DIARIO'!A:A,1,0)</f>
        <v>#N/A</v>
      </c>
      <c r="D184" s="129" t="s">
        <v>1873</v>
      </c>
      <c r="E184" s="129" t="s">
        <v>412</v>
      </c>
      <c r="F184" s="130">
        <v>45889.402488425927</v>
      </c>
      <c r="G184" s="130">
        <v>45901.906886574077</v>
      </c>
      <c r="H184" s="129">
        <v>43400097</v>
      </c>
      <c r="I184" s="129" t="s">
        <v>1872</v>
      </c>
      <c r="J184" s="129" t="s">
        <v>4162</v>
      </c>
      <c r="K184" s="129" t="s">
        <v>15</v>
      </c>
      <c r="L184" s="129" t="s">
        <v>1875</v>
      </c>
      <c r="M184" s="129" t="s">
        <v>18</v>
      </c>
      <c r="N184" s="129" t="s">
        <v>26</v>
      </c>
      <c r="O184" s="129"/>
      <c r="P184" s="129"/>
      <c r="Q184" s="132">
        <v>45920</v>
      </c>
      <c r="R184" s="129"/>
      <c r="S184" s="129" t="s">
        <v>21</v>
      </c>
      <c r="T184" s="129" t="s">
        <v>4159</v>
      </c>
      <c r="U184" s="129"/>
      <c r="V184" s="129"/>
      <c r="W184" s="133">
        <f t="shared" si="30"/>
        <v>45909.906886574077</v>
      </c>
      <c r="X184" s="134">
        <f t="shared" si="21"/>
        <v>8</v>
      </c>
      <c r="Y184" s="134">
        <f t="shared" ca="1" si="22"/>
        <v>44.093113425922638</v>
      </c>
      <c r="Z184" s="134">
        <f t="shared" ca="1" si="23"/>
        <v>33</v>
      </c>
      <c r="AA184" s="134">
        <f t="shared" ca="1" si="24"/>
        <v>11.093113425922638</v>
      </c>
      <c r="AB184" s="134">
        <f t="shared" ca="1" si="25"/>
        <v>33</v>
      </c>
      <c r="AC184" s="134">
        <f t="shared" ca="1" si="26"/>
        <v>25</v>
      </c>
      <c r="AD184" s="135">
        <f t="shared" ca="1" si="27"/>
        <v>-34.093113425922638</v>
      </c>
      <c r="AE184" s="127" t="str">
        <f t="shared" ca="1" si="28"/>
        <v>VENCIDO</v>
      </c>
    </row>
    <row r="185" spans="1:31" customFormat="1" ht="15" x14ac:dyDescent="0.25">
      <c r="A185" s="126">
        <v>23517247</v>
      </c>
      <c r="B185" s="128" t="e">
        <f>VLOOKUP(A185,[1]BASE!$A:$A,1,0)</f>
        <v>#N/A</v>
      </c>
      <c r="C185" s="128" t="e">
        <f>VLOOKUP(A185,'INGRESO DIARIO'!A:A,1,0)</f>
        <v>#N/A</v>
      </c>
      <c r="D185" s="136" t="s">
        <v>4157</v>
      </c>
      <c r="E185" s="129" t="s">
        <v>412</v>
      </c>
      <c r="F185" s="130">
        <v>45889.547534722224</v>
      </c>
      <c r="G185" s="130">
        <v>45901.906782407408</v>
      </c>
      <c r="H185" s="129">
        <v>71140763</v>
      </c>
      <c r="I185" s="129" t="s">
        <v>1889</v>
      </c>
      <c r="J185" s="129" t="s">
        <v>2793</v>
      </c>
      <c r="K185" s="129" t="s">
        <v>15</v>
      </c>
      <c r="L185" s="129" t="s">
        <v>1893</v>
      </c>
      <c r="M185" s="129" t="s">
        <v>18</v>
      </c>
      <c r="N185" s="129" t="s">
        <v>26</v>
      </c>
      <c r="O185" s="129"/>
      <c r="P185" s="129"/>
      <c r="Q185" s="132">
        <v>45920</v>
      </c>
      <c r="R185" s="129"/>
      <c r="S185" s="129" t="s">
        <v>21</v>
      </c>
      <c r="T185" s="129" t="s">
        <v>4156</v>
      </c>
      <c r="U185" s="129"/>
      <c r="V185" s="129"/>
      <c r="W185" s="133">
        <f t="shared" si="30"/>
        <v>45909.906782407408</v>
      </c>
      <c r="X185" s="134">
        <f t="shared" si="21"/>
        <v>8</v>
      </c>
      <c r="Y185" s="134">
        <f t="shared" ca="1" si="22"/>
        <v>44.093217592591827</v>
      </c>
      <c r="Z185" s="134">
        <f t="shared" ca="1" si="23"/>
        <v>33</v>
      </c>
      <c r="AA185" s="134">
        <f t="shared" ca="1" si="24"/>
        <v>11.093217592591827</v>
      </c>
      <c r="AB185" s="134">
        <f t="shared" ca="1" si="25"/>
        <v>33</v>
      </c>
      <c r="AC185" s="134">
        <f t="shared" ca="1" si="26"/>
        <v>25</v>
      </c>
      <c r="AD185" s="135">
        <f t="shared" ca="1" si="27"/>
        <v>-34.093217592591827</v>
      </c>
      <c r="AE185" s="127" t="str">
        <f t="shared" ca="1" si="28"/>
        <v>VENCIDO</v>
      </c>
    </row>
    <row r="186" spans="1:31" customFormat="1" ht="15" x14ac:dyDescent="0.25">
      <c r="A186" s="126">
        <v>23517684</v>
      </c>
      <c r="B186" s="128" t="e">
        <f>VLOOKUP(A186,[1]BASE!$A:$A,1,0)</f>
        <v>#N/A</v>
      </c>
      <c r="C186" s="128" t="e">
        <f>VLOOKUP(A186,'INGRESO DIARIO'!A:A,1,0)</f>
        <v>#N/A</v>
      </c>
      <c r="D186" s="129" t="s">
        <v>1909</v>
      </c>
      <c r="E186" s="129" t="s">
        <v>412</v>
      </c>
      <c r="F186" s="130">
        <v>45889.714965277781</v>
      </c>
      <c r="G186" s="130">
        <v>45901.906782407408</v>
      </c>
      <c r="H186" s="129">
        <v>1026160803</v>
      </c>
      <c r="I186" s="129" t="s">
        <v>1907</v>
      </c>
      <c r="J186" s="129" t="s">
        <v>2796</v>
      </c>
      <c r="K186" s="129" t="s">
        <v>15</v>
      </c>
      <c r="L186" s="129" t="s">
        <v>1911</v>
      </c>
      <c r="M186" s="129" t="s">
        <v>18</v>
      </c>
      <c r="N186" s="129" t="s">
        <v>26</v>
      </c>
      <c r="O186" s="129"/>
      <c r="P186" s="129"/>
      <c r="Q186" s="132">
        <v>45920</v>
      </c>
      <c r="R186" s="129"/>
      <c r="S186" s="129" t="s">
        <v>21</v>
      </c>
      <c r="T186" s="129" t="s">
        <v>4158</v>
      </c>
      <c r="U186" s="129"/>
      <c r="V186" s="129"/>
      <c r="W186" s="133">
        <f t="shared" si="30"/>
        <v>45909.906782407408</v>
      </c>
      <c r="X186" s="134">
        <f t="shared" si="21"/>
        <v>8</v>
      </c>
      <c r="Y186" s="134">
        <f t="shared" ca="1" si="22"/>
        <v>44.093217592591827</v>
      </c>
      <c r="Z186" s="134">
        <f t="shared" ca="1" si="23"/>
        <v>33</v>
      </c>
      <c r="AA186" s="134">
        <f t="shared" ca="1" si="24"/>
        <v>11.093217592591827</v>
      </c>
      <c r="AB186" s="134">
        <f t="shared" ca="1" si="25"/>
        <v>33</v>
      </c>
      <c r="AC186" s="134">
        <f t="shared" ca="1" si="26"/>
        <v>25</v>
      </c>
      <c r="AD186" s="135">
        <f t="shared" ca="1" si="27"/>
        <v>-34.093217592591827</v>
      </c>
      <c r="AE186" s="127" t="str">
        <f t="shared" ca="1" si="28"/>
        <v>VENCIDO</v>
      </c>
    </row>
    <row r="187" spans="1:31" customFormat="1" ht="15" x14ac:dyDescent="0.25">
      <c r="A187" s="126">
        <v>23406988</v>
      </c>
      <c r="B187" s="128" t="e">
        <f>VLOOKUP(A187,[1]BASE!$A:$A,1,0)</f>
        <v>#N/A</v>
      </c>
      <c r="C187" s="128">
        <f>VLOOKUP(A187,'INGRESO DIARIO'!A:A,1,0)</f>
        <v>23406988</v>
      </c>
      <c r="D187" s="136" t="s">
        <v>3073</v>
      </c>
      <c r="E187" s="129" t="s">
        <v>19</v>
      </c>
      <c r="F187" s="130">
        <v>45899.377523148149</v>
      </c>
      <c r="G187" s="130">
        <v>45901.9065162037</v>
      </c>
      <c r="H187" s="129">
        <v>32258604</v>
      </c>
      <c r="I187" s="129" t="s">
        <v>1411</v>
      </c>
      <c r="J187" s="129" t="s">
        <v>2715</v>
      </c>
      <c r="K187" s="129" t="s">
        <v>15</v>
      </c>
      <c r="L187" s="129" t="s">
        <v>1414</v>
      </c>
      <c r="M187" s="129" t="s">
        <v>16</v>
      </c>
      <c r="N187" s="129" t="s">
        <v>22</v>
      </c>
      <c r="O187" s="129"/>
      <c r="P187" s="129"/>
      <c r="Q187" s="132">
        <v>45920</v>
      </c>
      <c r="R187" s="129"/>
      <c r="S187" s="129" t="s">
        <v>21</v>
      </c>
      <c r="T187" s="129" t="s">
        <v>4201</v>
      </c>
      <c r="U187" s="129"/>
      <c r="V187" s="129"/>
      <c r="W187" s="133">
        <f t="shared" si="30"/>
        <v>45905.9065162037</v>
      </c>
      <c r="X187" s="134">
        <f t="shared" si="21"/>
        <v>4</v>
      </c>
      <c r="Y187" s="134">
        <f t="shared" ca="1" si="22"/>
        <v>44.093483796299552</v>
      </c>
      <c r="Z187" s="134">
        <f t="shared" ca="1" si="23"/>
        <v>33</v>
      </c>
      <c r="AA187" s="134">
        <f t="shared" ca="1" si="24"/>
        <v>11.093483796299552</v>
      </c>
      <c r="AB187" s="134">
        <f t="shared" ca="1" si="25"/>
        <v>33</v>
      </c>
      <c r="AC187" s="134">
        <f t="shared" ca="1" si="26"/>
        <v>29</v>
      </c>
      <c r="AD187" s="135">
        <f t="shared" ca="1" si="27"/>
        <v>-38.093483796299552</v>
      </c>
      <c r="AE187" s="127" t="str">
        <f t="shared" ca="1" si="28"/>
        <v>VENCIDO</v>
      </c>
    </row>
    <row r="188" spans="1:31" customFormat="1" ht="15" x14ac:dyDescent="0.25">
      <c r="A188" s="126">
        <v>23513160</v>
      </c>
      <c r="B188" s="128" t="e">
        <f>VLOOKUP(A188,[1]BASE!$A:$A,1,0)</f>
        <v>#N/A</v>
      </c>
      <c r="C188" s="128">
        <f>VLOOKUP(A188,'INGRESO DIARIO'!A:A,1,0)</f>
        <v>23513160</v>
      </c>
      <c r="D188" s="136" t="s">
        <v>3096</v>
      </c>
      <c r="E188" s="129" t="s">
        <v>19</v>
      </c>
      <c r="F188" s="130">
        <v>45883.482847222222</v>
      </c>
      <c r="G188" s="130">
        <v>45901.906782407408</v>
      </c>
      <c r="H188" s="129">
        <v>22174339</v>
      </c>
      <c r="I188" s="129" t="s">
        <v>1735</v>
      </c>
      <c r="J188" s="129" t="s">
        <v>2770</v>
      </c>
      <c r="K188" s="129" t="s">
        <v>15</v>
      </c>
      <c r="L188" s="129" t="s">
        <v>1739</v>
      </c>
      <c r="M188" s="129" t="s">
        <v>16</v>
      </c>
      <c r="N188" s="129" t="s">
        <v>22</v>
      </c>
      <c r="O188" s="129"/>
      <c r="P188" s="129"/>
      <c r="Q188" s="132">
        <v>45920</v>
      </c>
      <c r="R188" s="129"/>
      <c r="S188" s="129" t="s">
        <v>21</v>
      </c>
      <c r="T188" s="129" t="s">
        <v>4175</v>
      </c>
      <c r="U188" s="129"/>
      <c r="V188" s="129"/>
      <c r="W188" s="133">
        <f t="shared" si="30"/>
        <v>45905.906782407408</v>
      </c>
      <c r="X188" s="134">
        <f t="shared" si="21"/>
        <v>4</v>
      </c>
      <c r="Y188" s="134">
        <f t="shared" ca="1" si="22"/>
        <v>44.093217592591827</v>
      </c>
      <c r="Z188" s="134">
        <f t="shared" ca="1" si="23"/>
        <v>33</v>
      </c>
      <c r="AA188" s="134">
        <f t="shared" ca="1" si="24"/>
        <v>11.093217592591827</v>
      </c>
      <c r="AB188" s="134">
        <f t="shared" ca="1" si="25"/>
        <v>33</v>
      </c>
      <c r="AC188" s="134">
        <f t="shared" ca="1" si="26"/>
        <v>29</v>
      </c>
      <c r="AD188" s="135">
        <f t="shared" ca="1" si="27"/>
        <v>-38.093217592591827</v>
      </c>
      <c r="AE188" s="127" t="str">
        <f t="shared" ca="1" si="28"/>
        <v>VENCIDO</v>
      </c>
    </row>
    <row r="189" spans="1:31" customFormat="1" ht="15" x14ac:dyDescent="0.25">
      <c r="A189" s="126">
        <v>23526721</v>
      </c>
      <c r="B189" s="128" t="e">
        <f>VLOOKUP(A189,[1]BASE!$A:$A,1,0)</f>
        <v>#N/A</v>
      </c>
      <c r="C189" s="128" t="e">
        <f>VLOOKUP(A189,'INGRESO DIARIO'!A:A,1,0)</f>
        <v>#N/A</v>
      </c>
      <c r="D189" s="136" t="s">
        <v>3164</v>
      </c>
      <c r="E189" s="129" t="s">
        <v>19</v>
      </c>
      <c r="F189" s="130">
        <v>45898.610775462963</v>
      </c>
      <c r="G189" s="130">
        <v>45901.906828703701</v>
      </c>
      <c r="H189" s="129">
        <v>71229933</v>
      </c>
      <c r="I189" s="129" t="s">
        <v>2510</v>
      </c>
      <c r="J189" s="129" t="s">
        <v>2899</v>
      </c>
      <c r="K189" s="129" t="s">
        <v>15</v>
      </c>
      <c r="L189" s="129" t="s">
        <v>2515</v>
      </c>
      <c r="M189" s="129" t="s">
        <v>16</v>
      </c>
      <c r="N189" s="129" t="s">
        <v>20</v>
      </c>
      <c r="O189" s="129"/>
      <c r="P189" s="129"/>
      <c r="Q189" s="132">
        <v>45920</v>
      </c>
      <c r="R189" s="129"/>
      <c r="S189" s="129" t="s">
        <v>21</v>
      </c>
      <c r="T189" s="129" t="s">
        <v>4171</v>
      </c>
      <c r="U189" s="129"/>
      <c r="V189" s="129"/>
      <c r="W189" s="133">
        <f t="shared" si="30"/>
        <v>45905.906828703701</v>
      </c>
      <c r="X189" s="134">
        <f t="shared" si="21"/>
        <v>4</v>
      </c>
      <c r="Y189" s="134">
        <f t="shared" ca="1" si="22"/>
        <v>44.093171296299261</v>
      </c>
      <c r="Z189" s="134">
        <f t="shared" ca="1" si="23"/>
        <v>33</v>
      </c>
      <c r="AA189" s="134">
        <f t="shared" ca="1" si="24"/>
        <v>11.093171296299261</v>
      </c>
      <c r="AB189" s="134">
        <f t="shared" ca="1" si="25"/>
        <v>33</v>
      </c>
      <c r="AC189" s="134">
        <f t="shared" ca="1" si="26"/>
        <v>29</v>
      </c>
      <c r="AD189" s="135">
        <f t="shared" ca="1" si="27"/>
        <v>-38.093171296299261</v>
      </c>
      <c r="AE189" s="127" t="str">
        <f t="shared" ca="1" si="28"/>
        <v>VENCIDO</v>
      </c>
    </row>
    <row r="190" spans="1:31" customFormat="1" ht="15" x14ac:dyDescent="0.25">
      <c r="A190" s="110">
        <v>23509170</v>
      </c>
      <c r="B190" s="39" t="e">
        <f>VLOOKUP(A190,[1]BASE!$A:$A,1,0)</f>
        <v>#N/A</v>
      </c>
      <c r="C190" s="39">
        <f>VLOOKUP(A190,'INGRESO DIARIO'!A:A,1,0)</f>
        <v>23509170</v>
      </c>
      <c r="D190" s="1" t="s">
        <v>856</v>
      </c>
      <c r="E190" s="1" t="s">
        <v>19</v>
      </c>
      <c r="F190" s="41">
        <v>45877.728298611109</v>
      </c>
      <c r="G190" s="41">
        <v>45909.494421296295</v>
      </c>
      <c r="H190" s="1">
        <v>1000101165</v>
      </c>
      <c r="I190" s="1" t="s">
        <v>857</v>
      </c>
      <c r="J190" s="1" t="s">
        <v>902</v>
      </c>
      <c r="K190" s="1" t="s">
        <v>15</v>
      </c>
      <c r="L190" s="1" t="s">
        <v>858</v>
      </c>
      <c r="M190" s="1" t="s">
        <v>18</v>
      </c>
      <c r="N190" s="1" t="s">
        <v>22</v>
      </c>
      <c r="O190" s="1"/>
      <c r="P190" s="1" t="s">
        <v>17</v>
      </c>
      <c r="Q190" s="43">
        <v>45920</v>
      </c>
      <c r="R190" s="1"/>
      <c r="S190" s="1" t="s">
        <v>21</v>
      </c>
      <c r="T190" s="1" t="s">
        <v>4187</v>
      </c>
      <c r="U190" s="1" t="s">
        <v>17</v>
      </c>
      <c r="V190" s="1" t="s">
        <v>17</v>
      </c>
      <c r="W190" s="46">
        <f t="shared" si="30"/>
        <v>45917.494421296295</v>
      </c>
      <c r="X190" s="47">
        <f t="shared" si="21"/>
        <v>8</v>
      </c>
      <c r="Y190" s="47">
        <f t="shared" ca="1" si="22"/>
        <v>36.505578703705396</v>
      </c>
      <c r="Z190" s="47">
        <f t="shared" ca="1" si="23"/>
        <v>27</v>
      </c>
      <c r="AA190" s="47">
        <f t="shared" ca="1" si="24"/>
        <v>9.505578703705396</v>
      </c>
      <c r="AB190" s="47">
        <f t="shared" ca="1" si="25"/>
        <v>27</v>
      </c>
      <c r="AC190" s="47">
        <f t="shared" ca="1" si="26"/>
        <v>19</v>
      </c>
      <c r="AD190" s="48">
        <f t="shared" ca="1" si="27"/>
        <v>-26.505578703705396</v>
      </c>
      <c r="AE190" s="42" t="str">
        <f t="shared" ca="1" si="28"/>
        <v>VENCIDO</v>
      </c>
    </row>
    <row r="191" spans="1:31" customFormat="1" ht="15" x14ac:dyDescent="0.25">
      <c r="A191" s="111">
        <v>23531158</v>
      </c>
      <c r="B191" s="181" t="e">
        <f>VLOOKUP(A191,[1]BASE!$A:$A,1,0)</f>
        <v>#N/A</v>
      </c>
      <c r="C191" s="39" t="e">
        <f>VLOOKUP(A191,'INGRESO DIARIO'!A:A,1,0)</f>
        <v>#N/A</v>
      </c>
      <c r="D191" s="100" t="s">
        <v>395</v>
      </c>
      <c r="E191" s="60" t="s">
        <v>412</v>
      </c>
      <c r="F191" s="99">
        <v>45904.331469907411</v>
      </c>
      <c r="G191" s="99">
        <v>45904.331504629627</v>
      </c>
      <c r="H191" s="60">
        <v>71390674</v>
      </c>
      <c r="I191" s="60" t="s">
        <v>235</v>
      </c>
      <c r="J191" s="60" t="s">
        <v>336</v>
      </c>
      <c r="K191" s="60" t="s">
        <v>15</v>
      </c>
      <c r="L191" s="60" t="s">
        <v>236</v>
      </c>
      <c r="M191" s="60" t="s">
        <v>16</v>
      </c>
      <c r="N191" s="60" t="s">
        <v>21</v>
      </c>
      <c r="O191" s="60"/>
      <c r="P191" s="60"/>
      <c r="Q191" s="147">
        <v>45920</v>
      </c>
      <c r="R191" s="60"/>
      <c r="S191" s="60" t="s">
        <v>21</v>
      </c>
      <c r="T191" s="60" t="s">
        <v>4161</v>
      </c>
      <c r="U191" s="60"/>
      <c r="V191" s="60"/>
      <c r="W191" s="101">
        <f t="shared" si="30"/>
        <v>45908.331504629627</v>
      </c>
      <c r="X191" s="102">
        <f t="shared" si="21"/>
        <v>4</v>
      </c>
      <c r="Y191" s="102">
        <f t="shared" ca="1" si="22"/>
        <v>41.668495370373421</v>
      </c>
      <c r="Z191" s="102">
        <f t="shared" ca="1" si="23"/>
        <v>30</v>
      </c>
      <c r="AA191" s="102">
        <f t="shared" ca="1" si="24"/>
        <v>11.668495370373421</v>
      </c>
      <c r="AB191" s="102">
        <f t="shared" ca="1" si="25"/>
        <v>30</v>
      </c>
      <c r="AC191" s="102">
        <f t="shared" ca="1" si="26"/>
        <v>26</v>
      </c>
      <c r="AD191" s="103">
        <f t="shared" ca="1" si="27"/>
        <v>-35.668495370373421</v>
      </c>
      <c r="AE191" s="42" t="str">
        <f t="shared" ca="1" si="28"/>
        <v>VENCIDO</v>
      </c>
    </row>
    <row r="192" spans="1:31" customFormat="1" ht="15" x14ac:dyDescent="0.25">
      <c r="A192" s="110">
        <v>23540612</v>
      </c>
      <c r="B192" s="39" t="e">
        <f>VLOOKUP(A192,[1]BASE!$A:$A,1,0)</f>
        <v>#N/A</v>
      </c>
      <c r="C192" s="39">
        <f>VLOOKUP(A192,'INGRESO DIARIO'!A:A,1,0)</f>
        <v>23540612</v>
      </c>
      <c r="D192" s="1" t="s">
        <v>3586</v>
      </c>
      <c r="E192" s="1" t="s">
        <v>19</v>
      </c>
      <c r="F192" s="41">
        <v>45916.450844907406</v>
      </c>
      <c r="G192" s="41">
        <v>45916.451562499999</v>
      </c>
      <c r="H192" s="1">
        <v>1152461673</v>
      </c>
      <c r="I192" s="1" t="s">
        <v>3587</v>
      </c>
      <c r="J192" s="1" t="s">
        <v>3648</v>
      </c>
      <c r="K192" s="1" t="s">
        <v>15</v>
      </c>
      <c r="L192" s="1" t="s">
        <v>3589</v>
      </c>
      <c r="M192" s="1" t="s">
        <v>18</v>
      </c>
      <c r="N192" s="1" t="s">
        <v>22</v>
      </c>
      <c r="O192" s="1"/>
      <c r="P192" s="1"/>
      <c r="Q192" s="43">
        <v>45920</v>
      </c>
      <c r="R192" s="1"/>
      <c r="S192" s="1" t="s">
        <v>21</v>
      </c>
      <c r="T192" s="1" t="s">
        <v>4186</v>
      </c>
      <c r="U192" s="1" t="s">
        <v>17</v>
      </c>
      <c r="V192" s="1" t="s">
        <v>17</v>
      </c>
      <c r="W192" s="133">
        <f t="shared" si="30"/>
        <v>45924.451562499999</v>
      </c>
      <c r="X192" s="134">
        <f t="shared" si="21"/>
        <v>8</v>
      </c>
      <c r="Y192" s="134">
        <f t="shared" ca="1" si="22"/>
        <v>29.548437500001455</v>
      </c>
      <c r="Z192" s="134">
        <f t="shared" ca="1" si="23"/>
        <v>22</v>
      </c>
      <c r="AA192" s="134">
        <f t="shared" ca="1" si="24"/>
        <v>7.5484375000014552</v>
      </c>
      <c r="AB192" s="134">
        <f t="shared" ca="1" si="25"/>
        <v>22</v>
      </c>
      <c r="AC192" s="134">
        <f t="shared" ca="1" si="26"/>
        <v>14</v>
      </c>
      <c r="AD192" s="135">
        <f t="shared" ca="1" si="27"/>
        <v>-19.548437500001455</v>
      </c>
      <c r="AE192" s="127" t="str">
        <f t="shared" ca="1" si="28"/>
        <v>VENCIDO</v>
      </c>
    </row>
    <row r="193" spans="1:31" customFormat="1" ht="15" x14ac:dyDescent="0.25">
      <c r="A193" s="110">
        <v>23542773</v>
      </c>
      <c r="B193" s="39" t="e">
        <f>VLOOKUP(A193,[1]BASE!$A:$A,1,0)</f>
        <v>#N/A</v>
      </c>
      <c r="C193" s="39">
        <f>VLOOKUP(A193,'INGRESO DIARIO'!A:A,1,0)</f>
        <v>23542773</v>
      </c>
      <c r="D193" s="40" t="s">
        <v>4083</v>
      </c>
      <c r="E193" s="1" t="s">
        <v>19</v>
      </c>
      <c r="F193" s="41">
        <v>45918.570289351854</v>
      </c>
      <c r="G193" s="41">
        <v>45918.570324074077</v>
      </c>
      <c r="H193" s="1">
        <v>8392111</v>
      </c>
      <c r="I193" s="1" t="s">
        <v>3976</v>
      </c>
      <c r="J193" s="1" t="s">
        <v>4055</v>
      </c>
      <c r="K193" s="1" t="s">
        <v>15</v>
      </c>
      <c r="L193" s="1" t="s">
        <v>3977</v>
      </c>
      <c r="M193" s="1" t="s">
        <v>16</v>
      </c>
      <c r="N193" s="1" t="s">
        <v>22</v>
      </c>
      <c r="O193" s="1"/>
      <c r="P193" s="1" t="s">
        <v>17</v>
      </c>
      <c r="Q193" s="43">
        <v>45920</v>
      </c>
      <c r="R193" s="1"/>
      <c r="S193" s="1" t="s">
        <v>21</v>
      </c>
      <c r="T193" s="1" t="s">
        <v>4209</v>
      </c>
      <c r="U193" s="1" t="s">
        <v>17</v>
      </c>
      <c r="V193" s="1" t="s">
        <v>475</v>
      </c>
      <c r="W193" s="133">
        <f t="shared" si="30"/>
        <v>45922.570324074077</v>
      </c>
      <c r="X193" s="134">
        <f t="shared" si="21"/>
        <v>4</v>
      </c>
      <c r="Y193" s="134">
        <f t="shared" ca="1" si="22"/>
        <v>27.42967592592322</v>
      </c>
      <c r="Z193" s="134">
        <f t="shared" ca="1" si="23"/>
        <v>20</v>
      </c>
      <c r="AA193" s="134">
        <f t="shared" ca="1" si="24"/>
        <v>7.4296759259232203</v>
      </c>
      <c r="AB193" s="134">
        <f t="shared" ca="1" si="25"/>
        <v>20</v>
      </c>
      <c r="AC193" s="134">
        <f t="shared" ca="1" si="26"/>
        <v>16</v>
      </c>
      <c r="AD193" s="135">
        <f t="shared" ca="1" si="27"/>
        <v>-21.42967592592322</v>
      </c>
      <c r="AE193" s="127" t="str">
        <f t="shared" ca="1" si="28"/>
        <v>VENCIDO</v>
      </c>
    </row>
    <row r="194" spans="1:31" customFormat="1" ht="15" x14ac:dyDescent="0.25">
      <c r="A194" s="110">
        <v>23542706</v>
      </c>
      <c r="B194" s="39" t="e">
        <f>VLOOKUP(A194,[1]BASE!$A:$A,1,0)</f>
        <v>#N/A</v>
      </c>
      <c r="C194" s="39">
        <f>VLOOKUP(A194,'INGRESO DIARIO'!A:A,1,0)</f>
        <v>23542706</v>
      </c>
      <c r="D194" s="1" t="s">
        <v>4030</v>
      </c>
      <c r="E194" s="1" t="s">
        <v>19</v>
      </c>
      <c r="F194" s="41">
        <v>45918.511932870373</v>
      </c>
      <c r="G194" s="41">
        <v>45918.511967592596</v>
      </c>
      <c r="H194" s="1">
        <v>98763234</v>
      </c>
      <c r="I194" s="1" t="s">
        <v>4031</v>
      </c>
      <c r="J194" s="1" t="s">
        <v>4189</v>
      </c>
      <c r="K194" s="1" t="s">
        <v>15</v>
      </c>
      <c r="L194" s="1" t="s">
        <v>4032</v>
      </c>
      <c r="M194" s="1" t="s">
        <v>18</v>
      </c>
      <c r="N194" s="1" t="s">
        <v>22</v>
      </c>
      <c r="O194" s="1"/>
      <c r="P194" s="1" t="s">
        <v>17</v>
      </c>
      <c r="Q194" s="43">
        <v>45920</v>
      </c>
      <c r="R194" s="1"/>
      <c r="S194" s="1" t="s">
        <v>21</v>
      </c>
      <c r="T194" s="1" t="s">
        <v>4188</v>
      </c>
      <c r="U194" s="1" t="s">
        <v>17</v>
      </c>
      <c r="V194" s="1" t="s">
        <v>17</v>
      </c>
      <c r="W194" s="133">
        <f t="shared" si="30"/>
        <v>45926.511967592596</v>
      </c>
      <c r="X194" s="134">
        <f t="shared" ref="X194:X257" si="31">+IF(M194="URBANA",4,IF(M194="RURAL",8,0))</f>
        <v>8</v>
      </c>
      <c r="Y194" s="134">
        <f t="shared" ref="Y194:Y257" ca="1" si="32">+TODAY()-G194+1</f>
        <v>27.488032407403807</v>
      </c>
      <c r="Z194" s="134">
        <f t="shared" ref="Z194:Z257" ca="1" si="33">+NETWORKDAYS.INTL(G194,NOW(),1)-MOD(H194,1)</f>
        <v>20</v>
      </c>
      <c r="AA194" s="134">
        <f t="shared" ref="AA194:AA257" ca="1" si="34">+Y194-Z194</f>
        <v>7.4880324074038072</v>
      </c>
      <c r="AB194" s="134">
        <f t="shared" ref="AB194:AB257" ca="1" si="35">+(((TODAY()-G194)+1)-AA194)</f>
        <v>20</v>
      </c>
      <c r="AC194" s="134">
        <f t="shared" ref="AC194:AC257" ca="1" si="36">+AB194-X194</f>
        <v>12</v>
      </c>
      <c r="AD194" s="135">
        <f t="shared" ref="AD194:AD257" ca="1" si="37">IF(W194&lt;&gt;0,+W194-TODAY()+1,"")</f>
        <v>-17.488032407403807</v>
      </c>
      <c r="AE194" s="127" t="str">
        <f t="shared" ref="AE194:AE257" ca="1" si="38">IF(S194&lt;&gt;"OK",IF(AC194&gt;=0,"VENCIDO",IF(AND(AC194&lt;0,AC194&gt;=-2.1),"ALERTA","A TIEMPO")),"EJECUTADO")</f>
        <v>VENCIDO</v>
      </c>
    </row>
    <row r="195" spans="1:31" customFormat="1" ht="15" x14ac:dyDescent="0.25">
      <c r="A195" s="126">
        <v>23492763</v>
      </c>
      <c r="B195" s="128" t="e">
        <f>VLOOKUP(A195,[1]BASE!$A:$A,1,0)</f>
        <v>#N/A</v>
      </c>
      <c r="C195" s="128" t="e">
        <f>VLOOKUP(A195,'INGRESO DIARIO'!A:A,1,0)</f>
        <v>#N/A</v>
      </c>
      <c r="D195" s="129" t="s">
        <v>1558</v>
      </c>
      <c r="E195" s="129" t="s">
        <v>19</v>
      </c>
      <c r="F195" s="130">
        <v>45860.324525462966</v>
      </c>
      <c r="G195" s="130">
        <v>45901.9065625</v>
      </c>
      <c r="H195" s="129">
        <v>24742271</v>
      </c>
      <c r="I195" s="129" t="s">
        <v>1556</v>
      </c>
      <c r="J195" s="129" t="s">
        <v>2739</v>
      </c>
      <c r="K195" s="129" t="s">
        <v>15</v>
      </c>
      <c r="L195" s="129" t="s">
        <v>1560</v>
      </c>
      <c r="M195" s="129" t="s">
        <v>18</v>
      </c>
      <c r="N195" s="129" t="s">
        <v>22</v>
      </c>
      <c r="O195" s="129"/>
      <c r="P195" s="129"/>
      <c r="Q195" s="132">
        <v>45920</v>
      </c>
      <c r="R195" s="129"/>
      <c r="S195" s="129"/>
      <c r="T195" s="129" t="s">
        <v>4193</v>
      </c>
      <c r="U195" s="129"/>
      <c r="V195" s="129"/>
      <c r="W195" s="133">
        <f t="shared" si="30"/>
        <v>45909.9065625</v>
      </c>
      <c r="X195" s="134">
        <f t="shared" si="31"/>
        <v>8</v>
      </c>
      <c r="Y195" s="134">
        <f t="shared" ca="1" si="32"/>
        <v>44.093437499999709</v>
      </c>
      <c r="Z195" s="134">
        <f t="shared" ca="1" si="33"/>
        <v>33</v>
      </c>
      <c r="AA195" s="134">
        <f t="shared" ca="1" si="34"/>
        <v>11.093437499999709</v>
      </c>
      <c r="AB195" s="134">
        <f t="shared" ca="1" si="35"/>
        <v>33</v>
      </c>
      <c r="AC195" s="134">
        <f t="shared" ca="1" si="36"/>
        <v>25</v>
      </c>
      <c r="AD195" s="135">
        <f t="shared" ca="1" si="37"/>
        <v>-34.093437499999709</v>
      </c>
      <c r="AE195" s="127" t="str">
        <f t="shared" ca="1" si="38"/>
        <v>VENCIDO</v>
      </c>
    </row>
    <row r="196" spans="1:31" customFormat="1" ht="15" x14ac:dyDescent="0.25">
      <c r="A196" s="126">
        <v>23520426</v>
      </c>
      <c r="B196" s="128" t="e">
        <f>VLOOKUP(A196,[1]BASE!$A:$A,1,0)</f>
        <v>#N/A</v>
      </c>
      <c r="C196" s="128" t="e">
        <f>VLOOKUP(A196,'INGRESO DIARIO'!A:A,1,0)</f>
        <v>#N/A</v>
      </c>
      <c r="D196" s="129" t="s">
        <v>2007</v>
      </c>
      <c r="E196" s="129" t="s">
        <v>19</v>
      </c>
      <c r="F196" s="130">
        <v>45891.692118055558</v>
      </c>
      <c r="G196" s="130">
        <v>45901.906840277778</v>
      </c>
      <c r="H196" s="129">
        <v>39178138</v>
      </c>
      <c r="I196" s="129" t="s">
        <v>2005</v>
      </c>
      <c r="J196" s="129" t="s">
        <v>2814</v>
      </c>
      <c r="K196" s="129" t="s">
        <v>15</v>
      </c>
      <c r="L196" s="129" t="s">
        <v>2009</v>
      </c>
      <c r="M196" s="129" t="s">
        <v>18</v>
      </c>
      <c r="N196" s="129" t="s">
        <v>22</v>
      </c>
      <c r="O196" s="129"/>
      <c r="P196" s="129"/>
      <c r="Q196" s="132">
        <v>45919</v>
      </c>
      <c r="R196" s="129"/>
      <c r="S196" s="129" t="s">
        <v>23</v>
      </c>
      <c r="T196" s="129" t="s">
        <v>4135</v>
      </c>
      <c r="U196" s="129"/>
      <c r="V196" s="129"/>
      <c r="W196" s="133">
        <f t="shared" si="30"/>
        <v>45909.906840277778</v>
      </c>
      <c r="X196" s="134">
        <f t="shared" si="31"/>
        <v>8</v>
      </c>
      <c r="Y196" s="134">
        <f t="shared" ca="1" si="32"/>
        <v>44.093159722222481</v>
      </c>
      <c r="Z196" s="134">
        <f t="shared" ca="1" si="33"/>
        <v>33</v>
      </c>
      <c r="AA196" s="134">
        <f t="shared" ca="1" si="34"/>
        <v>11.093159722222481</v>
      </c>
      <c r="AB196" s="134">
        <f t="shared" ca="1" si="35"/>
        <v>33</v>
      </c>
      <c r="AC196" s="134">
        <f t="shared" ca="1" si="36"/>
        <v>25</v>
      </c>
      <c r="AD196" s="135">
        <f t="shared" ca="1" si="37"/>
        <v>-34.093159722222481</v>
      </c>
      <c r="AE196" s="127" t="str">
        <f t="shared" ca="1" si="38"/>
        <v>VENCIDO</v>
      </c>
    </row>
    <row r="197" spans="1:31" customFormat="1" ht="15" x14ac:dyDescent="0.25">
      <c r="A197" s="126">
        <v>23524356</v>
      </c>
      <c r="B197" s="128" t="e">
        <f>VLOOKUP(A197,[1]BASE!$A:$A,1,0)</f>
        <v>#N/A</v>
      </c>
      <c r="C197" s="128" t="e">
        <f>VLOOKUP(A197,'INGRESO DIARIO'!A:A,1,0)</f>
        <v>#N/A</v>
      </c>
      <c r="D197" s="129" t="s">
        <v>2301</v>
      </c>
      <c r="E197" s="129" t="s">
        <v>19</v>
      </c>
      <c r="F197" s="130">
        <v>45896.55060185185</v>
      </c>
      <c r="G197" s="130">
        <v>45915.552627314813</v>
      </c>
      <c r="H197" s="129">
        <v>1001762934</v>
      </c>
      <c r="I197" s="129" t="s">
        <v>2300</v>
      </c>
      <c r="J197" s="129" t="s">
        <v>2865</v>
      </c>
      <c r="K197" s="129" t="s">
        <v>15</v>
      </c>
      <c r="L197" s="129" t="s">
        <v>2303</v>
      </c>
      <c r="M197" s="129" t="s">
        <v>18</v>
      </c>
      <c r="N197" s="129" t="s">
        <v>22</v>
      </c>
      <c r="O197" s="129"/>
      <c r="P197" s="129"/>
      <c r="Q197" s="132">
        <v>45919</v>
      </c>
      <c r="R197" s="129"/>
      <c r="S197" s="129" t="s">
        <v>23</v>
      </c>
      <c r="T197" s="129" t="s">
        <v>4151</v>
      </c>
      <c r="U197" s="129"/>
      <c r="V197" s="129"/>
      <c r="W197" s="133">
        <f t="shared" si="30"/>
        <v>45923.552627314813</v>
      </c>
      <c r="X197" s="134">
        <f t="shared" si="31"/>
        <v>8</v>
      </c>
      <c r="Y197" s="134">
        <f t="shared" ca="1" si="32"/>
        <v>30.447372685186565</v>
      </c>
      <c r="Z197" s="134">
        <f t="shared" ca="1" si="33"/>
        <v>23</v>
      </c>
      <c r="AA197" s="134">
        <f t="shared" ca="1" si="34"/>
        <v>7.4473726851865649</v>
      </c>
      <c r="AB197" s="134">
        <f t="shared" ca="1" si="35"/>
        <v>23</v>
      </c>
      <c r="AC197" s="134">
        <f t="shared" ca="1" si="36"/>
        <v>15</v>
      </c>
      <c r="AD197" s="135">
        <f t="shared" ca="1" si="37"/>
        <v>-20.447372685186565</v>
      </c>
      <c r="AE197" s="127" t="str">
        <f t="shared" ca="1" si="38"/>
        <v>VENCIDO</v>
      </c>
    </row>
    <row r="198" spans="1:31" customFormat="1" ht="15" x14ac:dyDescent="0.25">
      <c r="A198" s="126">
        <v>23524362</v>
      </c>
      <c r="B198" s="128" t="e">
        <f>VLOOKUP(A198,[1]BASE!$A:$A,1,0)</f>
        <v>#N/A</v>
      </c>
      <c r="C198" s="128" t="e">
        <f>VLOOKUP(A198,'INGRESO DIARIO'!A:A,1,0)</f>
        <v>#N/A</v>
      </c>
      <c r="D198" s="129" t="s">
        <v>2305</v>
      </c>
      <c r="E198" s="129" t="s">
        <v>19</v>
      </c>
      <c r="F198" s="130">
        <v>45896.554791666669</v>
      </c>
      <c r="G198" s="130">
        <v>45915.552939814814</v>
      </c>
      <c r="H198" s="129">
        <v>1001762934</v>
      </c>
      <c r="I198" s="129" t="s">
        <v>2300</v>
      </c>
      <c r="J198" s="129" t="s">
        <v>2865</v>
      </c>
      <c r="K198" s="129" t="s">
        <v>15</v>
      </c>
      <c r="L198" s="129" t="s">
        <v>2307</v>
      </c>
      <c r="M198" s="129" t="s">
        <v>18</v>
      </c>
      <c r="N198" s="129" t="s">
        <v>22</v>
      </c>
      <c r="O198" s="129"/>
      <c r="P198" s="129"/>
      <c r="Q198" s="132">
        <v>45919</v>
      </c>
      <c r="R198" s="129"/>
      <c r="S198" s="129" t="s">
        <v>23</v>
      </c>
      <c r="T198" s="129" t="s">
        <v>4152</v>
      </c>
      <c r="U198" s="129"/>
      <c r="V198" s="129"/>
      <c r="W198" s="133">
        <f t="shared" si="30"/>
        <v>45923.552939814814</v>
      </c>
      <c r="X198" s="134">
        <f t="shared" si="31"/>
        <v>8</v>
      </c>
      <c r="Y198" s="134">
        <f t="shared" ca="1" si="32"/>
        <v>30.447060185186274</v>
      </c>
      <c r="Z198" s="134">
        <f t="shared" ca="1" si="33"/>
        <v>23</v>
      </c>
      <c r="AA198" s="134">
        <f t="shared" ca="1" si="34"/>
        <v>7.4470601851862739</v>
      </c>
      <c r="AB198" s="134">
        <f t="shared" ca="1" si="35"/>
        <v>23</v>
      </c>
      <c r="AC198" s="134">
        <f t="shared" ca="1" si="36"/>
        <v>15</v>
      </c>
      <c r="AD198" s="135">
        <f t="shared" ca="1" si="37"/>
        <v>-20.447060185186274</v>
      </c>
      <c r="AE198" s="127" t="str">
        <f t="shared" ca="1" si="38"/>
        <v>VENCIDO</v>
      </c>
    </row>
    <row r="199" spans="1:31" customFormat="1" ht="15" x14ac:dyDescent="0.25">
      <c r="A199" s="126">
        <v>23510305</v>
      </c>
      <c r="B199" s="128" t="e">
        <f>VLOOKUP(A199,[1]BASE!$A:$A,1,0)</f>
        <v>#N/A</v>
      </c>
      <c r="C199" s="128" t="e">
        <f>VLOOKUP(A199,'INGRESO DIARIO'!A:A,1,0)</f>
        <v>#N/A</v>
      </c>
      <c r="D199" s="129" t="s">
        <v>1680</v>
      </c>
      <c r="E199" s="129" t="s">
        <v>411</v>
      </c>
      <c r="F199" s="130">
        <v>45892.667291666665</v>
      </c>
      <c r="G199" s="130">
        <v>45901.906724537039</v>
      </c>
      <c r="H199" s="129">
        <v>21729488</v>
      </c>
      <c r="I199" s="129" t="s">
        <v>1678</v>
      </c>
      <c r="J199" s="129" t="s">
        <v>2761</v>
      </c>
      <c r="K199" s="129" t="s">
        <v>15</v>
      </c>
      <c r="L199" s="129" t="s">
        <v>1683</v>
      </c>
      <c r="M199" s="129" t="s">
        <v>18</v>
      </c>
      <c r="N199" s="129" t="s">
        <v>26</v>
      </c>
      <c r="O199" s="129"/>
      <c r="P199" s="129"/>
      <c r="Q199" s="132">
        <v>45919</v>
      </c>
      <c r="R199" s="129"/>
      <c r="S199" s="129" t="s">
        <v>23</v>
      </c>
      <c r="T199" s="129" t="s">
        <v>4146</v>
      </c>
      <c r="U199" s="129"/>
      <c r="V199" s="129"/>
      <c r="W199" s="133">
        <f t="shared" si="30"/>
        <v>45909.906724537039</v>
      </c>
      <c r="X199" s="134">
        <f t="shared" si="31"/>
        <v>8</v>
      </c>
      <c r="Y199" s="134">
        <f t="shared" ca="1" si="32"/>
        <v>44.093275462961174</v>
      </c>
      <c r="Z199" s="134">
        <f t="shared" ca="1" si="33"/>
        <v>33</v>
      </c>
      <c r="AA199" s="134">
        <f t="shared" ca="1" si="34"/>
        <v>11.093275462961174</v>
      </c>
      <c r="AB199" s="134">
        <f t="shared" ca="1" si="35"/>
        <v>33</v>
      </c>
      <c r="AC199" s="134">
        <f t="shared" ca="1" si="36"/>
        <v>25</v>
      </c>
      <c r="AD199" s="135">
        <f t="shared" ca="1" si="37"/>
        <v>-34.093275462961174</v>
      </c>
      <c r="AE199" s="127" t="str">
        <f t="shared" ca="1" si="38"/>
        <v>VENCIDO</v>
      </c>
    </row>
    <row r="200" spans="1:31" customFormat="1" ht="15" x14ac:dyDescent="0.25">
      <c r="A200" s="126">
        <v>23516804</v>
      </c>
      <c r="B200" s="128" t="e">
        <f>VLOOKUP(A200,[1]BASE!$A:$A,1,0)</f>
        <v>#N/A</v>
      </c>
      <c r="C200" s="128" t="e">
        <f>VLOOKUP(A200,'INGRESO DIARIO'!A:A,1,0)</f>
        <v>#N/A</v>
      </c>
      <c r="D200" s="129" t="s">
        <v>1864</v>
      </c>
      <c r="E200" s="129" t="s">
        <v>411</v>
      </c>
      <c r="F200" s="130">
        <v>45892.667731481481</v>
      </c>
      <c r="G200" s="130">
        <v>45901.906574074077</v>
      </c>
      <c r="H200" s="129">
        <v>21728553</v>
      </c>
      <c r="I200" s="129" t="s">
        <v>1863</v>
      </c>
      <c r="J200" s="129" t="s">
        <v>2761</v>
      </c>
      <c r="K200" s="129" t="s">
        <v>15</v>
      </c>
      <c r="L200" s="129" t="s">
        <v>1866</v>
      </c>
      <c r="M200" s="129" t="s">
        <v>18</v>
      </c>
      <c r="N200" s="129" t="s">
        <v>26</v>
      </c>
      <c r="O200" s="129"/>
      <c r="P200" s="129"/>
      <c r="Q200" s="132">
        <v>45919</v>
      </c>
      <c r="R200" s="129"/>
      <c r="S200" s="129" t="s">
        <v>23</v>
      </c>
      <c r="T200" s="129" t="s">
        <v>4146</v>
      </c>
      <c r="U200" s="129"/>
      <c r="V200" s="129"/>
      <c r="W200" s="133">
        <f t="shared" si="30"/>
        <v>45909.906574074077</v>
      </c>
      <c r="X200" s="134">
        <f t="shared" si="31"/>
        <v>8</v>
      </c>
      <c r="Y200" s="134">
        <f t="shared" ca="1" si="32"/>
        <v>44.093425925922929</v>
      </c>
      <c r="Z200" s="134">
        <f t="shared" ca="1" si="33"/>
        <v>33</v>
      </c>
      <c r="AA200" s="134">
        <f t="shared" ca="1" si="34"/>
        <v>11.093425925922929</v>
      </c>
      <c r="AB200" s="134">
        <f t="shared" ca="1" si="35"/>
        <v>33</v>
      </c>
      <c r="AC200" s="134">
        <f t="shared" ca="1" si="36"/>
        <v>25</v>
      </c>
      <c r="AD200" s="135">
        <f t="shared" ca="1" si="37"/>
        <v>-34.093425925922929</v>
      </c>
      <c r="AE200" s="127" t="str">
        <f t="shared" ca="1" si="38"/>
        <v>VENCIDO</v>
      </c>
    </row>
    <row r="201" spans="1:31" customFormat="1" ht="15" x14ac:dyDescent="0.25">
      <c r="A201" s="126">
        <v>23527971</v>
      </c>
      <c r="B201" s="128" t="e">
        <f>VLOOKUP(A201,[1]BASE!$A:$A,1,0)</f>
        <v>#N/A</v>
      </c>
      <c r="C201" s="128" t="e">
        <f>VLOOKUP(A201,'INGRESO DIARIO'!A:A,1,0)</f>
        <v>#N/A</v>
      </c>
      <c r="D201" s="129" t="s">
        <v>2679</v>
      </c>
      <c r="E201" s="129" t="s">
        <v>409</v>
      </c>
      <c r="F201" s="130">
        <v>45901.608124999999</v>
      </c>
      <c r="G201" s="130">
        <v>45901.906770833331</v>
      </c>
      <c r="H201" s="129">
        <v>1039884001</v>
      </c>
      <c r="I201" s="129" t="s">
        <v>2677</v>
      </c>
      <c r="J201" s="129" t="s">
        <v>2924</v>
      </c>
      <c r="K201" s="129" t="s">
        <v>15</v>
      </c>
      <c r="L201" s="129" t="s">
        <v>2681</v>
      </c>
      <c r="M201" s="129" t="s">
        <v>18</v>
      </c>
      <c r="N201" s="129" t="s">
        <v>26</v>
      </c>
      <c r="O201" s="129"/>
      <c r="P201" s="129"/>
      <c r="Q201" s="132">
        <v>45919</v>
      </c>
      <c r="R201" s="129"/>
      <c r="S201" s="129" t="s">
        <v>23</v>
      </c>
      <c r="T201" s="129" t="s">
        <v>4131</v>
      </c>
      <c r="U201" s="129"/>
      <c r="V201" s="129"/>
      <c r="W201" s="133">
        <f t="shared" si="30"/>
        <v>45909.906770833331</v>
      </c>
      <c r="X201" s="134">
        <f t="shared" si="31"/>
        <v>8</v>
      </c>
      <c r="Y201" s="134">
        <f t="shared" ca="1" si="32"/>
        <v>44.093229166668607</v>
      </c>
      <c r="Z201" s="134">
        <f t="shared" ca="1" si="33"/>
        <v>33</v>
      </c>
      <c r="AA201" s="134">
        <f t="shared" ca="1" si="34"/>
        <v>11.093229166668607</v>
      </c>
      <c r="AB201" s="134">
        <f t="shared" ca="1" si="35"/>
        <v>33</v>
      </c>
      <c r="AC201" s="134">
        <f t="shared" ca="1" si="36"/>
        <v>25</v>
      </c>
      <c r="AD201" s="135">
        <f t="shared" ca="1" si="37"/>
        <v>-34.093229166668607</v>
      </c>
      <c r="AE201" s="127" t="str">
        <f t="shared" ca="1" si="38"/>
        <v>VENCIDO</v>
      </c>
    </row>
    <row r="202" spans="1:31" customFormat="1" ht="15" x14ac:dyDescent="0.25">
      <c r="A202" s="126">
        <v>23485073</v>
      </c>
      <c r="B202" s="128" t="e">
        <f>VLOOKUP(A202,[1]BASE!$A:$A,1,0)</f>
        <v>#N/A</v>
      </c>
      <c r="C202" s="128" t="e">
        <f>VLOOKUP(A202,'INGRESO DIARIO'!A:A,1,0)</f>
        <v>#N/A</v>
      </c>
      <c r="D202" s="129" t="s">
        <v>1518</v>
      </c>
      <c r="E202" s="129" t="s">
        <v>409</v>
      </c>
      <c r="F202" s="130">
        <v>45852.679386574076</v>
      </c>
      <c r="G202" s="130">
        <v>45901.906782407408</v>
      </c>
      <c r="H202" s="129">
        <v>71187520</v>
      </c>
      <c r="I202" s="129" t="s">
        <v>1516</v>
      </c>
      <c r="J202" s="129" t="s">
        <v>2733</v>
      </c>
      <c r="K202" s="129" t="s">
        <v>15</v>
      </c>
      <c r="L202" s="129" t="s">
        <v>1520</v>
      </c>
      <c r="M202" s="129" t="s">
        <v>16</v>
      </c>
      <c r="N202" s="129" t="s">
        <v>26</v>
      </c>
      <c r="O202" s="129"/>
      <c r="P202" s="129"/>
      <c r="Q202" s="132">
        <v>45919</v>
      </c>
      <c r="R202" s="129"/>
      <c r="S202" s="129" t="s">
        <v>23</v>
      </c>
      <c r="T202" s="129" t="s">
        <v>4128</v>
      </c>
      <c r="U202" s="129"/>
      <c r="V202" s="129"/>
      <c r="W202" s="133">
        <f t="shared" si="30"/>
        <v>45905.906782407408</v>
      </c>
      <c r="X202" s="134">
        <f t="shared" si="31"/>
        <v>4</v>
      </c>
      <c r="Y202" s="134">
        <f t="shared" ca="1" si="32"/>
        <v>44.093217592591827</v>
      </c>
      <c r="Z202" s="134">
        <f t="shared" ca="1" si="33"/>
        <v>33</v>
      </c>
      <c r="AA202" s="134">
        <f t="shared" ca="1" si="34"/>
        <v>11.093217592591827</v>
      </c>
      <c r="AB202" s="134">
        <f t="shared" ca="1" si="35"/>
        <v>33</v>
      </c>
      <c r="AC202" s="134">
        <f t="shared" ca="1" si="36"/>
        <v>29</v>
      </c>
      <c r="AD202" s="135">
        <f t="shared" ca="1" si="37"/>
        <v>-38.093217592591827</v>
      </c>
      <c r="AE202" s="127" t="str">
        <f t="shared" ca="1" si="38"/>
        <v>VENCIDO</v>
      </c>
    </row>
    <row r="203" spans="1:31" customFormat="1" ht="15" x14ac:dyDescent="0.25">
      <c r="A203" s="126">
        <v>23502208</v>
      </c>
      <c r="B203" s="128" t="e">
        <f>VLOOKUP(A203,[1]BASE!$A:$A,1,0)</f>
        <v>#N/A</v>
      </c>
      <c r="C203" s="128" t="e">
        <f>VLOOKUP(A203,'INGRESO DIARIO'!A:A,1,0)</f>
        <v>#N/A</v>
      </c>
      <c r="D203" s="129" t="s">
        <v>1615</v>
      </c>
      <c r="E203" s="129" t="s">
        <v>19</v>
      </c>
      <c r="F203" s="130">
        <v>45872.881296296298</v>
      </c>
      <c r="G203" s="130">
        <v>45901.906678240739</v>
      </c>
      <c r="H203" s="129">
        <v>88262751</v>
      </c>
      <c r="I203" s="129" t="s">
        <v>1613</v>
      </c>
      <c r="J203" s="129" t="s">
        <v>2749</v>
      </c>
      <c r="K203" s="129" t="s">
        <v>15</v>
      </c>
      <c r="L203" s="129" t="s">
        <v>1617</v>
      </c>
      <c r="M203" s="129" t="s">
        <v>16</v>
      </c>
      <c r="N203" s="129" t="s">
        <v>22</v>
      </c>
      <c r="O203" s="129"/>
      <c r="P203" s="129"/>
      <c r="Q203" s="132">
        <v>45919</v>
      </c>
      <c r="R203" s="129"/>
      <c r="S203" s="129" t="s">
        <v>23</v>
      </c>
      <c r="T203" s="129" t="s">
        <v>4136</v>
      </c>
      <c r="U203" s="129"/>
      <c r="V203" s="129"/>
      <c r="W203" s="133">
        <f t="shared" si="30"/>
        <v>45905.906678240739</v>
      </c>
      <c r="X203" s="134">
        <f t="shared" si="31"/>
        <v>4</v>
      </c>
      <c r="Y203" s="134">
        <f t="shared" ca="1" si="32"/>
        <v>44.093321759261016</v>
      </c>
      <c r="Z203" s="134">
        <f t="shared" ca="1" si="33"/>
        <v>33</v>
      </c>
      <c r="AA203" s="134">
        <f t="shared" ca="1" si="34"/>
        <v>11.093321759261016</v>
      </c>
      <c r="AB203" s="134">
        <f t="shared" ca="1" si="35"/>
        <v>33</v>
      </c>
      <c r="AC203" s="134">
        <f t="shared" ca="1" si="36"/>
        <v>29</v>
      </c>
      <c r="AD203" s="135">
        <f t="shared" ca="1" si="37"/>
        <v>-38.093321759261016</v>
      </c>
      <c r="AE203" s="127" t="str">
        <f t="shared" ca="1" si="38"/>
        <v>VENCIDO</v>
      </c>
    </row>
    <row r="204" spans="1:31" customFormat="1" ht="15" x14ac:dyDescent="0.25">
      <c r="A204" s="126">
        <v>23510764</v>
      </c>
      <c r="B204" s="128" t="e">
        <f>VLOOKUP(A204,[1]BASE!$A:$A,1,0)</f>
        <v>#N/A</v>
      </c>
      <c r="C204" s="128" t="e">
        <f>VLOOKUP(A204,'INGRESO DIARIO'!A:A,1,0)</f>
        <v>#N/A</v>
      </c>
      <c r="D204" s="129" t="s">
        <v>1686</v>
      </c>
      <c r="E204" s="129" t="s">
        <v>19</v>
      </c>
      <c r="F204" s="130">
        <v>45899.370740740742</v>
      </c>
      <c r="G204" s="130">
        <v>45901.906504629631</v>
      </c>
      <c r="H204" s="129">
        <v>1017217536</v>
      </c>
      <c r="I204" s="129" t="s">
        <v>1684</v>
      </c>
      <c r="J204" s="129" t="s">
        <v>2762</v>
      </c>
      <c r="K204" s="129" t="s">
        <v>15</v>
      </c>
      <c r="L204" s="129" t="s">
        <v>1688</v>
      </c>
      <c r="M204" s="129" t="s">
        <v>16</v>
      </c>
      <c r="N204" s="129" t="s">
        <v>22</v>
      </c>
      <c r="O204" s="129"/>
      <c r="P204" s="129"/>
      <c r="Q204" s="132">
        <v>45919</v>
      </c>
      <c r="R204" s="129"/>
      <c r="S204" s="129" t="s">
        <v>23</v>
      </c>
      <c r="T204" s="129" t="s">
        <v>4139</v>
      </c>
      <c r="U204" s="129"/>
      <c r="V204" s="129"/>
      <c r="W204" s="133">
        <f t="shared" si="30"/>
        <v>45905.906504629631</v>
      </c>
      <c r="X204" s="134">
        <f t="shared" si="31"/>
        <v>4</v>
      </c>
      <c r="Y204" s="134">
        <f t="shared" ca="1" si="32"/>
        <v>44.093495370369055</v>
      </c>
      <c r="Z204" s="134">
        <f t="shared" ca="1" si="33"/>
        <v>33</v>
      </c>
      <c r="AA204" s="134">
        <f t="shared" ca="1" si="34"/>
        <v>11.093495370369055</v>
      </c>
      <c r="AB204" s="134">
        <f t="shared" ca="1" si="35"/>
        <v>33</v>
      </c>
      <c r="AC204" s="134">
        <f t="shared" ca="1" si="36"/>
        <v>29</v>
      </c>
      <c r="AD204" s="135">
        <f t="shared" ca="1" si="37"/>
        <v>-38.093495370369055</v>
      </c>
      <c r="AE204" s="127" t="str">
        <f t="shared" ca="1" si="38"/>
        <v>VENCIDO</v>
      </c>
    </row>
    <row r="205" spans="1:31" customFormat="1" ht="15" x14ac:dyDescent="0.25">
      <c r="A205" s="126">
        <v>23525369</v>
      </c>
      <c r="B205" s="128" t="e">
        <f>VLOOKUP(A205,[1]BASE!$A:$A,1,0)</f>
        <v>#N/A</v>
      </c>
      <c r="C205" s="128" t="e">
        <f>VLOOKUP(A205,'INGRESO DIARIO'!A:A,1,0)</f>
        <v>#N/A</v>
      </c>
      <c r="D205" s="136" t="s">
        <v>3153</v>
      </c>
      <c r="E205" s="129" t="s">
        <v>409</v>
      </c>
      <c r="F205" s="130">
        <v>45897.475127314814</v>
      </c>
      <c r="G205" s="130">
        <v>45901.906944444447</v>
      </c>
      <c r="H205" s="129">
        <v>1001469671</v>
      </c>
      <c r="I205" s="129" t="s">
        <v>2418</v>
      </c>
      <c r="J205" s="129" t="s">
        <v>2884</v>
      </c>
      <c r="K205" s="129" t="s">
        <v>15</v>
      </c>
      <c r="L205" s="129" t="s">
        <v>2422</v>
      </c>
      <c r="M205" s="129" t="s">
        <v>16</v>
      </c>
      <c r="N205" s="129" t="s">
        <v>26</v>
      </c>
      <c r="O205" s="129"/>
      <c r="P205" s="129"/>
      <c r="Q205" s="132">
        <v>45919</v>
      </c>
      <c r="R205" s="129"/>
      <c r="S205" s="129" t="s">
        <v>23</v>
      </c>
      <c r="T205" s="129" t="s">
        <v>4129</v>
      </c>
      <c r="U205" s="129"/>
      <c r="V205" s="129"/>
      <c r="W205" s="133">
        <f t="shared" si="30"/>
        <v>45905.906944444447</v>
      </c>
      <c r="X205" s="134">
        <f t="shared" si="31"/>
        <v>4</v>
      </c>
      <c r="Y205" s="134">
        <f t="shared" ca="1" si="32"/>
        <v>44.093055555553292</v>
      </c>
      <c r="Z205" s="134">
        <f t="shared" ca="1" si="33"/>
        <v>33</v>
      </c>
      <c r="AA205" s="134">
        <f t="shared" ca="1" si="34"/>
        <v>11.093055555553292</v>
      </c>
      <c r="AB205" s="134">
        <f t="shared" ca="1" si="35"/>
        <v>33</v>
      </c>
      <c r="AC205" s="134">
        <f t="shared" ca="1" si="36"/>
        <v>29</v>
      </c>
      <c r="AD205" s="135">
        <f t="shared" ca="1" si="37"/>
        <v>-38.093055555553292</v>
      </c>
      <c r="AE205" s="127" t="str">
        <f t="shared" ca="1" si="38"/>
        <v>VENCIDO</v>
      </c>
    </row>
    <row r="206" spans="1:31" customFormat="1" ht="15" x14ac:dyDescent="0.25">
      <c r="A206" s="110">
        <v>23539498</v>
      </c>
      <c r="B206" s="39" t="e">
        <f>VLOOKUP(A206,[1]BASE!$A:$A,1,0)</f>
        <v>#N/A</v>
      </c>
      <c r="C206" s="39" t="e">
        <f>VLOOKUP(A206,'INGRESO DIARIO'!A:A,1,0)</f>
        <v>#N/A</v>
      </c>
      <c r="D206" s="40" t="s">
        <v>3440</v>
      </c>
      <c r="E206" s="1" t="s">
        <v>19</v>
      </c>
      <c r="F206" s="41">
        <v>45915.482430555552</v>
      </c>
      <c r="G206" s="41">
        <v>45915.482453703706</v>
      </c>
      <c r="H206" s="1">
        <v>42791166</v>
      </c>
      <c r="I206" s="1" t="s">
        <v>3264</v>
      </c>
      <c r="J206" s="1" t="s">
        <v>3403</v>
      </c>
      <c r="K206" s="1" t="s">
        <v>15</v>
      </c>
      <c r="L206" s="1" t="s">
        <v>3265</v>
      </c>
      <c r="M206" s="1" t="s">
        <v>16</v>
      </c>
      <c r="N206" s="1" t="s">
        <v>22</v>
      </c>
      <c r="O206" s="1"/>
      <c r="P206" s="1" t="s">
        <v>17</v>
      </c>
      <c r="Q206" s="43">
        <v>45919</v>
      </c>
      <c r="R206" s="1"/>
      <c r="S206" s="1" t="s">
        <v>23</v>
      </c>
      <c r="T206" s="1" t="s">
        <v>4121</v>
      </c>
      <c r="U206" s="1" t="s">
        <v>17</v>
      </c>
      <c r="V206" s="1" t="s">
        <v>17</v>
      </c>
      <c r="W206" s="133">
        <f t="shared" si="30"/>
        <v>45919.482453703706</v>
      </c>
      <c r="X206" s="134">
        <f t="shared" si="31"/>
        <v>4</v>
      </c>
      <c r="Y206" s="134">
        <f t="shared" ca="1" si="32"/>
        <v>30.517546296294313</v>
      </c>
      <c r="Z206" s="134">
        <f t="shared" ca="1" si="33"/>
        <v>23</v>
      </c>
      <c r="AA206" s="134">
        <f t="shared" ca="1" si="34"/>
        <v>7.5175462962943129</v>
      </c>
      <c r="AB206" s="134">
        <f t="shared" ca="1" si="35"/>
        <v>23</v>
      </c>
      <c r="AC206" s="134">
        <f t="shared" ca="1" si="36"/>
        <v>19</v>
      </c>
      <c r="AD206" s="135">
        <f t="shared" ca="1" si="37"/>
        <v>-24.517546296294313</v>
      </c>
      <c r="AE206" s="127" t="str">
        <f t="shared" ca="1" si="38"/>
        <v>VENCIDO</v>
      </c>
    </row>
    <row r="207" spans="1:31" customFormat="1" ht="15" x14ac:dyDescent="0.25">
      <c r="A207" s="110">
        <v>23538235</v>
      </c>
      <c r="B207" s="39" t="e">
        <f>VLOOKUP(A207,[1]BASE!$A:$A,1,0)</f>
        <v>#N/A</v>
      </c>
      <c r="C207" s="39" t="e">
        <f>VLOOKUP(A207,'INGRESO DIARIO'!A:A,1,0)</f>
        <v>#N/A</v>
      </c>
      <c r="D207" s="40" t="s">
        <v>3458</v>
      </c>
      <c r="E207" s="1" t="s">
        <v>409</v>
      </c>
      <c r="F207" s="41">
        <v>45912.668252314812</v>
      </c>
      <c r="G207" s="41">
        <v>45912.668287037035</v>
      </c>
      <c r="H207" s="1">
        <v>22059480</v>
      </c>
      <c r="I207" s="1" t="s">
        <v>3323</v>
      </c>
      <c r="J207" s="1" t="s">
        <v>3423</v>
      </c>
      <c r="K207" s="1" t="s">
        <v>15</v>
      </c>
      <c r="L207" s="1" t="s">
        <v>3324</v>
      </c>
      <c r="M207" s="1" t="s">
        <v>16</v>
      </c>
      <c r="N207" s="1" t="s">
        <v>26</v>
      </c>
      <c r="O207" s="1"/>
      <c r="P207" s="1" t="s">
        <v>17</v>
      </c>
      <c r="Q207" s="43">
        <v>45919</v>
      </c>
      <c r="R207" s="1"/>
      <c r="S207" s="1" t="s">
        <v>23</v>
      </c>
      <c r="T207" s="1" t="s">
        <v>4145</v>
      </c>
      <c r="U207" s="1" t="s">
        <v>17</v>
      </c>
      <c r="V207" s="1" t="s">
        <v>475</v>
      </c>
      <c r="W207" s="133">
        <f t="shared" si="30"/>
        <v>45916.668287037035</v>
      </c>
      <c r="X207" s="134">
        <f t="shared" si="31"/>
        <v>4</v>
      </c>
      <c r="Y207" s="134">
        <f t="shared" ca="1" si="32"/>
        <v>33.331712962964957</v>
      </c>
      <c r="Z207" s="134">
        <f t="shared" ca="1" si="33"/>
        <v>24</v>
      </c>
      <c r="AA207" s="134">
        <f t="shared" ca="1" si="34"/>
        <v>9.3317129629649571</v>
      </c>
      <c r="AB207" s="134">
        <f t="shared" ca="1" si="35"/>
        <v>24</v>
      </c>
      <c r="AC207" s="134">
        <f t="shared" ca="1" si="36"/>
        <v>20</v>
      </c>
      <c r="AD207" s="135">
        <f t="shared" ca="1" si="37"/>
        <v>-27.331712962964957</v>
      </c>
      <c r="AE207" s="127" t="str">
        <f t="shared" ca="1" si="38"/>
        <v>VENCIDO</v>
      </c>
    </row>
    <row r="208" spans="1:31" customFormat="1" ht="15" x14ac:dyDescent="0.25">
      <c r="A208" s="110">
        <v>23540911</v>
      </c>
      <c r="B208" s="39" t="e">
        <f>VLOOKUP(A208,[1]BASE!$A:$A,1,0)</f>
        <v>#N/A</v>
      </c>
      <c r="C208" s="39" t="e">
        <f>VLOOKUP(A208,'INGRESO DIARIO'!A:A,1,0)</f>
        <v>#N/A</v>
      </c>
      <c r="D208" s="40" t="s">
        <v>3681</v>
      </c>
      <c r="E208" s="1" t="s">
        <v>19</v>
      </c>
      <c r="F208" s="41">
        <v>45916.602754629632</v>
      </c>
      <c r="G208" s="41">
        <v>45916.602789351855</v>
      </c>
      <c r="H208" s="1">
        <v>1017212398</v>
      </c>
      <c r="I208" s="1" t="s">
        <v>3579</v>
      </c>
      <c r="J208" s="1" t="s">
        <v>3647</v>
      </c>
      <c r="K208" s="1" t="s">
        <v>15</v>
      </c>
      <c r="L208" s="1" t="s">
        <v>3580</v>
      </c>
      <c r="M208" s="1" t="s">
        <v>16</v>
      </c>
      <c r="N208" s="1" t="s">
        <v>22</v>
      </c>
      <c r="O208" s="1"/>
      <c r="P208" s="1"/>
      <c r="Q208" s="43">
        <v>45919</v>
      </c>
      <c r="R208" s="1"/>
      <c r="S208" s="1" t="s">
        <v>23</v>
      </c>
      <c r="T208" s="1" t="s">
        <v>4149</v>
      </c>
      <c r="U208" s="1" t="s">
        <v>17</v>
      </c>
      <c r="V208" s="1" t="s">
        <v>17</v>
      </c>
      <c r="W208" s="133">
        <f t="shared" si="30"/>
        <v>45920.602789351855</v>
      </c>
      <c r="X208" s="134">
        <f t="shared" si="31"/>
        <v>4</v>
      </c>
      <c r="Y208" s="134">
        <f t="shared" ca="1" si="32"/>
        <v>29.397210648145119</v>
      </c>
      <c r="Z208" s="134">
        <f t="shared" ca="1" si="33"/>
        <v>22</v>
      </c>
      <c r="AA208" s="134">
        <f t="shared" ca="1" si="34"/>
        <v>7.3972106481451192</v>
      </c>
      <c r="AB208" s="134">
        <f t="shared" ca="1" si="35"/>
        <v>22</v>
      </c>
      <c r="AC208" s="134">
        <f t="shared" ca="1" si="36"/>
        <v>18</v>
      </c>
      <c r="AD208" s="135">
        <f t="shared" ca="1" si="37"/>
        <v>-23.397210648145119</v>
      </c>
      <c r="AE208" s="127" t="str">
        <f t="shared" ca="1" si="38"/>
        <v>VENCIDO</v>
      </c>
    </row>
    <row r="209" spans="1:31" customFormat="1" ht="15" x14ac:dyDescent="0.25">
      <c r="A209" s="110">
        <v>23541129</v>
      </c>
      <c r="B209" s="39" t="e">
        <f>VLOOKUP(A209,[1]BASE!$A:$A,1,0)</f>
        <v>#N/A</v>
      </c>
      <c r="C209" s="39" t="e">
        <f>VLOOKUP(A209,'INGRESO DIARIO'!A:A,1,0)</f>
        <v>#N/A</v>
      </c>
      <c r="D209" s="40" t="s">
        <v>3874</v>
      </c>
      <c r="E209" s="1" t="s">
        <v>409</v>
      </c>
      <c r="F209" s="41">
        <v>45916.818761574075</v>
      </c>
      <c r="G209" s="41">
        <v>45916.818796296298</v>
      </c>
      <c r="H209" s="1">
        <v>8456887</v>
      </c>
      <c r="I209" s="1" t="s">
        <v>3775</v>
      </c>
      <c r="J209" s="1" t="s">
        <v>3849</v>
      </c>
      <c r="K209" s="1" t="s">
        <v>15</v>
      </c>
      <c r="L209" s="1" t="s">
        <v>3776</v>
      </c>
      <c r="M209" s="1" t="s">
        <v>16</v>
      </c>
      <c r="N209" s="1" t="s">
        <v>26</v>
      </c>
      <c r="O209" s="1"/>
      <c r="P209" s="1" t="s">
        <v>17</v>
      </c>
      <c r="Q209" s="43">
        <v>45919</v>
      </c>
      <c r="R209" s="1"/>
      <c r="S209" s="1" t="s">
        <v>23</v>
      </c>
      <c r="T209" s="1" t="s">
        <v>4127</v>
      </c>
      <c r="U209" s="1"/>
      <c r="V209" s="1"/>
      <c r="W209" s="133">
        <f t="shared" si="30"/>
        <v>45920.818796296298</v>
      </c>
      <c r="X209" s="134">
        <f t="shared" si="31"/>
        <v>4</v>
      </c>
      <c r="Y209" s="134">
        <f t="shared" ca="1" si="32"/>
        <v>29.181203703701613</v>
      </c>
      <c r="Z209" s="134">
        <f t="shared" ca="1" si="33"/>
        <v>22</v>
      </c>
      <c r="AA209" s="134">
        <f t="shared" ca="1" si="34"/>
        <v>7.1812037037016125</v>
      </c>
      <c r="AB209" s="134">
        <f t="shared" ca="1" si="35"/>
        <v>22</v>
      </c>
      <c r="AC209" s="134">
        <f t="shared" ca="1" si="36"/>
        <v>18</v>
      </c>
      <c r="AD209" s="135">
        <f t="shared" ca="1" si="37"/>
        <v>-23.181203703701613</v>
      </c>
      <c r="AE209" s="127" t="str">
        <f t="shared" ca="1" si="38"/>
        <v>VENCIDO</v>
      </c>
    </row>
    <row r="210" spans="1:31" customFormat="1" ht="15" x14ac:dyDescent="0.25">
      <c r="A210" s="110">
        <v>23541436</v>
      </c>
      <c r="B210" s="39" t="e">
        <f>VLOOKUP(A210,[1]BASE!$A:$A,1,0)</f>
        <v>#N/A</v>
      </c>
      <c r="C210" s="39" t="e">
        <f>VLOOKUP(A210,'INGRESO DIARIO'!A:A,1,0)</f>
        <v>#N/A</v>
      </c>
      <c r="D210" s="40" t="s">
        <v>3877</v>
      </c>
      <c r="E210" s="1" t="s">
        <v>19</v>
      </c>
      <c r="F210" s="41">
        <v>45917.452662037038</v>
      </c>
      <c r="G210" s="41">
        <v>45917.452696759261</v>
      </c>
      <c r="H210" s="1">
        <v>15337753</v>
      </c>
      <c r="I210" s="1" t="s">
        <v>3780</v>
      </c>
      <c r="J210" s="1" t="s">
        <v>3851</v>
      </c>
      <c r="K210" s="1" t="s">
        <v>15</v>
      </c>
      <c r="L210" s="1" t="s">
        <v>3781</v>
      </c>
      <c r="M210" s="1" t="s">
        <v>16</v>
      </c>
      <c r="N210" s="1" t="s">
        <v>22</v>
      </c>
      <c r="O210" s="1"/>
      <c r="P210" s="1" t="s">
        <v>17</v>
      </c>
      <c r="Q210" s="43">
        <v>45919</v>
      </c>
      <c r="R210" s="1"/>
      <c r="S210" s="1" t="s">
        <v>23</v>
      </c>
      <c r="T210" s="1" t="s">
        <v>4119</v>
      </c>
      <c r="U210" s="1"/>
      <c r="V210" s="1"/>
      <c r="W210" s="133">
        <f t="shared" si="30"/>
        <v>45921.452696759261</v>
      </c>
      <c r="X210" s="134">
        <f t="shared" si="31"/>
        <v>4</v>
      </c>
      <c r="Y210" s="134">
        <f t="shared" ca="1" si="32"/>
        <v>28.547303240738984</v>
      </c>
      <c r="Z210" s="134">
        <f t="shared" ca="1" si="33"/>
        <v>21</v>
      </c>
      <c r="AA210" s="134">
        <f t="shared" ca="1" si="34"/>
        <v>7.5473032407389837</v>
      </c>
      <c r="AB210" s="134">
        <f t="shared" ca="1" si="35"/>
        <v>21</v>
      </c>
      <c r="AC210" s="134">
        <f t="shared" ca="1" si="36"/>
        <v>17</v>
      </c>
      <c r="AD210" s="135">
        <f t="shared" ca="1" si="37"/>
        <v>-22.547303240738984</v>
      </c>
      <c r="AE210" s="127" t="str">
        <f t="shared" ca="1" si="38"/>
        <v>VENCIDO</v>
      </c>
    </row>
    <row r="211" spans="1:31" customFormat="1" ht="15" x14ac:dyDescent="0.25">
      <c r="A211" s="110">
        <v>23541388</v>
      </c>
      <c r="B211" s="39" t="e">
        <f>VLOOKUP(A211,[1]BASE!$A:$A,1,0)</f>
        <v>#N/A</v>
      </c>
      <c r="C211" s="39" t="e">
        <f>VLOOKUP(A211,'INGRESO DIARIO'!A:A,1,0)</f>
        <v>#N/A</v>
      </c>
      <c r="D211" s="1" t="s">
        <v>3782</v>
      </c>
      <c r="E211" s="1" t="s">
        <v>19</v>
      </c>
      <c r="F211" s="41">
        <v>45917.431539351855</v>
      </c>
      <c r="G211" s="41">
        <v>45917.431574074071</v>
      </c>
      <c r="H211" s="1">
        <v>32207175</v>
      </c>
      <c r="I211" s="1" t="s">
        <v>3783</v>
      </c>
      <c r="J211" s="1" t="s">
        <v>3852</v>
      </c>
      <c r="K211" s="1" t="s">
        <v>15</v>
      </c>
      <c r="L211" s="1" t="s">
        <v>3784</v>
      </c>
      <c r="M211" s="1" t="s">
        <v>16</v>
      </c>
      <c r="N211" s="1" t="s">
        <v>22</v>
      </c>
      <c r="O211" s="1"/>
      <c r="P211" s="1" t="s">
        <v>17</v>
      </c>
      <c r="Q211" s="43">
        <v>45919</v>
      </c>
      <c r="R211" s="1"/>
      <c r="S211" s="1" t="s">
        <v>23</v>
      </c>
      <c r="T211" s="1" t="s">
        <v>4120</v>
      </c>
      <c r="U211" s="1"/>
      <c r="V211" s="1"/>
      <c r="W211" s="133">
        <f t="shared" si="30"/>
        <v>45921.431574074071</v>
      </c>
      <c r="X211" s="134">
        <f t="shared" si="31"/>
        <v>4</v>
      </c>
      <c r="Y211" s="134">
        <f t="shared" ca="1" si="32"/>
        <v>28.56842592592875</v>
      </c>
      <c r="Z211" s="134">
        <f t="shared" ca="1" si="33"/>
        <v>21</v>
      </c>
      <c r="AA211" s="134">
        <f t="shared" ca="1" si="34"/>
        <v>7.5684259259287501</v>
      </c>
      <c r="AB211" s="134">
        <f t="shared" ca="1" si="35"/>
        <v>21</v>
      </c>
      <c r="AC211" s="134">
        <f t="shared" ca="1" si="36"/>
        <v>17</v>
      </c>
      <c r="AD211" s="135">
        <f t="shared" ca="1" si="37"/>
        <v>-22.56842592592875</v>
      </c>
      <c r="AE211" s="127" t="str">
        <f t="shared" ca="1" si="38"/>
        <v>VENCIDO</v>
      </c>
    </row>
    <row r="212" spans="1:31" customFormat="1" ht="15" x14ac:dyDescent="0.25">
      <c r="A212" s="110">
        <v>23541026</v>
      </c>
      <c r="B212" s="39" t="e">
        <f>VLOOKUP(A212,[1]BASE!$A:$A,1,0)</f>
        <v>#N/A</v>
      </c>
      <c r="C212" s="39" t="e">
        <f>VLOOKUP(A212,'INGRESO DIARIO'!A:A,1,0)</f>
        <v>#N/A</v>
      </c>
      <c r="D212" s="40" t="s">
        <v>3882</v>
      </c>
      <c r="E212" s="1" t="s">
        <v>19</v>
      </c>
      <c r="F212" s="41">
        <v>45916.659895833334</v>
      </c>
      <c r="G212" s="41">
        <v>45916.659930555557</v>
      </c>
      <c r="H212" s="1">
        <v>1128468791</v>
      </c>
      <c r="I212" s="1" t="s">
        <v>3802</v>
      </c>
      <c r="J212" s="1" t="s">
        <v>3857</v>
      </c>
      <c r="K212" s="1" t="s">
        <v>15</v>
      </c>
      <c r="L212" s="1" t="s">
        <v>3803</v>
      </c>
      <c r="M212" s="1" t="s">
        <v>16</v>
      </c>
      <c r="N212" s="1" t="s">
        <v>22</v>
      </c>
      <c r="O212" s="1"/>
      <c r="P212" s="1" t="s">
        <v>17</v>
      </c>
      <c r="Q212" s="43">
        <v>45919</v>
      </c>
      <c r="R212" s="1"/>
      <c r="S212" s="1" t="s">
        <v>23</v>
      </c>
      <c r="T212" s="1" t="s">
        <v>4150</v>
      </c>
      <c r="U212" s="1"/>
      <c r="V212" s="1"/>
      <c r="W212" s="133">
        <f t="shared" si="30"/>
        <v>45920.659930555557</v>
      </c>
      <c r="X212" s="134">
        <f t="shared" si="31"/>
        <v>4</v>
      </c>
      <c r="Y212" s="134">
        <f t="shared" ca="1" si="32"/>
        <v>29.340069444442634</v>
      </c>
      <c r="Z212" s="134">
        <f t="shared" ca="1" si="33"/>
        <v>22</v>
      </c>
      <c r="AA212" s="134">
        <f t="shared" ca="1" si="34"/>
        <v>7.3400694444426335</v>
      </c>
      <c r="AB212" s="134">
        <f t="shared" ca="1" si="35"/>
        <v>22</v>
      </c>
      <c r="AC212" s="134">
        <f t="shared" ca="1" si="36"/>
        <v>18</v>
      </c>
      <c r="AD212" s="135">
        <f t="shared" ca="1" si="37"/>
        <v>-23.340069444442634</v>
      </c>
      <c r="AE212" s="127" t="str">
        <f t="shared" ca="1" si="38"/>
        <v>VENCIDO</v>
      </c>
    </row>
    <row r="213" spans="1:31" customFormat="1" ht="15" x14ac:dyDescent="0.25">
      <c r="A213" s="110">
        <v>23542682</v>
      </c>
      <c r="B213" s="39" t="e">
        <f>VLOOKUP(A213,[1]BASE!$A:$A,1,0)</f>
        <v>#N/A</v>
      </c>
      <c r="C213" s="39" t="e">
        <f>VLOOKUP(A213,'INGRESO DIARIO'!A:A,1,0)</f>
        <v>#N/A</v>
      </c>
      <c r="D213" s="40" t="s">
        <v>4072</v>
      </c>
      <c r="E213" s="1" t="s">
        <v>19</v>
      </c>
      <c r="F213" s="41">
        <v>45918.495208333334</v>
      </c>
      <c r="G213" s="41">
        <v>45918.495243055557</v>
      </c>
      <c r="H213" s="1">
        <v>43075373</v>
      </c>
      <c r="I213" s="1" t="s">
        <v>3937</v>
      </c>
      <c r="J213" s="1" t="s">
        <v>4047</v>
      </c>
      <c r="K213" s="1" t="s">
        <v>15</v>
      </c>
      <c r="L213" s="1" t="s">
        <v>3938</v>
      </c>
      <c r="M213" s="1" t="s">
        <v>16</v>
      </c>
      <c r="N213" s="1" t="s">
        <v>20</v>
      </c>
      <c r="O213" s="1"/>
      <c r="P213" s="1" t="s">
        <v>17</v>
      </c>
      <c r="Q213" s="43">
        <v>45919</v>
      </c>
      <c r="R213" s="1"/>
      <c r="S213" s="1" t="s">
        <v>23</v>
      </c>
      <c r="T213" s="1" t="s">
        <v>4123</v>
      </c>
      <c r="U213" s="1" t="s">
        <v>17</v>
      </c>
      <c r="V213" s="1" t="s">
        <v>475</v>
      </c>
      <c r="W213" s="133">
        <f t="shared" si="30"/>
        <v>45922.495243055557</v>
      </c>
      <c r="X213" s="134">
        <f t="shared" si="31"/>
        <v>4</v>
      </c>
      <c r="Y213" s="134">
        <f t="shared" ca="1" si="32"/>
        <v>27.504756944443216</v>
      </c>
      <c r="Z213" s="134">
        <f t="shared" ca="1" si="33"/>
        <v>20</v>
      </c>
      <c r="AA213" s="134">
        <f t="shared" ca="1" si="34"/>
        <v>7.5047569444432156</v>
      </c>
      <c r="AB213" s="134">
        <f t="shared" ca="1" si="35"/>
        <v>20</v>
      </c>
      <c r="AC213" s="134">
        <f t="shared" ca="1" si="36"/>
        <v>16</v>
      </c>
      <c r="AD213" s="135">
        <f t="shared" ca="1" si="37"/>
        <v>-21.504756944443216</v>
      </c>
      <c r="AE213" s="127" t="str">
        <f t="shared" ca="1" si="38"/>
        <v>VENCIDO</v>
      </c>
    </row>
    <row r="214" spans="1:31" customFormat="1" ht="15" x14ac:dyDescent="0.25">
      <c r="A214" s="110">
        <v>23542637</v>
      </c>
      <c r="B214" s="39" t="e">
        <f>VLOOKUP(A214,[1]BASE!$A:$A,1,0)</f>
        <v>#N/A</v>
      </c>
      <c r="C214" s="39" t="e">
        <f>VLOOKUP(A214,'INGRESO DIARIO'!A:A,1,0)</f>
        <v>#N/A</v>
      </c>
      <c r="D214" s="40" t="s">
        <v>4078</v>
      </c>
      <c r="E214" s="1" t="s">
        <v>19</v>
      </c>
      <c r="F214" s="41">
        <v>45918.471435185187</v>
      </c>
      <c r="G214" s="41">
        <v>45918.47146990741</v>
      </c>
      <c r="H214" s="1">
        <v>22143273</v>
      </c>
      <c r="I214" s="1" t="s">
        <v>3945</v>
      </c>
      <c r="J214" s="1" t="s">
        <v>4049</v>
      </c>
      <c r="K214" s="1" t="s">
        <v>15</v>
      </c>
      <c r="L214" s="1" t="s">
        <v>3946</v>
      </c>
      <c r="M214" s="1" t="s">
        <v>16</v>
      </c>
      <c r="N214" s="1" t="s">
        <v>20</v>
      </c>
      <c r="O214" s="1"/>
      <c r="P214" s="1" t="s">
        <v>17</v>
      </c>
      <c r="Q214" s="43">
        <v>45919</v>
      </c>
      <c r="R214" s="1"/>
      <c r="S214" s="1" t="s">
        <v>23</v>
      </c>
      <c r="T214" s="1" t="s">
        <v>4122</v>
      </c>
      <c r="U214" s="1" t="s">
        <v>17</v>
      </c>
      <c r="V214" s="1" t="s">
        <v>17</v>
      </c>
      <c r="W214" s="133">
        <f t="shared" si="30"/>
        <v>45922.47146990741</v>
      </c>
      <c r="X214" s="134">
        <f t="shared" si="31"/>
        <v>4</v>
      </c>
      <c r="Y214" s="134">
        <f t="shared" ca="1" si="32"/>
        <v>27.52853009258979</v>
      </c>
      <c r="Z214" s="134">
        <f t="shared" ca="1" si="33"/>
        <v>20</v>
      </c>
      <c r="AA214" s="134">
        <f t="shared" ca="1" si="34"/>
        <v>7.52853009258979</v>
      </c>
      <c r="AB214" s="134">
        <f t="shared" ca="1" si="35"/>
        <v>20</v>
      </c>
      <c r="AC214" s="134">
        <f t="shared" ca="1" si="36"/>
        <v>16</v>
      </c>
      <c r="AD214" s="135">
        <f t="shared" ca="1" si="37"/>
        <v>-21.52853009258979</v>
      </c>
      <c r="AE214" s="127" t="str">
        <f t="shared" ca="1" si="38"/>
        <v>VENCIDO</v>
      </c>
    </row>
    <row r="215" spans="1:31" customFormat="1" ht="15" x14ac:dyDescent="0.25">
      <c r="A215" s="110">
        <v>23542614</v>
      </c>
      <c r="B215" s="39" t="e">
        <f>VLOOKUP(A215,[1]BASE!$A:$A,1,0)</f>
        <v>#N/A</v>
      </c>
      <c r="C215" s="39" t="e">
        <f>VLOOKUP(A215,'INGRESO DIARIO'!A:A,1,0)</f>
        <v>#N/A</v>
      </c>
      <c r="D215" s="40" t="s">
        <v>4079</v>
      </c>
      <c r="E215" s="1" t="s">
        <v>19</v>
      </c>
      <c r="F215" s="41">
        <v>45918.460972222223</v>
      </c>
      <c r="G215" s="41">
        <v>45918.461006944446</v>
      </c>
      <c r="H215" s="1">
        <v>22143273</v>
      </c>
      <c r="I215" s="1" t="s">
        <v>3945</v>
      </c>
      <c r="J215" s="1" t="s">
        <v>4049</v>
      </c>
      <c r="K215" s="1" t="s">
        <v>15</v>
      </c>
      <c r="L215" s="1" t="s">
        <v>3947</v>
      </c>
      <c r="M215" s="1" t="s">
        <v>16</v>
      </c>
      <c r="N215" s="1" t="s">
        <v>20</v>
      </c>
      <c r="O215" s="1"/>
      <c r="P215" s="1" t="s">
        <v>17</v>
      </c>
      <c r="Q215" s="43">
        <v>45919</v>
      </c>
      <c r="R215" s="1"/>
      <c r="S215" s="1" t="s">
        <v>23</v>
      </c>
      <c r="T215" s="1" t="s">
        <v>4122</v>
      </c>
      <c r="U215" s="1" t="s">
        <v>17</v>
      </c>
      <c r="V215" s="1" t="s">
        <v>17</v>
      </c>
      <c r="W215" s="133">
        <f t="shared" ref="W215:W246" si="39">+IF(M215="RURAL",(G215+8),IF(M215="URBANA",(G215+4),""))</f>
        <v>45922.461006944446</v>
      </c>
      <c r="X215" s="134">
        <f t="shared" si="31"/>
        <v>4</v>
      </c>
      <c r="Y215" s="134">
        <f t="shared" ca="1" si="32"/>
        <v>27.538993055553874</v>
      </c>
      <c r="Z215" s="134">
        <f t="shared" ca="1" si="33"/>
        <v>20</v>
      </c>
      <c r="AA215" s="134">
        <f t="shared" ca="1" si="34"/>
        <v>7.538993055553874</v>
      </c>
      <c r="AB215" s="134">
        <f t="shared" ca="1" si="35"/>
        <v>20</v>
      </c>
      <c r="AC215" s="134">
        <f t="shared" ca="1" si="36"/>
        <v>16</v>
      </c>
      <c r="AD215" s="135">
        <f t="shared" ca="1" si="37"/>
        <v>-21.538993055553874</v>
      </c>
      <c r="AE215" s="127" t="str">
        <f t="shared" ca="1" si="38"/>
        <v>VENCIDO</v>
      </c>
    </row>
    <row r="216" spans="1:31" customFormat="1" ht="15" x14ac:dyDescent="0.25">
      <c r="A216" s="110">
        <v>23542788</v>
      </c>
      <c r="B216" s="39" t="e">
        <f>VLOOKUP(A216,[1]BASE!$A:$A,1,0)</f>
        <v>#N/A</v>
      </c>
      <c r="C216" s="39" t="e">
        <f>VLOOKUP(A216,'INGRESO DIARIO'!A:A,1,0)</f>
        <v>#N/A</v>
      </c>
      <c r="D216" s="40" t="s">
        <v>4080</v>
      </c>
      <c r="E216" s="1" t="s">
        <v>19</v>
      </c>
      <c r="F216" s="41">
        <v>45918.579814814817</v>
      </c>
      <c r="G216" s="41">
        <v>45918.579861111109</v>
      </c>
      <c r="H216" s="1">
        <v>1022092858</v>
      </c>
      <c r="I216" s="1" t="s">
        <v>3948</v>
      </c>
      <c r="J216" s="1" t="s">
        <v>4050</v>
      </c>
      <c r="K216" s="1" t="s">
        <v>15</v>
      </c>
      <c r="L216" s="1" t="s">
        <v>3949</v>
      </c>
      <c r="M216" s="1" t="s">
        <v>16</v>
      </c>
      <c r="N216" s="1" t="s">
        <v>20</v>
      </c>
      <c r="O216" s="1"/>
      <c r="P216" s="1" t="s">
        <v>17</v>
      </c>
      <c r="Q216" s="43">
        <v>45919</v>
      </c>
      <c r="R216" s="1"/>
      <c r="S216" s="1" t="s">
        <v>23</v>
      </c>
      <c r="T216" s="1" t="s">
        <v>4124</v>
      </c>
      <c r="U216" s="1" t="s">
        <v>17</v>
      </c>
      <c r="V216" s="1" t="s">
        <v>17</v>
      </c>
      <c r="W216" s="133">
        <f t="shared" si="39"/>
        <v>45922.579861111109</v>
      </c>
      <c r="X216" s="134">
        <f t="shared" si="31"/>
        <v>4</v>
      </c>
      <c r="Y216" s="134">
        <f t="shared" ca="1" si="32"/>
        <v>27.420138888890506</v>
      </c>
      <c r="Z216" s="134">
        <f t="shared" ca="1" si="33"/>
        <v>20</v>
      </c>
      <c r="AA216" s="134">
        <f t="shared" ca="1" si="34"/>
        <v>7.4201388888905058</v>
      </c>
      <c r="AB216" s="134">
        <f t="shared" ca="1" si="35"/>
        <v>20</v>
      </c>
      <c r="AC216" s="134">
        <f t="shared" ca="1" si="36"/>
        <v>16</v>
      </c>
      <c r="AD216" s="135">
        <f t="shared" ca="1" si="37"/>
        <v>-21.420138888890506</v>
      </c>
      <c r="AE216" s="127" t="str">
        <f t="shared" ca="1" si="38"/>
        <v>VENCIDO</v>
      </c>
    </row>
    <row r="217" spans="1:31" customFormat="1" ht="15" x14ac:dyDescent="0.25">
      <c r="A217" s="110">
        <v>23541247</v>
      </c>
      <c r="B217" s="39" t="e">
        <f>VLOOKUP(A217,[1]BASE!$A:$A,1,0)</f>
        <v>#N/A</v>
      </c>
      <c r="C217" s="39" t="e">
        <f>VLOOKUP(A217,'INGRESO DIARIO'!A:A,1,0)</f>
        <v>#N/A</v>
      </c>
      <c r="D217" s="1" t="s">
        <v>3836</v>
      </c>
      <c r="E217" s="1" t="s">
        <v>19</v>
      </c>
      <c r="F217" s="41">
        <v>45917.368668981479</v>
      </c>
      <c r="G217" s="41">
        <v>45917.369386574072</v>
      </c>
      <c r="H217" s="1">
        <v>43155637</v>
      </c>
      <c r="I217" s="1" t="s">
        <v>3837</v>
      </c>
      <c r="J217" s="1" t="s">
        <v>3866</v>
      </c>
      <c r="K217" s="1" t="s">
        <v>15</v>
      </c>
      <c r="L217" s="1" t="s">
        <v>3838</v>
      </c>
      <c r="M217" s="1" t="s">
        <v>18</v>
      </c>
      <c r="N217" s="1" t="s">
        <v>22</v>
      </c>
      <c r="O217" s="1"/>
      <c r="P217" s="1" t="s">
        <v>17</v>
      </c>
      <c r="Q217" s="43">
        <v>45919</v>
      </c>
      <c r="R217" s="1"/>
      <c r="S217" s="1" t="s">
        <v>23</v>
      </c>
      <c r="T217" s="1" t="s">
        <v>4138</v>
      </c>
      <c r="U217" s="1" t="s">
        <v>17</v>
      </c>
      <c r="V217" s="1" t="s">
        <v>17</v>
      </c>
      <c r="W217" s="133">
        <f t="shared" si="39"/>
        <v>45925.369386574072</v>
      </c>
      <c r="X217" s="134">
        <f t="shared" si="31"/>
        <v>8</v>
      </c>
      <c r="Y217" s="134">
        <f t="shared" ca="1" si="32"/>
        <v>28.630613425928459</v>
      </c>
      <c r="Z217" s="134">
        <f t="shared" ca="1" si="33"/>
        <v>21</v>
      </c>
      <c r="AA217" s="134">
        <f t="shared" ca="1" si="34"/>
        <v>7.630613425928459</v>
      </c>
      <c r="AB217" s="134">
        <f t="shared" ca="1" si="35"/>
        <v>21</v>
      </c>
      <c r="AC217" s="134">
        <f t="shared" ca="1" si="36"/>
        <v>13</v>
      </c>
      <c r="AD217" s="135">
        <f t="shared" ca="1" si="37"/>
        <v>-18.630613425928459</v>
      </c>
      <c r="AE217" s="127" t="str">
        <f t="shared" ca="1" si="38"/>
        <v>VENCIDO</v>
      </c>
    </row>
    <row r="218" spans="1:31" customFormat="1" ht="15" x14ac:dyDescent="0.25">
      <c r="A218" s="110">
        <v>23540445</v>
      </c>
      <c r="B218" s="39" t="e">
        <f>VLOOKUP(A218,[1]BASE!$A:$A,1,0)</f>
        <v>#N/A</v>
      </c>
      <c r="C218" s="39" t="e">
        <f>VLOOKUP(A218,'INGRESO DIARIO'!A:A,1,0)</f>
        <v>#N/A</v>
      </c>
      <c r="D218" s="40" t="s">
        <v>3675</v>
      </c>
      <c r="E218" s="1" t="s">
        <v>19</v>
      </c>
      <c r="F218" s="41">
        <v>45916.392511574071</v>
      </c>
      <c r="G218" s="41">
        <v>45916.392546296294</v>
      </c>
      <c r="H218" s="1">
        <v>1152219453</v>
      </c>
      <c r="I218" s="1" t="s">
        <v>3562</v>
      </c>
      <c r="J218" s="1" t="s">
        <v>3642</v>
      </c>
      <c r="K218" s="1" t="s">
        <v>15</v>
      </c>
      <c r="L218" s="1" t="s">
        <v>3563</v>
      </c>
      <c r="M218" s="1" t="s">
        <v>16</v>
      </c>
      <c r="N218" s="1" t="s">
        <v>22</v>
      </c>
      <c r="O218" s="1"/>
      <c r="P218" s="1"/>
      <c r="Q218" s="43">
        <v>45919</v>
      </c>
      <c r="R218" s="1"/>
      <c r="S218" s="1" t="s">
        <v>23</v>
      </c>
      <c r="T218" s="1" t="s">
        <v>4211</v>
      </c>
      <c r="U218" s="1" t="s">
        <v>17</v>
      </c>
      <c r="V218" s="1" t="s">
        <v>17</v>
      </c>
      <c r="W218" s="133">
        <f t="shared" si="39"/>
        <v>45920.392546296294</v>
      </c>
      <c r="X218" s="134">
        <f t="shared" si="31"/>
        <v>4</v>
      </c>
      <c r="Y218" s="134">
        <f t="shared" ca="1" si="32"/>
        <v>29.607453703705687</v>
      </c>
      <c r="Z218" s="134">
        <f t="shared" ca="1" si="33"/>
        <v>22</v>
      </c>
      <c r="AA218" s="134">
        <f t="shared" ca="1" si="34"/>
        <v>7.6074537037056871</v>
      </c>
      <c r="AB218" s="134">
        <f t="shared" ca="1" si="35"/>
        <v>22</v>
      </c>
      <c r="AC218" s="134">
        <f t="shared" ca="1" si="36"/>
        <v>18</v>
      </c>
      <c r="AD218" s="135">
        <f t="shared" ca="1" si="37"/>
        <v>-23.607453703705687</v>
      </c>
      <c r="AE218" s="127" t="str">
        <f t="shared" ca="1" si="38"/>
        <v>VENCIDO</v>
      </c>
    </row>
    <row r="219" spans="1:31" customFormat="1" ht="15" x14ac:dyDescent="0.25">
      <c r="A219" s="110">
        <v>23536205</v>
      </c>
      <c r="B219" s="39" t="e">
        <f>VLOOKUP(A219,[1]BASE!$A:$A,1,0)</f>
        <v>#N/A</v>
      </c>
      <c r="C219" s="39" t="e">
        <f>VLOOKUP(A219,'INGRESO DIARIO'!A:A,1,0)</f>
        <v>#N/A</v>
      </c>
      <c r="D219" s="40" t="s">
        <v>1244</v>
      </c>
      <c r="E219" s="1" t="s">
        <v>409</v>
      </c>
      <c r="F219" s="41">
        <v>45910.861458333333</v>
      </c>
      <c r="G219" s="41">
        <v>45910.861504629633</v>
      </c>
      <c r="H219" s="1">
        <v>1036615278</v>
      </c>
      <c r="I219" s="1" t="s">
        <v>1151</v>
      </c>
      <c r="J219" s="1" t="s">
        <v>1217</v>
      </c>
      <c r="K219" s="1" t="s">
        <v>15</v>
      </c>
      <c r="L219" s="1" t="s">
        <v>1152</v>
      </c>
      <c r="M219" s="1" t="s">
        <v>16</v>
      </c>
      <c r="N219" s="1" t="s">
        <v>26</v>
      </c>
      <c r="O219" s="1"/>
      <c r="P219" s="129" t="s">
        <v>25</v>
      </c>
      <c r="Q219" s="132">
        <v>45919</v>
      </c>
      <c r="R219" s="129"/>
      <c r="S219" s="129" t="s">
        <v>753</v>
      </c>
      <c r="T219" s="1" t="s">
        <v>3495</v>
      </c>
      <c r="U219" s="1" t="s">
        <v>17</v>
      </c>
      <c r="V219" s="1" t="s">
        <v>17</v>
      </c>
      <c r="W219" s="46">
        <f t="shared" si="39"/>
        <v>45914.861504629633</v>
      </c>
      <c r="X219" s="47">
        <f t="shared" si="31"/>
        <v>4</v>
      </c>
      <c r="Y219" s="47">
        <f t="shared" ca="1" si="32"/>
        <v>35.138495370367309</v>
      </c>
      <c r="Z219" s="47">
        <f t="shared" ca="1" si="33"/>
        <v>26</v>
      </c>
      <c r="AA219" s="47">
        <f t="shared" ca="1" si="34"/>
        <v>9.1384953703673091</v>
      </c>
      <c r="AB219" s="47">
        <f t="shared" ca="1" si="35"/>
        <v>26</v>
      </c>
      <c r="AC219" s="47">
        <f t="shared" ca="1" si="36"/>
        <v>22</v>
      </c>
      <c r="AD219" s="48">
        <f t="shared" ca="1" si="37"/>
        <v>-29.138495370367309</v>
      </c>
      <c r="AE219" s="42" t="str">
        <f t="shared" si="38"/>
        <v>EJECUTADO</v>
      </c>
    </row>
    <row r="220" spans="1:31" customFormat="1" ht="15" x14ac:dyDescent="0.25">
      <c r="A220" s="126">
        <v>23525343</v>
      </c>
      <c r="B220" s="128" t="e">
        <f>VLOOKUP(A220,[1]BASE!$A:$A,1,0)</f>
        <v>#N/A</v>
      </c>
      <c r="C220" s="128" t="e">
        <f>VLOOKUP(A220,'INGRESO DIARIO'!A:A,1,0)</f>
        <v>#N/A</v>
      </c>
      <c r="D220" s="136" t="s">
        <v>3230</v>
      </c>
      <c r="E220" s="129" t="s">
        <v>409</v>
      </c>
      <c r="F220" s="130">
        <v>45897.465162037035</v>
      </c>
      <c r="G220" s="130">
        <v>45901.906782407408</v>
      </c>
      <c r="H220" s="129">
        <v>21677219</v>
      </c>
      <c r="I220" s="129" t="s">
        <v>2412</v>
      </c>
      <c r="J220" s="129" t="s">
        <v>2883</v>
      </c>
      <c r="K220" s="129" t="s">
        <v>15</v>
      </c>
      <c r="L220" s="129" t="s">
        <v>2416</v>
      </c>
      <c r="M220" s="129" t="s">
        <v>16</v>
      </c>
      <c r="N220" s="129" t="s">
        <v>26</v>
      </c>
      <c r="O220" s="129"/>
      <c r="P220" s="129" t="s">
        <v>25</v>
      </c>
      <c r="Q220" s="132">
        <v>45919</v>
      </c>
      <c r="R220" s="129"/>
      <c r="S220" s="129" t="s">
        <v>753</v>
      </c>
      <c r="T220" s="129" t="s">
        <v>3229</v>
      </c>
      <c r="U220" s="129"/>
      <c r="V220" s="129"/>
      <c r="W220" s="133">
        <f t="shared" si="39"/>
        <v>45905.906782407408</v>
      </c>
      <c r="X220" s="134">
        <f t="shared" si="31"/>
        <v>4</v>
      </c>
      <c r="Y220" s="134">
        <f t="shared" ca="1" si="32"/>
        <v>44.093217592591827</v>
      </c>
      <c r="Z220" s="134">
        <f t="shared" ca="1" si="33"/>
        <v>33</v>
      </c>
      <c r="AA220" s="134">
        <f t="shared" ca="1" si="34"/>
        <v>11.093217592591827</v>
      </c>
      <c r="AB220" s="134">
        <f t="shared" ca="1" si="35"/>
        <v>33</v>
      </c>
      <c r="AC220" s="134">
        <f t="shared" ca="1" si="36"/>
        <v>29</v>
      </c>
      <c r="AD220" s="135">
        <f t="shared" ca="1" si="37"/>
        <v>-38.093217592591827</v>
      </c>
      <c r="AE220" s="127" t="str">
        <f t="shared" si="38"/>
        <v>EJECUTADO</v>
      </c>
    </row>
    <row r="221" spans="1:31" ht="14.25" customHeight="1" x14ac:dyDescent="0.25">
      <c r="A221" s="126">
        <v>23525379</v>
      </c>
      <c r="B221" s="128" t="e">
        <f>VLOOKUP(A221,[1]BASE!$A:$A,1,0)</f>
        <v>#N/A</v>
      </c>
      <c r="C221" s="128" t="e">
        <f>VLOOKUP(A221,'INGRESO DIARIO'!A:A,1,0)</f>
        <v>#N/A</v>
      </c>
      <c r="D221" s="136" t="s">
        <v>3231</v>
      </c>
      <c r="E221" s="129" t="s">
        <v>409</v>
      </c>
      <c r="F221" s="130">
        <v>45897.479699074072</v>
      </c>
      <c r="G221" s="130">
        <v>45901.906886574077</v>
      </c>
      <c r="H221" s="129">
        <v>21677219</v>
      </c>
      <c r="I221" s="129" t="s">
        <v>2412</v>
      </c>
      <c r="J221" s="129" t="s">
        <v>2883</v>
      </c>
      <c r="K221" s="129" t="s">
        <v>15</v>
      </c>
      <c r="L221" s="129" t="s">
        <v>2426</v>
      </c>
      <c r="M221" s="129" t="s">
        <v>16</v>
      </c>
      <c r="N221" s="129" t="s">
        <v>26</v>
      </c>
      <c r="O221" s="129"/>
      <c r="P221" s="129" t="s">
        <v>25</v>
      </c>
      <c r="Q221" s="132">
        <v>45919</v>
      </c>
      <c r="R221" s="129"/>
      <c r="S221" s="129" t="s">
        <v>753</v>
      </c>
      <c r="T221" s="129" t="s">
        <v>3229</v>
      </c>
      <c r="U221" s="129"/>
      <c r="V221" s="129"/>
      <c r="W221" s="133">
        <f t="shared" si="39"/>
        <v>45905.906886574077</v>
      </c>
      <c r="X221" s="134">
        <f t="shared" si="31"/>
        <v>4</v>
      </c>
      <c r="Y221" s="134">
        <f t="shared" ca="1" si="32"/>
        <v>44.093113425922638</v>
      </c>
      <c r="Z221" s="134">
        <f t="shared" ca="1" si="33"/>
        <v>33</v>
      </c>
      <c r="AA221" s="134">
        <f t="shared" ca="1" si="34"/>
        <v>11.093113425922638</v>
      </c>
      <c r="AB221" s="134">
        <f t="shared" ca="1" si="35"/>
        <v>33</v>
      </c>
      <c r="AC221" s="134">
        <f t="shared" ca="1" si="36"/>
        <v>29</v>
      </c>
      <c r="AD221" s="135">
        <f t="shared" ca="1" si="37"/>
        <v>-38.093113425922638</v>
      </c>
      <c r="AE221" s="127" t="str">
        <f t="shared" si="38"/>
        <v>EJECUTADO</v>
      </c>
    </row>
    <row r="222" spans="1:31" ht="14.25" customHeight="1" x14ac:dyDescent="0.25">
      <c r="A222" s="126">
        <v>23525398</v>
      </c>
      <c r="B222" s="128" t="e">
        <f>VLOOKUP(A222,[1]BASE!$A:$A,1,0)</f>
        <v>#N/A</v>
      </c>
      <c r="C222" s="128" t="e">
        <f>VLOOKUP(A222,'INGRESO DIARIO'!A:A,1,0)</f>
        <v>#N/A</v>
      </c>
      <c r="D222" s="136" t="s">
        <v>3154</v>
      </c>
      <c r="E222" s="129" t="s">
        <v>409</v>
      </c>
      <c r="F222" s="130">
        <v>45897.4921412037</v>
      </c>
      <c r="G222" s="130">
        <v>45901.90697916667</v>
      </c>
      <c r="H222" s="129">
        <v>21677219</v>
      </c>
      <c r="I222" s="129" t="s">
        <v>2412</v>
      </c>
      <c r="J222" s="129">
        <v>-3105461815</v>
      </c>
      <c r="K222" s="129" t="s">
        <v>15</v>
      </c>
      <c r="L222" s="129" t="s">
        <v>2430</v>
      </c>
      <c r="M222" s="129" t="s">
        <v>16</v>
      </c>
      <c r="N222" s="129" t="s">
        <v>26</v>
      </c>
      <c r="O222" s="129"/>
      <c r="P222" s="129" t="s">
        <v>25</v>
      </c>
      <c r="Q222" s="132">
        <v>45919</v>
      </c>
      <c r="R222" s="129"/>
      <c r="S222" s="129" t="s">
        <v>753</v>
      </c>
      <c r="T222" s="129" t="s">
        <v>3228</v>
      </c>
      <c r="U222" s="129"/>
      <c r="V222" s="129"/>
      <c r="W222" s="133">
        <f t="shared" si="39"/>
        <v>45905.90697916667</v>
      </c>
      <c r="X222" s="134">
        <f t="shared" si="31"/>
        <v>4</v>
      </c>
      <c r="Y222" s="134">
        <f t="shared" ca="1" si="32"/>
        <v>44.093020833330229</v>
      </c>
      <c r="Z222" s="134">
        <f t="shared" ca="1" si="33"/>
        <v>33</v>
      </c>
      <c r="AA222" s="134">
        <f t="shared" ca="1" si="34"/>
        <v>11.093020833330229</v>
      </c>
      <c r="AB222" s="134">
        <f t="shared" ca="1" si="35"/>
        <v>33</v>
      </c>
      <c r="AC222" s="134">
        <f t="shared" ca="1" si="36"/>
        <v>29</v>
      </c>
      <c r="AD222" s="135">
        <f t="shared" ca="1" si="37"/>
        <v>-38.093020833330229</v>
      </c>
      <c r="AE222" s="127" t="str">
        <f t="shared" si="38"/>
        <v>EJECUTADO</v>
      </c>
    </row>
    <row r="223" spans="1:31" customFormat="1" ht="15" x14ac:dyDescent="0.25">
      <c r="A223" s="110">
        <v>23514382</v>
      </c>
      <c r="B223" s="39" t="e">
        <f>VLOOKUP(A223,[1]BASE!$A:$A,1,0)</f>
        <v>#N/A</v>
      </c>
      <c r="C223" s="39" t="e">
        <f>VLOOKUP(A223,'INGRESO DIARIO'!A:A,1,0)</f>
        <v>#N/A</v>
      </c>
      <c r="D223" s="1" t="s">
        <v>3833</v>
      </c>
      <c r="E223" s="1" t="s">
        <v>19</v>
      </c>
      <c r="F223" s="41">
        <v>45884.444641203707</v>
      </c>
      <c r="G223" s="41">
        <v>45917.467569444445</v>
      </c>
      <c r="H223" s="1">
        <v>43154634</v>
      </c>
      <c r="I223" s="1" t="s">
        <v>3834</v>
      </c>
      <c r="J223" s="1" t="s">
        <v>3865</v>
      </c>
      <c r="K223" s="1" t="s">
        <v>15</v>
      </c>
      <c r="L223" s="1" t="s">
        <v>3835</v>
      </c>
      <c r="M223" s="1" t="s">
        <v>18</v>
      </c>
      <c r="N223" s="1" t="s">
        <v>22</v>
      </c>
      <c r="O223" s="1"/>
      <c r="P223" s="1" t="s">
        <v>3251</v>
      </c>
      <c r="Q223" s="43">
        <v>45919</v>
      </c>
      <c r="R223" s="1"/>
      <c r="S223" s="1" t="s">
        <v>753</v>
      </c>
      <c r="T223" s="1" t="s">
        <v>608</v>
      </c>
      <c r="U223" s="1"/>
      <c r="V223" s="1"/>
      <c r="W223" s="133">
        <f t="shared" si="39"/>
        <v>45925.467569444445</v>
      </c>
      <c r="X223" s="134">
        <f t="shared" si="31"/>
        <v>8</v>
      </c>
      <c r="Y223" s="134">
        <f t="shared" ca="1" si="32"/>
        <v>28.532430555555038</v>
      </c>
      <c r="Z223" s="134">
        <f t="shared" ca="1" si="33"/>
        <v>21</v>
      </c>
      <c r="AA223" s="134">
        <f t="shared" ca="1" si="34"/>
        <v>7.5324305555550382</v>
      </c>
      <c r="AB223" s="134">
        <f t="shared" ca="1" si="35"/>
        <v>21</v>
      </c>
      <c r="AC223" s="134">
        <f t="shared" ca="1" si="36"/>
        <v>13</v>
      </c>
      <c r="AD223" s="135">
        <f t="shared" ca="1" si="37"/>
        <v>-18.532430555555038</v>
      </c>
      <c r="AE223" s="127" t="str">
        <f t="shared" si="38"/>
        <v>EJECUTADO</v>
      </c>
    </row>
    <row r="224" spans="1:31" customFormat="1" ht="15" x14ac:dyDescent="0.25">
      <c r="A224" s="110">
        <v>23539841</v>
      </c>
      <c r="B224" s="39" t="e">
        <f>VLOOKUP(A224,[1]BASE!$A:$A,1,0)</f>
        <v>#N/A</v>
      </c>
      <c r="C224" s="39" t="e">
        <f>VLOOKUP(A224,'INGRESO DIARIO'!A:A,1,0)</f>
        <v>#N/A</v>
      </c>
      <c r="D224" s="1" t="s">
        <v>3605</v>
      </c>
      <c r="E224" s="1" t="s">
        <v>19</v>
      </c>
      <c r="F224" s="41">
        <v>45915.68440972222</v>
      </c>
      <c r="G224" s="41">
        <v>45915.684432870374</v>
      </c>
      <c r="H224" s="1">
        <v>1152687691</v>
      </c>
      <c r="I224" s="1" t="s">
        <v>3606</v>
      </c>
      <c r="J224" s="1" t="s">
        <v>3653</v>
      </c>
      <c r="K224" s="1" t="s">
        <v>15</v>
      </c>
      <c r="L224" s="1" t="s">
        <v>3607</v>
      </c>
      <c r="M224" s="1" t="s">
        <v>18</v>
      </c>
      <c r="N224" s="1" t="s">
        <v>22</v>
      </c>
      <c r="O224" s="1"/>
      <c r="P224" s="1" t="s">
        <v>3251</v>
      </c>
      <c r="Q224" s="43">
        <v>45919</v>
      </c>
      <c r="R224" s="1"/>
      <c r="S224" s="1" t="s">
        <v>753</v>
      </c>
      <c r="T224" s="43" t="s">
        <v>3889</v>
      </c>
      <c r="U224" s="1" t="s">
        <v>17</v>
      </c>
      <c r="V224" s="1" t="s">
        <v>17</v>
      </c>
      <c r="W224" s="133">
        <f t="shared" si="39"/>
        <v>45923.684432870374</v>
      </c>
      <c r="X224" s="134">
        <f t="shared" si="31"/>
        <v>8</v>
      </c>
      <c r="Y224" s="134">
        <f t="shared" ca="1" si="32"/>
        <v>30.315567129626288</v>
      </c>
      <c r="Z224" s="134">
        <f t="shared" ca="1" si="33"/>
        <v>23</v>
      </c>
      <c r="AA224" s="134">
        <f t="shared" ca="1" si="34"/>
        <v>7.3155671296262881</v>
      </c>
      <c r="AB224" s="134">
        <f t="shared" ca="1" si="35"/>
        <v>23</v>
      </c>
      <c r="AC224" s="134">
        <f t="shared" ca="1" si="36"/>
        <v>15</v>
      </c>
      <c r="AD224" s="135">
        <f t="shared" ca="1" si="37"/>
        <v>-20.315567129626288</v>
      </c>
      <c r="AE224" s="127" t="str">
        <f t="shared" si="38"/>
        <v>EJECUTADO</v>
      </c>
    </row>
    <row r="225" spans="1:31" customFormat="1" ht="15" x14ac:dyDescent="0.25">
      <c r="A225" s="110">
        <v>23534818</v>
      </c>
      <c r="B225" s="39" t="e">
        <f>VLOOKUP(A225,[1]BASE!$A:$A,1,0)</f>
        <v>#N/A</v>
      </c>
      <c r="C225" s="39" t="e">
        <f>VLOOKUP(A225,'INGRESO DIARIO'!A:A,1,0)</f>
        <v>#N/A</v>
      </c>
      <c r="D225" s="1" t="s">
        <v>862</v>
      </c>
      <c r="E225" s="1" t="s">
        <v>19</v>
      </c>
      <c r="F225" s="41">
        <v>45909.536354166667</v>
      </c>
      <c r="G225" s="41">
        <v>45909.53638888889</v>
      </c>
      <c r="H225" s="1">
        <v>43980108</v>
      </c>
      <c r="I225" s="1" t="s">
        <v>863</v>
      </c>
      <c r="J225" s="1" t="s">
        <v>904</v>
      </c>
      <c r="K225" s="1" t="s">
        <v>15</v>
      </c>
      <c r="L225" s="1" t="s">
        <v>864</v>
      </c>
      <c r="M225" s="1" t="s">
        <v>18</v>
      </c>
      <c r="N225" s="1" t="s">
        <v>22</v>
      </c>
      <c r="O225" s="1"/>
      <c r="P225" s="1" t="s">
        <v>3251</v>
      </c>
      <c r="Q225" s="43">
        <v>45919</v>
      </c>
      <c r="R225" s="1"/>
      <c r="S225" s="1" t="s">
        <v>753</v>
      </c>
      <c r="T225" s="1" t="s">
        <v>3687</v>
      </c>
      <c r="U225" s="1" t="s">
        <v>17</v>
      </c>
      <c r="V225" s="1" t="s">
        <v>17</v>
      </c>
      <c r="W225" s="46">
        <f t="shared" si="39"/>
        <v>45917.53638888889</v>
      </c>
      <c r="X225" s="47">
        <f t="shared" si="31"/>
        <v>8</v>
      </c>
      <c r="Y225" s="47">
        <f t="shared" ca="1" si="32"/>
        <v>36.463611111110367</v>
      </c>
      <c r="Z225" s="47">
        <f t="shared" ca="1" si="33"/>
        <v>27</v>
      </c>
      <c r="AA225" s="47">
        <f t="shared" ca="1" si="34"/>
        <v>9.4636111111103673</v>
      </c>
      <c r="AB225" s="47">
        <f t="shared" ca="1" si="35"/>
        <v>27</v>
      </c>
      <c r="AC225" s="47">
        <f t="shared" ca="1" si="36"/>
        <v>19</v>
      </c>
      <c r="AD225" s="48">
        <f t="shared" ca="1" si="37"/>
        <v>-26.463611111110367</v>
      </c>
      <c r="AE225" s="42" t="str">
        <f t="shared" si="38"/>
        <v>EJECUTADO</v>
      </c>
    </row>
    <row r="226" spans="1:31" customFormat="1" ht="15" x14ac:dyDescent="0.25">
      <c r="A226" s="110">
        <v>23539607</v>
      </c>
      <c r="B226" s="39" t="e">
        <f>VLOOKUP(A226,[1]BASE!$A:$A,1,0)</f>
        <v>#N/A</v>
      </c>
      <c r="C226" s="39" t="e">
        <f>VLOOKUP(A226,'INGRESO DIARIO'!A:A,1,0)</f>
        <v>#N/A</v>
      </c>
      <c r="D226" s="1" t="s">
        <v>3374</v>
      </c>
      <c r="E226" s="1" t="s">
        <v>19</v>
      </c>
      <c r="F226" s="41">
        <v>45915.571909722225</v>
      </c>
      <c r="G226" s="41">
        <v>45915.572627314818</v>
      </c>
      <c r="H226" s="1">
        <v>71640014</v>
      </c>
      <c r="I226" s="1" t="s">
        <v>3375</v>
      </c>
      <c r="J226" s="1" t="s">
        <v>3434</v>
      </c>
      <c r="K226" s="1" t="s">
        <v>15</v>
      </c>
      <c r="L226" s="1" t="s">
        <v>3376</v>
      </c>
      <c r="M226" s="1" t="s">
        <v>18</v>
      </c>
      <c r="N226" s="1" t="s">
        <v>22</v>
      </c>
      <c r="O226" s="1"/>
      <c r="P226" s="1" t="s">
        <v>3251</v>
      </c>
      <c r="Q226" s="43">
        <v>45919</v>
      </c>
      <c r="R226" s="1"/>
      <c r="S226" s="1" t="s">
        <v>753</v>
      </c>
      <c r="T226" s="1" t="s">
        <v>3690</v>
      </c>
      <c r="U226" s="1" t="s">
        <v>17</v>
      </c>
      <c r="V226" s="1" t="s">
        <v>17</v>
      </c>
      <c r="W226" s="133">
        <f t="shared" si="39"/>
        <v>45923.572627314818</v>
      </c>
      <c r="X226" s="134">
        <f t="shared" si="31"/>
        <v>8</v>
      </c>
      <c r="Y226" s="134">
        <f t="shared" ca="1" si="32"/>
        <v>30.42737268518249</v>
      </c>
      <c r="Z226" s="134">
        <f t="shared" ca="1" si="33"/>
        <v>23</v>
      </c>
      <c r="AA226" s="134">
        <f t="shared" ca="1" si="34"/>
        <v>7.4273726851824904</v>
      </c>
      <c r="AB226" s="134">
        <f t="shared" ca="1" si="35"/>
        <v>23</v>
      </c>
      <c r="AC226" s="134">
        <f t="shared" ca="1" si="36"/>
        <v>15</v>
      </c>
      <c r="AD226" s="135">
        <f t="shared" ca="1" si="37"/>
        <v>-20.42737268518249</v>
      </c>
      <c r="AE226" s="127" t="str">
        <f t="shared" si="38"/>
        <v>EJECUTADO</v>
      </c>
    </row>
    <row r="227" spans="1:31" customFormat="1" ht="15" x14ac:dyDescent="0.25">
      <c r="A227" s="110">
        <v>23532587</v>
      </c>
      <c r="B227" s="39" t="e">
        <f>VLOOKUP(A227,[1]BASE!$A:$A,1,0)</f>
        <v>#N/A</v>
      </c>
      <c r="C227" s="39" t="e">
        <f>VLOOKUP(A227,'INGRESO DIARIO'!A:A,1,0)</f>
        <v>#N/A</v>
      </c>
      <c r="D227" s="40" t="s">
        <v>570</v>
      </c>
      <c r="E227" s="1" t="s">
        <v>19</v>
      </c>
      <c r="F227" s="41">
        <v>45905.607118055559</v>
      </c>
      <c r="G227" s="41">
        <v>45913.622847222221</v>
      </c>
      <c r="H227" s="1">
        <v>1036630151</v>
      </c>
      <c r="I227" s="1" t="s">
        <v>473</v>
      </c>
      <c r="J227" s="1" t="s">
        <v>544</v>
      </c>
      <c r="K227" s="1" t="s">
        <v>15</v>
      </c>
      <c r="L227" s="1" t="s">
        <v>474</v>
      </c>
      <c r="M227" s="1" t="s">
        <v>16</v>
      </c>
      <c r="N227" s="1" t="s">
        <v>22</v>
      </c>
      <c r="O227" s="1"/>
      <c r="P227" s="1" t="s">
        <v>66</v>
      </c>
      <c r="Q227" s="43">
        <v>45919</v>
      </c>
      <c r="R227" s="1"/>
      <c r="S227" s="1" t="s">
        <v>753</v>
      </c>
      <c r="T227" s="1" t="s">
        <v>3734</v>
      </c>
      <c r="U227" s="1" t="s">
        <v>17</v>
      </c>
      <c r="V227" s="1" t="s">
        <v>17</v>
      </c>
      <c r="W227" s="46">
        <f t="shared" si="39"/>
        <v>45917.622847222221</v>
      </c>
      <c r="X227" s="47">
        <f t="shared" si="31"/>
        <v>4</v>
      </c>
      <c r="Y227" s="47">
        <f t="shared" ca="1" si="32"/>
        <v>32.377152777778974</v>
      </c>
      <c r="Z227" s="47">
        <f t="shared" ca="1" si="33"/>
        <v>23</v>
      </c>
      <c r="AA227" s="47">
        <f t="shared" ca="1" si="34"/>
        <v>9.3771527777789743</v>
      </c>
      <c r="AB227" s="47">
        <f t="shared" ca="1" si="35"/>
        <v>23</v>
      </c>
      <c r="AC227" s="47">
        <f t="shared" ca="1" si="36"/>
        <v>19</v>
      </c>
      <c r="AD227" s="48">
        <f t="shared" ca="1" si="37"/>
        <v>-26.377152777778974</v>
      </c>
      <c r="AE227" s="42" t="str">
        <f t="shared" si="38"/>
        <v>EJECUTADO</v>
      </c>
    </row>
    <row r="228" spans="1:31" customFormat="1" ht="15" x14ac:dyDescent="0.25">
      <c r="A228" s="110">
        <v>23518297</v>
      </c>
      <c r="B228" s="39" t="e">
        <f>VLOOKUP(A228,[1]BASE!$A:$A,1,0)</f>
        <v>#N/A</v>
      </c>
      <c r="C228" s="39" t="e">
        <f>VLOOKUP(A228,'INGRESO DIARIO'!A:A,1,0)</f>
        <v>#N/A</v>
      </c>
      <c r="D228" s="40" t="s">
        <v>3197</v>
      </c>
      <c r="E228" s="1" t="s">
        <v>19</v>
      </c>
      <c r="F228" s="41">
        <v>45890.457013888888</v>
      </c>
      <c r="G228" s="41">
        <v>45912.405659722222</v>
      </c>
      <c r="H228" s="1">
        <v>44008071</v>
      </c>
      <c r="I228" s="1" t="s">
        <v>2995</v>
      </c>
      <c r="J228" s="1" t="s">
        <v>3043</v>
      </c>
      <c r="K228" s="1" t="s">
        <v>15</v>
      </c>
      <c r="L228" s="1" t="s">
        <v>2996</v>
      </c>
      <c r="M228" s="1" t="s">
        <v>16</v>
      </c>
      <c r="N228" s="1" t="s">
        <v>22</v>
      </c>
      <c r="O228" s="1"/>
      <c r="P228" s="1" t="s">
        <v>66</v>
      </c>
      <c r="Q228" s="43">
        <v>45919</v>
      </c>
      <c r="R228" s="1"/>
      <c r="S228" s="1" t="s">
        <v>753</v>
      </c>
      <c r="T228" s="1" t="s">
        <v>3485</v>
      </c>
      <c r="U228" s="1"/>
      <c r="V228" s="1"/>
      <c r="W228" s="133">
        <f t="shared" si="39"/>
        <v>45916.405659722222</v>
      </c>
      <c r="X228" s="134">
        <f t="shared" si="31"/>
        <v>4</v>
      </c>
      <c r="Y228" s="134">
        <f t="shared" ca="1" si="32"/>
        <v>33.594340277777519</v>
      </c>
      <c r="Z228" s="134">
        <f t="shared" ca="1" si="33"/>
        <v>24</v>
      </c>
      <c r="AA228" s="134">
        <f t="shared" ca="1" si="34"/>
        <v>9.5943402777775191</v>
      </c>
      <c r="AB228" s="134">
        <f t="shared" ca="1" si="35"/>
        <v>24</v>
      </c>
      <c r="AC228" s="134">
        <f t="shared" ca="1" si="36"/>
        <v>20</v>
      </c>
      <c r="AD228" s="135">
        <f t="shared" ca="1" si="37"/>
        <v>-27.594340277777519</v>
      </c>
      <c r="AE228" s="127" t="str">
        <f t="shared" si="38"/>
        <v>EJECUTADO</v>
      </c>
    </row>
    <row r="229" spans="1:31" customFormat="1" ht="15" x14ac:dyDescent="0.25">
      <c r="A229" s="110">
        <v>23537112</v>
      </c>
      <c r="B229" s="39" t="e">
        <f>VLOOKUP(A229,[1]BASE!$A:$A,1,0)</f>
        <v>#N/A</v>
      </c>
      <c r="C229" s="39" t="e">
        <f>VLOOKUP(A229,'INGRESO DIARIO'!A:A,1,0)</f>
        <v>#N/A</v>
      </c>
      <c r="D229" s="40" t="s">
        <v>1233</v>
      </c>
      <c r="E229" s="1" t="s">
        <v>19</v>
      </c>
      <c r="F229" s="41">
        <v>45911.599421296298</v>
      </c>
      <c r="G229" s="41">
        <v>45911.599456018521</v>
      </c>
      <c r="H229" s="1">
        <v>1007476601</v>
      </c>
      <c r="I229" s="1" t="s">
        <v>1127</v>
      </c>
      <c r="J229" s="1" t="s">
        <v>1204</v>
      </c>
      <c r="K229" s="1" t="s">
        <v>15</v>
      </c>
      <c r="L229" s="1" t="s">
        <v>1128</v>
      </c>
      <c r="M229" s="1" t="s">
        <v>16</v>
      </c>
      <c r="N229" s="1" t="s">
        <v>22</v>
      </c>
      <c r="O229" s="1"/>
      <c r="P229" s="1" t="s">
        <v>66</v>
      </c>
      <c r="Q229" s="43">
        <v>45919</v>
      </c>
      <c r="R229" s="1"/>
      <c r="S229" s="1" t="s">
        <v>753</v>
      </c>
      <c r="T229" s="1" t="s">
        <v>2937</v>
      </c>
      <c r="U229" s="1" t="s">
        <v>17</v>
      </c>
      <c r="V229" s="1" t="s">
        <v>17</v>
      </c>
      <c r="W229" s="46">
        <f t="shared" si="39"/>
        <v>45915.599456018521</v>
      </c>
      <c r="X229" s="47">
        <f t="shared" si="31"/>
        <v>4</v>
      </c>
      <c r="Y229" s="47">
        <f t="shared" ca="1" si="32"/>
        <v>34.400543981479132</v>
      </c>
      <c r="Z229" s="47">
        <f t="shared" ca="1" si="33"/>
        <v>25</v>
      </c>
      <c r="AA229" s="47">
        <f t="shared" ca="1" si="34"/>
        <v>9.4005439814791316</v>
      </c>
      <c r="AB229" s="47">
        <f t="shared" ca="1" si="35"/>
        <v>25</v>
      </c>
      <c r="AC229" s="47">
        <f t="shared" ca="1" si="36"/>
        <v>21</v>
      </c>
      <c r="AD229" s="48">
        <f t="shared" ca="1" si="37"/>
        <v>-28.400543981479132</v>
      </c>
      <c r="AE229" s="42" t="str">
        <f t="shared" si="38"/>
        <v>EJECUTADO</v>
      </c>
    </row>
    <row r="230" spans="1:31" customFormat="1" ht="15" x14ac:dyDescent="0.25">
      <c r="A230" s="126">
        <v>23523809</v>
      </c>
      <c r="B230" s="128" t="e">
        <f>VLOOKUP(A230,[1]BASE!$A:$A,1,0)</f>
        <v>#N/A</v>
      </c>
      <c r="C230" s="128" t="e">
        <f>VLOOKUP(A230,'INGRESO DIARIO'!A:A,1,0)</f>
        <v>#N/A</v>
      </c>
      <c r="D230" s="129" t="s">
        <v>2216</v>
      </c>
      <c r="E230" s="129" t="s">
        <v>19</v>
      </c>
      <c r="F230" s="130">
        <v>45896.355046296296</v>
      </c>
      <c r="G230" s="130">
        <v>45901.906736111108</v>
      </c>
      <c r="H230" s="129">
        <v>78711129</v>
      </c>
      <c r="I230" s="129" t="s">
        <v>2214</v>
      </c>
      <c r="J230" s="129" t="s">
        <v>2851</v>
      </c>
      <c r="K230" s="129" t="s">
        <v>15</v>
      </c>
      <c r="L230" s="129" t="s">
        <v>2218</v>
      </c>
      <c r="M230" s="129" t="s">
        <v>18</v>
      </c>
      <c r="N230" s="129" t="s">
        <v>22</v>
      </c>
      <c r="O230" s="129"/>
      <c r="P230" s="129" t="s">
        <v>4134</v>
      </c>
      <c r="Q230" s="132">
        <v>45919</v>
      </c>
      <c r="R230" s="129"/>
      <c r="S230" s="129" t="s">
        <v>753</v>
      </c>
      <c r="T230" s="129" t="s">
        <v>3887</v>
      </c>
      <c r="U230" s="129"/>
      <c r="V230" s="129"/>
      <c r="W230" s="133">
        <f t="shared" si="39"/>
        <v>45909.906736111108</v>
      </c>
      <c r="X230" s="134">
        <f t="shared" si="31"/>
        <v>8</v>
      </c>
      <c r="Y230" s="134">
        <f t="shared" ca="1" si="32"/>
        <v>44.09326388889167</v>
      </c>
      <c r="Z230" s="134">
        <f t="shared" ca="1" si="33"/>
        <v>33</v>
      </c>
      <c r="AA230" s="134">
        <f t="shared" ca="1" si="34"/>
        <v>11.09326388889167</v>
      </c>
      <c r="AB230" s="134">
        <f t="shared" ca="1" si="35"/>
        <v>33</v>
      </c>
      <c r="AC230" s="134">
        <f t="shared" ca="1" si="36"/>
        <v>25</v>
      </c>
      <c r="AD230" s="135">
        <f t="shared" ca="1" si="37"/>
        <v>-34.09326388889167</v>
      </c>
      <c r="AE230" s="127" t="str">
        <f t="shared" si="38"/>
        <v>EJECUTADO</v>
      </c>
    </row>
    <row r="231" spans="1:31" customFormat="1" ht="15" x14ac:dyDescent="0.25">
      <c r="A231" s="110">
        <v>23494468</v>
      </c>
      <c r="B231" s="39" t="e">
        <f>VLOOKUP(A231,[1]BASE!$A:$A,1,0)</f>
        <v>#N/A</v>
      </c>
      <c r="C231" s="39" t="e">
        <f>VLOOKUP(A231,'INGRESO DIARIO'!A:A,1,0)</f>
        <v>#N/A</v>
      </c>
      <c r="D231" s="1" t="s">
        <v>1189</v>
      </c>
      <c r="E231" s="1" t="s">
        <v>409</v>
      </c>
      <c r="F231" s="41">
        <v>45860.689953703702</v>
      </c>
      <c r="G231" s="41">
        <v>45915.66605324074</v>
      </c>
      <c r="H231" s="1">
        <v>43740664</v>
      </c>
      <c r="I231" s="1" t="s">
        <v>1190</v>
      </c>
      <c r="J231" s="1" t="s">
        <v>3721</v>
      </c>
      <c r="K231" s="1" t="s">
        <v>15</v>
      </c>
      <c r="L231" s="1" t="s">
        <v>17</v>
      </c>
      <c r="M231" s="1" t="s">
        <v>18</v>
      </c>
      <c r="N231" s="1" t="s">
        <v>26</v>
      </c>
      <c r="O231" s="1"/>
      <c r="P231" s="1" t="s">
        <v>754</v>
      </c>
      <c r="Q231" s="43">
        <v>45919</v>
      </c>
      <c r="R231" s="1"/>
      <c r="S231" s="1" t="s">
        <v>753</v>
      </c>
      <c r="T231" s="1" t="s">
        <v>3720</v>
      </c>
      <c r="U231" s="1" t="s">
        <v>17</v>
      </c>
      <c r="V231" s="1" t="s">
        <v>17</v>
      </c>
      <c r="W231" s="46">
        <f t="shared" si="39"/>
        <v>45923.66605324074</v>
      </c>
      <c r="X231" s="47">
        <f t="shared" si="31"/>
        <v>8</v>
      </c>
      <c r="Y231" s="47">
        <f t="shared" ca="1" si="32"/>
        <v>30.333946759259561</v>
      </c>
      <c r="Z231" s="47">
        <f t="shared" ca="1" si="33"/>
        <v>23</v>
      </c>
      <c r="AA231" s="47">
        <f t="shared" ca="1" si="34"/>
        <v>7.3339467592595611</v>
      </c>
      <c r="AB231" s="47">
        <f t="shared" ca="1" si="35"/>
        <v>23</v>
      </c>
      <c r="AC231" s="47">
        <f t="shared" ca="1" si="36"/>
        <v>15</v>
      </c>
      <c r="AD231" s="48">
        <f t="shared" ca="1" si="37"/>
        <v>-20.333946759259561</v>
      </c>
      <c r="AE231" s="42" t="str">
        <f t="shared" si="38"/>
        <v>EJECUTADO</v>
      </c>
    </row>
    <row r="232" spans="1:31" customFormat="1" ht="15" x14ac:dyDescent="0.25">
      <c r="A232" s="110">
        <v>23540516</v>
      </c>
      <c r="B232" s="39" t="e">
        <f>VLOOKUP(A232,[1]BASE!$A:$A,1,0)</f>
        <v>#N/A</v>
      </c>
      <c r="C232" s="39" t="e">
        <f>VLOOKUP(A232,'INGRESO DIARIO'!A:A,1,0)</f>
        <v>#N/A</v>
      </c>
      <c r="D232" s="1" t="s">
        <v>3614</v>
      </c>
      <c r="E232" s="1" t="s">
        <v>409</v>
      </c>
      <c r="F232" s="41">
        <v>45916.418043981481</v>
      </c>
      <c r="G232" s="41">
        <v>45916.418344907404</v>
      </c>
      <c r="H232" s="1">
        <v>1040742293</v>
      </c>
      <c r="I232" s="1" t="s">
        <v>3615</v>
      </c>
      <c r="J232" s="1" t="s">
        <v>3656</v>
      </c>
      <c r="K232" s="1" t="s">
        <v>15</v>
      </c>
      <c r="L232" s="1" t="s">
        <v>3616</v>
      </c>
      <c r="M232" s="1" t="s">
        <v>18</v>
      </c>
      <c r="N232" s="1" t="s">
        <v>26</v>
      </c>
      <c r="O232" s="1"/>
      <c r="P232" s="1" t="s">
        <v>754</v>
      </c>
      <c r="Q232" s="43">
        <v>45919</v>
      </c>
      <c r="R232" s="1"/>
      <c r="S232" s="1" t="s">
        <v>753</v>
      </c>
      <c r="T232" s="43" t="s">
        <v>3722</v>
      </c>
      <c r="U232" s="1" t="s">
        <v>17</v>
      </c>
      <c r="V232" s="1" t="s">
        <v>475</v>
      </c>
      <c r="W232" s="133">
        <f t="shared" si="39"/>
        <v>45924.418344907404</v>
      </c>
      <c r="X232" s="134">
        <f t="shared" si="31"/>
        <v>8</v>
      </c>
      <c r="Y232" s="134">
        <f t="shared" ca="1" si="32"/>
        <v>29.581655092595611</v>
      </c>
      <c r="Z232" s="134">
        <f t="shared" ca="1" si="33"/>
        <v>22</v>
      </c>
      <c r="AA232" s="134">
        <f t="shared" ca="1" si="34"/>
        <v>7.5816550925956108</v>
      </c>
      <c r="AB232" s="134">
        <f t="shared" ca="1" si="35"/>
        <v>22</v>
      </c>
      <c r="AC232" s="134">
        <f t="shared" ca="1" si="36"/>
        <v>14</v>
      </c>
      <c r="AD232" s="135">
        <f t="shared" ca="1" si="37"/>
        <v>-19.581655092595611</v>
      </c>
      <c r="AE232" s="127" t="str">
        <f t="shared" si="38"/>
        <v>EJECUTADO</v>
      </c>
    </row>
    <row r="233" spans="1:31" customFormat="1" ht="15" x14ac:dyDescent="0.25">
      <c r="A233" s="110">
        <v>23515653</v>
      </c>
      <c r="B233" s="39" t="e">
        <f>VLOOKUP(A233,[1]BASE!$A:$A,1,0)</f>
        <v>#N/A</v>
      </c>
      <c r="C233" s="39" t="e">
        <f>VLOOKUP(A233,'INGRESO DIARIO'!A:A,1,0)</f>
        <v>#N/A</v>
      </c>
      <c r="D233" s="1" t="s">
        <v>698</v>
      </c>
      <c r="E233" s="1" t="s">
        <v>409</v>
      </c>
      <c r="F233" s="41">
        <v>45888.428761574076</v>
      </c>
      <c r="G233" s="41">
        <v>45911.579699074071</v>
      </c>
      <c r="H233" s="1">
        <v>42773418</v>
      </c>
      <c r="I233" s="1" t="s">
        <v>699</v>
      </c>
      <c r="J233" s="1" t="s">
        <v>728</v>
      </c>
      <c r="K233" s="1" t="s">
        <v>15</v>
      </c>
      <c r="L233" s="1" t="s">
        <v>17</v>
      </c>
      <c r="M233" s="1" t="s">
        <v>18</v>
      </c>
      <c r="N233" s="1" t="s">
        <v>26</v>
      </c>
      <c r="O233" s="1"/>
      <c r="P233" s="1" t="s">
        <v>754</v>
      </c>
      <c r="Q233" s="43">
        <v>45919</v>
      </c>
      <c r="R233" s="1"/>
      <c r="S233" s="1" t="s">
        <v>753</v>
      </c>
      <c r="T233" s="1" t="s">
        <v>2946</v>
      </c>
      <c r="U233" s="1" t="s">
        <v>17</v>
      </c>
      <c r="V233" s="1" t="s">
        <v>475</v>
      </c>
      <c r="W233" s="46">
        <f t="shared" si="39"/>
        <v>45919.579699074071</v>
      </c>
      <c r="X233" s="47">
        <f t="shared" si="31"/>
        <v>8</v>
      </c>
      <c r="Y233" s="47">
        <f t="shared" ca="1" si="32"/>
        <v>34.420300925929041</v>
      </c>
      <c r="Z233" s="47">
        <f t="shared" ca="1" si="33"/>
        <v>25</v>
      </c>
      <c r="AA233" s="47">
        <f t="shared" ca="1" si="34"/>
        <v>9.4203009259290411</v>
      </c>
      <c r="AB233" s="47">
        <f t="shared" ca="1" si="35"/>
        <v>25</v>
      </c>
      <c r="AC233" s="47">
        <f t="shared" ca="1" si="36"/>
        <v>17</v>
      </c>
      <c r="AD233" s="48">
        <f t="shared" ca="1" si="37"/>
        <v>-24.420300925929041</v>
      </c>
      <c r="AE233" s="42" t="str">
        <f t="shared" si="38"/>
        <v>EJECUTADO</v>
      </c>
    </row>
    <row r="234" spans="1:31" customFormat="1" ht="15" x14ac:dyDescent="0.25">
      <c r="A234" s="126">
        <v>23525649</v>
      </c>
      <c r="B234" s="128" t="e">
        <f>VLOOKUP(A234,[1]BASE!$A:$A,1,0)</f>
        <v>#N/A</v>
      </c>
      <c r="C234" s="128">
        <f>VLOOKUP(A234,'INGRESO DIARIO'!A:A,1,0)</f>
        <v>23525649</v>
      </c>
      <c r="D234" s="129" t="s">
        <v>2445</v>
      </c>
      <c r="E234" s="129" t="s">
        <v>19</v>
      </c>
      <c r="F234" s="130">
        <v>45897.638553240744</v>
      </c>
      <c r="G234" s="130">
        <v>45901.906944444447</v>
      </c>
      <c r="H234" s="129">
        <v>21778849</v>
      </c>
      <c r="I234" s="129" t="s">
        <v>2444</v>
      </c>
      <c r="J234" s="129" t="s">
        <v>2887</v>
      </c>
      <c r="K234" s="129" t="s">
        <v>15</v>
      </c>
      <c r="L234" s="129" t="s">
        <v>2447</v>
      </c>
      <c r="M234" s="129" t="s">
        <v>16</v>
      </c>
      <c r="N234" s="129" t="s">
        <v>20</v>
      </c>
      <c r="O234" s="129"/>
      <c r="P234" s="129"/>
      <c r="Q234" s="132">
        <v>45919</v>
      </c>
      <c r="R234" s="129"/>
      <c r="S234" s="129" t="s">
        <v>21</v>
      </c>
      <c r="T234" s="129" t="s">
        <v>4142</v>
      </c>
      <c r="U234" s="129"/>
      <c r="V234" s="129"/>
      <c r="W234" s="133">
        <f t="shared" si="39"/>
        <v>45905.906944444447</v>
      </c>
      <c r="X234" s="134">
        <f t="shared" si="31"/>
        <v>4</v>
      </c>
      <c r="Y234" s="134">
        <f t="shared" ca="1" si="32"/>
        <v>44.093055555553292</v>
      </c>
      <c r="Z234" s="134">
        <f t="shared" ca="1" si="33"/>
        <v>33</v>
      </c>
      <c r="AA234" s="134">
        <f t="shared" ca="1" si="34"/>
        <v>11.093055555553292</v>
      </c>
      <c r="AB234" s="134">
        <f t="shared" ca="1" si="35"/>
        <v>33</v>
      </c>
      <c r="AC234" s="134">
        <f t="shared" ca="1" si="36"/>
        <v>29</v>
      </c>
      <c r="AD234" s="135">
        <f t="shared" ca="1" si="37"/>
        <v>-38.093055555553292</v>
      </c>
      <c r="AE234" s="127" t="str">
        <f t="shared" ca="1" si="38"/>
        <v>VENCIDO</v>
      </c>
    </row>
    <row r="235" spans="1:31" customFormat="1" ht="15" x14ac:dyDescent="0.25">
      <c r="A235" s="110">
        <v>23536203</v>
      </c>
      <c r="B235" s="39" t="e">
        <f>VLOOKUP(A235,[1]BASE!$A:$A,1,0)</f>
        <v>#N/A</v>
      </c>
      <c r="C235" s="39">
        <f>VLOOKUP(A235,'INGRESO DIARIO'!A:A,1,0)</f>
        <v>23536203</v>
      </c>
      <c r="D235" s="1" t="s">
        <v>1172</v>
      </c>
      <c r="E235" s="1" t="s">
        <v>19</v>
      </c>
      <c r="F235" s="41">
        <v>45910.851782407408</v>
      </c>
      <c r="G235" s="41">
        <v>45910.851793981485</v>
      </c>
      <c r="H235" s="1">
        <v>1101387061</v>
      </c>
      <c r="I235" s="1" t="s">
        <v>1173</v>
      </c>
      <c r="J235" s="1" t="s">
        <v>1226</v>
      </c>
      <c r="K235" s="1" t="s">
        <v>15</v>
      </c>
      <c r="L235" s="1" t="s">
        <v>1174</v>
      </c>
      <c r="M235" s="1" t="s">
        <v>18</v>
      </c>
      <c r="N235" s="1" t="s">
        <v>22</v>
      </c>
      <c r="O235" s="1"/>
      <c r="P235" s="1" t="s">
        <v>17</v>
      </c>
      <c r="Q235" s="43">
        <v>45919</v>
      </c>
      <c r="R235" s="1"/>
      <c r="S235" s="1" t="s">
        <v>21</v>
      </c>
      <c r="T235" s="1" t="s">
        <v>4133</v>
      </c>
      <c r="U235" s="1" t="s">
        <v>17</v>
      </c>
      <c r="V235" s="1" t="s">
        <v>17</v>
      </c>
      <c r="W235" s="46">
        <f t="shared" si="39"/>
        <v>45918.851793981485</v>
      </c>
      <c r="X235" s="47">
        <f t="shared" si="31"/>
        <v>8</v>
      </c>
      <c r="Y235" s="47">
        <f t="shared" ca="1" si="32"/>
        <v>35.148206018515339</v>
      </c>
      <c r="Z235" s="47">
        <f t="shared" ca="1" si="33"/>
        <v>26</v>
      </c>
      <c r="AA235" s="47">
        <f t="shared" ca="1" si="34"/>
        <v>9.1482060185153387</v>
      </c>
      <c r="AB235" s="47">
        <f t="shared" ca="1" si="35"/>
        <v>26</v>
      </c>
      <c r="AC235" s="47">
        <f t="shared" ca="1" si="36"/>
        <v>18</v>
      </c>
      <c r="AD235" s="48">
        <f t="shared" ca="1" si="37"/>
        <v>-25.148206018515339</v>
      </c>
      <c r="AE235" s="42" t="str">
        <f t="shared" ca="1" si="38"/>
        <v>VENCIDO</v>
      </c>
    </row>
    <row r="236" spans="1:31" customFormat="1" ht="15" x14ac:dyDescent="0.25">
      <c r="A236" s="110">
        <v>23540658</v>
      </c>
      <c r="B236" s="39" t="e">
        <f>VLOOKUP(A236,[1]BASE!$A:$A,1,0)</f>
        <v>#N/A</v>
      </c>
      <c r="C236" s="39">
        <f>VLOOKUP(A236,'INGRESO DIARIO'!A:A,1,0)</f>
        <v>23540658</v>
      </c>
      <c r="D236" s="40" t="s">
        <v>3676</v>
      </c>
      <c r="E236" s="1" t="s">
        <v>19</v>
      </c>
      <c r="F236" s="41">
        <v>45916.468148148146</v>
      </c>
      <c r="G236" s="41">
        <v>45916.468182870369</v>
      </c>
      <c r="H236" s="1">
        <v>43152237</v>
      </c>
      <c r="I236" s="1" t="s">
        <v>260</v>
      </c>
      <c r="J236" s="1" t="s">
        <v>347</v>
      </c>
      <c r="K236" s="1" t="s">
        <v>15</v>
      </c>
      <c r="L236" s="1" t="s">
        <v>3566</v>
      </c>
      <c r="M236" s="1" t="s">
        <v>16</v>
      </c>
      <c r="N236" s="1" t="s">
        <v>22</v>
      </c>
      <c r="O236" s="1"/>
      <c r="P236" s="1"/>
      <c r="Q236" s="43">
        <v>45919</v>
      </c>
      <c r="R236" s="1"/>
      <c r="S236" s="1" t="s">
        <v>21</v>
      </c>
      <c r="T236" s="1" t="s">
        <v>4115</v>
      </c>
      <c r="U236" s="1" t="s">
        <v>17</v>
      </c>
      <c r="V236" s="1" t="s">
        <v>475</v>
      </c>
      <c r="W236" s="133">
        <f t="shared" si="39"/>
        <v>45920.468182870369</v>
      </c>
      <c r="X236" s="134">
        <f t="shared" si="31"/>
        <v>4</v>
      </c>
      <c r="Y236" s="134">
        <f t="shared" ca="1" si="32"/>
        <v>29.531817129631236</v>
      </c>
      <c r="Z236" s="134">
        <f t="shared" ca="1" si="33"/>
        <v>22</v>
      </c>
      <c r="AA236" s="134">
        <f t="shared" ca="1" si="34"/>
        <v>7.5318171296312357</v>
      </c>
      <c r="AB236" s="134">
        <f t="shared" ca="1" si="35"/>
        <v>22</v>
      </c>
      <c r="AC236" s="134">
        <f t="shared" ca="1" si="36"/>
        <v>18</v>
      </c>
      <c r="AD236" s="135">
        <f t="shared" ca="1" si="37"/>
        <v>-23.531817129631236</v>
      </c>
      <c r="AE236" s="127" t="str">
        <f t="shared" ca="1" si="38"/>
        <v>VENCIDO</v>
      </c>
    </row>
    <row r="237" spans="1:31" customFormat="1" ht="15" x14ac:dyDescent="0.25">
      <c r="A237" s="110">
        <v>23512504</v>
      </c>
      <c r="B237" s="39" t="e">
        <f>VLOOKUP(A237,[1]BASE!$A:$A,1,0)</f>
        <v>#N/A</v>
      </c>
      <c r="C237" s="39">
        <f>VLOOKUP(A237,'INGRESO DIARIO'!A:A,1,0)</f>
        <v>23512504</v>
      </c>
      <c r="D237" s="40" t="s">
        <v>3878</v>
      </c>
      <c r="E237" s="1" t="s">
        <v>19</v>
      </c>
      <c r="F237" s="41">
        <v>45882.683425925927</v>
      </c>
      <c r="G237" s="41">
        <v>45916.647164351853</v>
      </c>
      <c r="H237" s="1">
        <v>1047970182</v>
      </c>
      <c r="I237" s="1" t="s">
        <v>3787</v>
      </c>
      <c r="J237" s="1" t="s">
        <v>3853</v>
      </c>
      <c r="K237" s="1" t="s">
        <v>15</v>
      </c>
      <c r="L237" s="1" t="s">
        <v>3788</v>
      </c>
      <c r="M237" s="1" t="s">
        <v>16</v>
      </c>
      <c r="N237" s="1" t="s">
        <v>22</v>
      </c>
      <c r="O237" s="1"/>
      <c r="P237" s="1" t="s">
        <v>17</v>
      </c>
      <c r="Q237" s="43">
        <v>45919</v>
      </c>
      <c r="R237" s="1"/>
      <c r="S237" s="1" t="s">
        <v>21</v>
      </c>
      <c r="T237" s="1" t="s">
        <v>4116</v>
      </c>
      <c r="U237" s="1"/>
      <c r="V237" s="1"/>
      <c r="W237" s="133">
        <f t="shared" si="39"/>
        <v>45920.647164351853</v>
      </c>
      <c r="X237" s="134">
        <f t="shared" si="31"/>
        <v>4</v>
      </c>
      <c r="Y237" s="134">
        <f t="shared" ca="1" si="32"/>
        <v>29.352835648147448</v>
      </c>
      <c r="Z237" s="134">
        <f t="shared" ca="1" si="33"/>
        <v>22</v>
      </c>
      <c r="AA237" s="134">
        <f t="shared" ca="1" si="34"/>
        <v>7.3528356481474475</v>
      </c>
      <c r="AB237" s="134">
        <f t="shared" ca="1" si="35"/>
        <v>22</v>
      </c>
      <c r="AC237" s="134">
        <f t="shared" ca="1" si="36"/>
        <v>18</v>
      </c>
      <c r="AD237" s="135">
        <f t="shared" ca="1" si="37"/>
        <v>-23.352835648147448</v>
      </c>
      <c r="AE237" s="127" t="str">
        <f t="shared" ca="1" si="38"/>
        <v>VENCIDO</v>
      </c>
    </row>
    <row r="238" spans="1:31" customFormat="1" ht="15" x14ac:dyDescent="0.25">
      <c r="A238" s="110">
        <v>23541593</v>
      </c>
      <c r="B238" s="39" t="e">
        <f>VLOOKUP(A238,[1]BASE!$A:$A,1,0)</f>
        <v>#N/A</v>
      </c>
      <c r="C238" s="39">
        <f>VLOOKUP(A238,'INGRESO DIARIO'!A:A,1,0)</f>
        <v>23541593</v>
      </c>
      <c r="D238" s="40" t="s">
        <v>3879</v>
      </c>
      <c r="E238" s="1" t="s">
        <v>19</v>
      </c>
      <c r="F238" s="41">
        <v>45917.561354166668</v>
      </c>
      <c r="G238" s="41">
        <v>45917.561400462961</v>
      </c>
      <c r="H238" s="1">
        <v>43501815</v>
      </c>
      <c r="I238" s="1" t="s">
        <v>3792</v>
      </c>
      <c r="J238" s="1" t="s">
        <v>3854</v>
      </c>
      <c r="K238" s="1" t="s">
        <v>15</v>
      </c>
      <c r="L238" s="1" t="s">
        <v>3793</v>
      </c>
      <c r="M238" s="1" t="s">
        <v>16</v>
      </c>
      <c r="N238" s="1" t="s">
        <v>22</v>
      </c>
      <c r="O238" s="1"/>
      <c r="P238" s="1" t="s">
        <v>17</v>
      </c>
      <c r="Q238" s="43">
        <v>45919</v>
      </c>
      <c r="R238" s="1"/>
      <c r="S238" s="1" t="s">
        <v>21</v>
      </c>
      <c r="T238" s="1" t="s">
        <v>4118</v>
      </c>
      <c r="U238" s="1"/>
      <c r="V238" s="1"/>
      <c r="W238" s="133">
        <f t="shared" si="39"/>
        <v>45921.561400462961</v>
      </c>
      <c r="X238" s="134">
        <f t="shared" si="31"/>
        <v>4</v>
      </c>
      <c r="Y238" s="134">
        <f t="shared" ca="1" si="32"/>
        <v>28.438599537039408</v>
      </c>
      <c r="Z238" s="134">
        <f t="shared" ca="1" si="33"/>
        <v>21</v>
      </c>
      <c r="AA238" s="134">
        <f t="shared" ca="1" si="34"/>
        <v>7.4385995370394085</v>
      </c>
      <c r="AB238" s="134">
        <f t="shared" ca="1" si="35"/>
        <v>21</v>
      </c>
      <c r="AC238" s="134">
        <f t="shared" ca="1" si="36"/>
        <v>17</v>
      </c>
      <c r="AD238" s="135">
        <f t="shared" ca="1" si="37"/>
        <v>-22.438599537039408</v>
      </c>
      <c r="AE238" s="127" t="str">
        <f t="shared" ca="1" si="38"/>
        <v>VENCIDO</v>
      </c>
    </row>
    <row r="239" spans="1:31" customFormat="1" ht="15" x14ac:dyDescent="0.25">
      <c r="A239" s="126">
        <v>23512929</v>
      </c>
      <c r="B239" s="128" t="e">
        <f>VLOOKUP(A239,[1]BASE!$A:$A,1,0)</f>
        <v>#N/A</v>
      </c>
      <c r="C239" s="128">
        <f>VLOOKUP(A239,'INGRESO DIARIO'!A:A,1,0)</f>
        <v>23512929</v>
      </c>
      <c r="D239" s="129" t="s">
        <v>1727</v>
      </c>
      <c r="E239" s="129" t="s">
        <v>19</v>
      </c>
      <c r="F239" s="130">
        <v>45896.707546296297</v>
      </c>
      <c r="G239" s="41">
        <v>45922.434189814812</v>
      </c>
      <c r="H239" s="129">
        <v>43551470</v>
      </c>
      <c r="I239" s="129" t="s">
        <v>1725</v>
      </c>
      <c r="J239" s="129" t="s">
        <v>2768</v>
      </c>
      <c r="K239" s="129" t="s">
        <v>15</v>
      </c>
      <c r="L239" s="129" t="s">
        <v>1729</v>
      </c>
      <c r="M239" s="129" t="s">
        <v>16</v>
      </c>
      <c r="N239" s="129" t="s">
        <v>20</v>
      </c>
      <c r="O239" s="129"/>
      <c r="P239" s="129"/>
      <c r="Q239" s="132">
        <v>45919</v>
      </c>
      <c r="R239" s="129"/>
      <c r="S239" s="129"/>
      <c r="T239" s="129" t="s">
        <v>4141</v>
      </c>
      <c r="U239" s="129"/>
      <c r="V239" s="129"/>
      <c r="W239" s="133">
        <f t="shared" si="39"/>
        <v>45926.434189814812</v>
      </c>
      <c r="X239" s="134">
        <f t="shared" si="31"/>
        <v>4</v>
      </c>
      <c r="Y239" s="134">
        <f t="shared" ca="1" si="32"/>
        <v>23.565810185187729</v>
      </c>
      <c r="Z239" s="134">
        <f t="shared" ca="1" si="33"/>
        <v>18</v>
      </c>
      <c r="AA239" s="134">
        <f t="shared" ca="1" si="34"/>
        <v>5.5658101851877291</v>
      </c>
      <c r="AB239" s="134">
        <f t="shared" ca="1" si="35"/>
        <v>18</v>
      </c>
      <c r="AC239" s="134">
        <f t="shared" ca="1" si="36"/>
        <v>14</v>
      </c>
      <c r="AD239" s="135">
        <f t="shared" ca="1" si="37"/>
        <v>-17.565810185187729</v>
      </c>
      <c r="AE239" s="127" t="str">
        <f t="shared" ca="1" si="38"/>
        <v>VENCIDO</v>
      </c>
    </row>
    <row r="240" spans="1:31" customFormat="1" ht="15" x14ac:dyDescent="0.25">
      <c r="A240" s="126">
        <v>23524077</v>
      </c>
      <c r="B240" s="128" t="e">
        <f>VLOOKUP(A240,[1]BASE!$A:$A,1,0)</f>
        <v>#N/A</v>
      </c>
      <c r="C240" s="128">
        <f>VLOOKUP(A240,'INGRESO DIARIO'!A:A,1,0)</f>
        <v>23524077</v>
      </c>
      <c r="D240" s="129" t="s">
        <v>2239</v>
      </c>
      <c r="E240" s="129" t="s">
        <v>409</v>
      </c>
      <c r="F240" s="130">
        <v>45896.437060185184</v>
      </c>
      <c r="G240" s="41">
        <v>45922.374467592592</v>
      </c>
      <c r="H240" s="129">
        <v>43282212</v>
      </c>
      <c r="I240" s="129" t="s">
        <v>2238</v>
      </c>
      <c r="J240" s="129" t="s">
        <v>2855</v>
      </c>
      <c r="K240" s="129" t="s">
        <v>15</v>
      </c>
      <c r="L240" s="129" t="s">
        <v>2241</v>
      </c>
      <c r="M240" s="129" t="s">
        <v>18</v>
      </c>
      <c r="N240" s="129" t="s">
        <v>26</v>
      </c>
      <c r="O240" s="129"/>
      <c r="P240" s="129"/>
      <c r="Q240" s="132">
        <v>45919</v>
      </c>
      <c r="R240" s="129"/>
      <c r="S240" s="129"/>
      <c r="T240" s="129" t="s">
        <v>4147</v>
      </c>
      <c r="U240" s="129"/>
      <c r="V240" s="129"/>
      <c r="W240" s="133">
        <f t="shared" si="39"/>
        <v>45930.374467592592</v>
      </c>
      <c r="X240" s="134">
        <f t="shared" si="31"/>
        <v>8</v>
      </c>
      <c r="Y240" s="134">
        <f t="shared" ca="1" si="32"/>
        <v>23.625532407408173</v>
      </c>
      <c r="Z240" s="134">
        <f t="shared" ca="1" si="33"/>
        <v>18</v>
      </c>
      <c r="AA240" s="134">
        <f t="shared" ca="1" si="34"/>
        <v>5.6255324074081727</v>
      </c>
      <c r="AB240" s="134">
        <f t="shared" ca="1" si="35"/>
        <v>18</v>
      </c>
      <c r="AC240" s="134">
        <f t="shared" ca="1" si="36"/>
        <v>10</v>
      </c>
      <c r="AD240" s="135">
        <f t="shared" ca="1" si="37"/>
        <v>-13.625532407408173</v>
      </c>
      <c r="AE240" s="127" t="str">
        <f t="shared" ca="1" si="38"/>
        <v>VENCIDO</v>
      </c>
    </row>
    <row r="241" spans="1:31" customFormat="1" ht="15" x14ac:dyDescent="0.25">
      <c r="A241" s="110">
        <v>23537628</v>
      </c>
      <c r="B241" s="39" t="e">
        <f>VLOOKUP(A241,[1]BASE!$A:$A,1,0)</f>
        <v>#N/A</v>
      </c>
      <c r="C241" s="39">
        <f>VLOOKUP(A241,'INGRESO DIARIO'!A:A,1,0)</f>
        <v>23537628</v>
      </c>
      <c r="D241" s="1" t="s">
        <v>3623</v>
      </c>
      <c r="E241" s="1" t="s">
        <v>19</v>
      </c>
      <c r="F241" s="41">
        <v>45912.38082175926</v>
      </c>
      <c r="G241" s="41">
        <v>45912.380844907406</v>
      </c>
      <c r="H241" s="1">
        <v>43102962</v>
      </c>
      <c r="I241" s="1" t="s">
        <v>3624</v>
      </c>
      <c r="J241" s="1" t="s">
        <v>3657</v>
      </c>
      <c r="K241" s="1" t="s">
        <v>15</v>
      </c>
      <c r="L241" s="1" t="s">
        <v>3625</v>
      </c>
      <c r="M241" s="1" t="s">
        <v>16</v>
      </c>
      <c r="N241" s="1" t="s">
        <v>22</v>
      </c>
      <c r="O241" s="1"/>
      <c r="P241" s="1"/>
      <c r="Q241" s="43">
        <v>45919</v>
      </c>
      <c r="R241" s="1"/>
      <c r="S241" s="1"/>
      <c r="T241" s="1" t="s">
        <v>4137</v>
      </c>
      <c r="U241" s="1" t="s">
        <v>17</v>
      </c>
      <c r="V241" s="1" t="s">
        <v>17</v>
      </c>
      <c r="W241" s="133">
        <f t="shared" si="39"/>
        <v>45916.380844907406</v>
      </c>
      <c r="X241" s="134">
        <f t="shared" si="31"/>
        <v>4</v>
      </c>
      <c r="Y241" s="134">
        <f t="shared" ca="1" si="32"/>
        <v>33.619155092594156</v>
      </c>
      <c r="Z241" s="134">
        <f t="shared" ca="1" si="33"/>
        <v>24</v>
      </c>
      <c r="AA241" s="134">
        <f t="shared" ca="1" si="34"/>
        <v>9.6191550925941556</v>
      </c>
      <c r="AB241" s="134">
        <f t="shared" ca="1" si="35"/>
        <v>24</v>
      </c>
      <c r="AC241" s="134">
        <f t="shared" ca="1" si="36"/>
        <v>20</v>
      </c>
      <c r="AD241" s="135">
        <f t="shared" ca="1" si="37"/>
        <v>-27.619155092594156</v>
      </c>
      <c r="AE241" s="127" t="str">
        <f t="shared" ca="1" si="38"/>
        <v>VENCIDO</v>
      </c>
    </row>
    <row r="242" spans="1:31" customFormat="1" ht="15" x14ac:dyDescent="0.25">
      <c r="A242" s="110">
        <v>23535775</v>
      </c>
      <c r="B242" s="39" t="e">
        <f>VLOOKUP(A242,[1]BASE!$A:$A,1,0)</f>
        <v>#N/A</v>
      </c>
      <c r="C242" s="39">
        <f>VLOOKUP(A242,'INGRESO DIARIO'!A:A,1,0)</f>
        <v>23535775</v>
      </c>
      <c r="D242" s="1" t="s">
        <v>3771</v>
      </c>
      <c r="E242" s="1" t="s">
        <v>19</v>
      </c>
      <c r="F242" s="41">
        <v>45910.505613425928</v>
      </c>
      <c r="G242" s="41">
        <v>45922.373437499999</v>
      </c>
      <c r="H242" s="1">
        <v>70131069</v>
      </c>
      <c r="I242" s="1" t="s">
        <v>3772</v>
      </c>
      <c r="J242" s="1" t="s">
        <v>3848</v>
      </c>
      <c r="K242" s="1" t="s">
        <v>15</v>
      </c>
      <c r="L242" s="1" t="s">
        <v>3773</v>
      </c>
      <c r="M242" s="1" t="s">
        <v>16</v>
      </c>
      <c r="N242" s="1" t="s">
        <v>20</v>
      </c>
      <c r="O242" s="1"/>
      <c r="P242" s="1" t="s">
        <v>17</v>
      </c>
      <c r="Q242" s="43">
        <v>45918</v>
      </c>
      <c r="R242" s="1"/>
      <c r="S242" s="1"/>
      <c r="T242" s="1" t="s">
        <v>4095</v>
      </c>
      <c r="U242" s="1"/>
      <c r="V242" s="1"/>
      <c r="W242" s="133">
        <f t="shared" si="39"/>
        <v>45926.373437499999</v>
      </c>
      <c r="X242" s="134">
        <f t="shared" si="31"/>
        <v>4</v>
      </c>
      <c r="Y242" s="134">
        <f t="shared" ca="1" si="32"/>
        <v>23.626562500001455</v>
      </c>
      <c r="Z242" s="134">
        <f t="shared" ca="1" si="33"/>
        <v>18</v>
      </c>
      <c r="AA242" s="134">
        <f t="shared" ca="1" si="34"/>
        <v>5.6265625000014552</v>
      </c>
      <c r="AB242" s="134">
        <f t="shared" ca="1" si="35"/>
        <v>18</v>
      </c>
      <c r="AC242" s="134">
        <f t="shared" ca="1" si="36"/>
        <v>14</v>
      </c>
      <c r="AD242" s="135">
        <f t="shared" ca="1" si="37"/>
        <v>-17.626562500001455</v>
      </c>
      <c r="AE242" s="127" t="str">
        <f t="shared" ca="1" si="38"/>
        <v>VENCIDO</v>
      </c>
    </row>
    <row r="243" spans="1:31" customFormat="1" ht="15" x14ac:dyDescent="0.25">
      <c r="A243" s="126">
        <v>23527122</v>
      </c>
      <c r="B243" s="128" t="e">
        <f>VLOOKUP(A243,[1]BASE!$A:$A,1,0)</f>
        <v>#N/A</v>
      </c>
      <c r="C243" s="128">
        <f>VLOOKUP(A243,'INGRESO DIARIO'!A:A,1,0)</f>
        <v>23527122</v>
      </c>
      <c r="D243" s="136" t="s">
        <v>3166</v>
      </c>
      <c r="E243" s="129" t="s">
        <v>413</v>
      </c>
      <c r="F243" s="130">
        <v>45899.317743055559</v>
      </c>
      <c r="G243" s="41">
        <v>45922.481099537035</v>
      </c>
      <c r="H243" s="129">
        <v>42876852</v>
      </c>
      <c r="I243" s="129" t="s">
        <v>2543</v>
      </c>
      <c r="J243" s="129" t="s">
        <v>2904</v>
      </c>
      <c r="K243" s="129" t="s">
        <v>15</v>
      </c>
      <c r="L243" s="129" t="s">
        <v>2546</v>
      </c>
      <c r="M243" s="129" t="s">
        <v>16</v>
      </c>
      <c r="N243" s="129" t="s">
        <v>26</v>
      </c>
      <c r="O243" s="129"/>
      <c r="P243" s="129"/>
      <c r="Q243" s="132">
        <v>45918</v>
      </c>
      <c r="R243" s="129"/>
      <c r="S243" s="129"/>
      <c r="T243" s="129" t="s">
        <v>3918</v>
      </c>
      <c r="U243" s="129"/>
      <c r="V243" s="129"/>
      <c r="W243" s="133">
        <f t="shared" si="39"/>
        <v>45926.481099537035</v>
      </c>
      <c r="X243" s="134">
        <f t="shared" si="31"/>
        <v>4</v>
      </c>
      <c r="Y243" s="134">
        <f t="shared" ca="1" si="32"/>
        <v>23.518900462964666</v>
      </c>
      <c r="Z243" s="134">
        <f t="shared" ca="1" si="33"/>
        <v>18</v>
      </c>
      <c r="AA243" s="134">
        <f t="shared" ca="1" si="34"/>
        <v>5.5189004629646661</v>
      </c>
      <c r="AB243" s="134">
        <f t="shared" ca="1" si="35"/>
        <v>18</v>
      </c>
      <c r="AC243" s="134">
        <f t="shared" ca="1" si="36"/>
        <v>14</v>
      </c>
      <c r="AD243" s="135">
        <f t="shared" ca="1" si="37"/>
        <v>-17.518900462964666</v>
      </c>
      <c r="AE243" s="127" t="str">
        <f t="shared" ca="1" si="38"/>
        <v>VENCIDO</v>
      </c>
    </row>
    <row r="244" spans="1:31" customFormat="1" ht="15" x14ac:dyDescent="0.25">
      <c r="A244" s="110">
        <v>23474113</v>
      </c>
      <c r="B244" s="39" t="e">
        <f>VLOOKUP(A244,[1]BASE!$A:$A,1,0)</f>
        <v>#N/A</v>
      </c>
      <c r="C244" s="39" t="e">
        <f>VLOOKUP(A244,'INGRESO DIARIO'!A:A,1,0)</f>
        <v>#N/A</v>
      </c>
      <c r="D244" s="40" t="s">
        <v>390</v>
      </c>
      <c r="E244" s="1" t="s">
        <v>19</v>
      </c>
      <c r="F244" s="41">
        <v>45834.359942129631</v>
      </c>
      <c r="G244" s="41">
        <v>45917.318761574075</v>
      </c>
      <c r="H244" s="1">
        <v>1128406235</v>
      </c>
      <c r="I244" s="1" t="s">
        <v>75</v>
      </c>
      <c r="J244" s="1" t="s">
        <v>74</v>
      </c>
      <c r="K244" s="1" t="s">
        <v>15</v>
      </c>
      <c r="L244" s="1" t="s">
        <v>17</v>
      </c>
      <c r="M244" s="1" t="s">
        <v>16</v>
      </c>
      <c r="N244" s="1" t="s">
        <v>22</v>
      </c>
      <c r="O244" s="1"/>
      <c r="P244" s="1"/>
      <c r="Q244" s="43">
        <v>45918</v>
      </c>
      <c r="R244" s="43"/>
      <c r="S244" s="1" t="s">
        <v>23</v>
      </c>
      <c r="T244" s="60" t="s">
        <v>4113</v>
      </c>
      <c r="U244" s="1"/>
      <c r="V244" s="1"/>
      <c r="W244" s="46">
        <f t="shared" si="39"/>
        <v>45921.318761574075</v>
      </c>
      <c r="X244" s="47">
        <f t="shared" si="31"/>
        <v>4</v>
      </c>
      <c r="Y244" s="47">
        <f t="shared" ca="1" si="32"/>
        <v>28.681238425924676</v>
      </c>
      <c r="Z244" s="47">
        <f t="shared" ca="1" si="33"/>
        <v>21</v>
      </c>
      <c r="AA244" s="47">
        <f t="shared" ca="1" si="34"/>
        <v>7.6812384259246755</v>
      </c>
      <c r="AB244" s="47">
        <f t="shared" ca="1" si="35"/>
        <v>21</v>
      </c>
      <c r="AC244" s="47">
        <f t="shared" ca="1" si="36"/>
        <v>17</v>
      </c>
      <c r="AD244" s="48">
        <f t="shared" ca="1" si="37"/>
        <v>-22.681238425924676</v>
      </c>
      <c r="AE244" s="42" t="str">
        <f t="shared" ca="1" si="38"/>
        <v>VENCIDO</v>
      </c>
    </row>
    <row r="245" spans="1:31" customFormat="1" ht="15" x14ac:dyDescent="0.25">
      <c r="A245" s="126">
        <v>23512962</v>
      </c>
      <c r="B245" s="128" t="e">
        <f>VLOOKUP(A245,[1]BASE!$A:$A,1,0)</f>
        <v>#N/A</v>
      </c>
      <c r="C245" s="128" t="e">
        <f>VLOOKUP(A245,'INGRESO DIARIO'!A:A,1,0)</f>
        <v>#N/A</v>
      </c>
      <c r="D245" s="129" t="s">
        <v>1732</v>
      </c>
      <c r="E245" s="129" t="s">
        <v>412</v>
      </c>
      <c r="F245" s="130">
        <v>45894.500613425924</v>
      </c>
      <c r="G245" s="130">
        <v>45901.906574074077</v>
      </c>
      <c r="H245" s="129">
        <v>1042062634</v>
      </c>
      <c r="I245" s="129" t="s">
        <v>1730</v>
      </c>
      <c r="J245" s="129" t="s">
        <v>2769</v>
      </c>
      <c r="K245" s="129" t="s">
        <v>15</v>
      </c>
      <c r="L245" s="129" t="s">
        <v>1734</v>
      </c>
      <c r="M245" s="129" t="s">
        <v>18</v>
      </c>
      <c r="N245" s="129" t="s">
        <v>26</v>
      </c>
      <c r="O245" s="129"/>
      <c r="P245" s="129"/>
      <c r="Q245" s="132">
        <v>45918</v>
      </c>
      <c r="R245" s="129"/>
      <c r="S245" s="129" t="s">
        <v>23</v>
      </c>
      <c r="T245" s="60" t="s">
        <v>4114</v>
      </c>
      <c r="U245" s="129"/>
      <c r="V245" s="129"/>
      <c r="W245" s="133">
        <f t="shared" si="39"/>
        <v>45909.906574074077</v>
      </c>
      <c r="X245" s="134">
        <f t="shared" si="31"/>
        <v>8</v>
      </c>
      <c r="Y245" s="134">
        <f t="shared" ca="1" si="32"/>
        <v>44.093425925922929</v>
      </c>
      <c r="Z245" s="134">
        <f t="shared" ca="1" si="33"/>
        <v>33</v>
      </c>
      <c r="AA245" s="134">
        <f t="shared" ca="1" si="34"/>
        <v>11.093425925922929</v>
      </c>
      <c r="AB245" s="134">
        <f t="shared" ca="1" si="35"/>
        <v>33</v>
      </c>
      <c r="AC245" s="134">
        <f t="shared" ca="1" si="36"/>
        <v>25</v>
      </c>
      <c r="AD245" s="135">
        <f t="shared" ca="1" si="37"/>
        <v>-34.093425925922929</v>
      </c>
      <c r="AE245" s="127" t="str">
        <f t="shared" ca="1" si="38"/>
        <v>VENCIDO</v>
      </c>
    </row>
    <row r="246" spans="1:31" customFormat="1" ht="15" x14ac:dyDescent="0.25">
      <c r="A246" s="110">
        <v>23513574</v>
      </c>
      <c r="B246" s="39" t="e">
        <f>VLOOKUP(A246,[1]BASE!$A:$A,1,0)</f>
        <v>#N/A</v>
      </c>
      <c r="C246" s="39" t="e">
        <f>VLOOKUP(A246,'INGRESO DIARIO'!A:A,1,0)</f>
        <v>#N/A</v>
      </c>
      <c r="D246" s="40" t="s">
        <v>3895</v>
      </c>
      <c r="E246" s="1" t="s">
        <v>412</v>
      </c>
      <c r="F246" s="1"/>
      <c r="G246" s="1"/>
      <c r="H246" s="1">
        <v>10001417995</v>
      </c>
      <c r="I246" s="1" t="s">
        <v>3896</v>
      </c>
      <c r="J246" s="110">
        <v>3009787438</v>
      </c>
      <c r="K246" s="110"/>
      <c r="L246" s="110"/>
      <c r="M246" s="143"/>
      <c r="N246" s="110" t="s">
        <v>26</v>
      </c>
      <c r="O246" s="110"/>
      <c r="P246" s="110"/>
      <c r="Q246" s="145">
        <v>45918</v>
      </c>
      <c r="R246" s="123"/>
      <c r="S246" s="42" t="s">
        <v>23</v>
      </c>
      <c r="T246" s="60" t="s">
        <v>4109</v>
      </c>
      <c r="U246" s="123"/>
      <c r="V246" s="123"/>
      <c r="W246" s="133" t="str">
        <f t="shared" si="39"/>
        <v/>
      </c>
      <c r="X246" s="134">
        <f t="shared" si="31"/>
        <v>0</v>
      </c>
      <c r="Y246" s="134">
        <f t="shared" ca="1" si="32"/>
        <v>45946</v>
      </c>
      <c r="Z246" s="134">
        <f t="shared" ca="1" si="33"/>
        <v>32818</v>
      </c>
      <c r="AA246" s="134">
        <f t="shared" ca="1" si="34"/>
        <v>13128</v>
      </c>
      <c r="AB246" s="134">
        <f t="shared" ca="1" si="35"/>
        <v>32818</v>
      </c>
      <c r="AC246" s="134">
        <f t="shared" ca="1" si="36"/>
        <v>32818</v>
      </c>
      <c r="AD246" s="135" t="e">
        <f t="shared" ca="1" si="37"/>
        <v>#VALUE!</v>
      </c>
      <c r="AE246" s="127" t="str">
        <f t="shared" ca="1" si="38"/>
        <v>VENCIDO</v>
      </c>
    </row>
    <row r="247" spans="1:31" customFormat="1" ht="15" x14ac:dyDescent="0.25">
      <c r="A247" s="126">
        <v>23525155</v>
      </c>
      <c r="B247" s="128" t="e">
        <f>VLOOKUP(A247,[1]BASE!$A:$A,1,0)</f>
        <v>#N/A</v>
      </c>
      <c r="C247" s="128" t="e">
        <f>VLOOKUP(A247,'INGRESO DIARIO'!A:A,1,0)</f>
        <v>#N/A</v>
      </c>
      <c r="D247" s="136" t="s">
        <v>3148</v>
      </c>
      <c r="E247" s="129" t="s">
        <v>409</v>
      </c>
      <c r="F247" s="130">
        <v>45897.384085648147</v>
      </c>
      <c r="G247" s="130">
        <v>45901.906678240739</v>
      </c>
      <c r="H247" s="129">
        <v>21515108</v>
      </c>
      <c r="I247" s="129" t="s">
        <v>2372</v>
      </c>
      <c r="J247" s="129" t="s">
        <v>2876</v>
      </c>
      <c r="K247" s="129" t="s">
        <v>15</v>
      </c>
      <c r="L247" s="129" t="s">
        <v>2376</v>
      </c>
      <c r="M247" s="129" t="s">
        <v>16</v>
      </c>
      <c r="N247" s="129" t="s">
        <v>26</v>
      </c>
      <c r="O247" s="129"/>
      <c r="P247" s="129"/>
      <c r="Q247" s="132">
        <v>45918</v>
      </c>
      <c r="R247" s="129"/>
      <c r="S247" s="129" t="s">
        <v>23</v>
      </c>
      <c r="T247" s="129" t="s">
        <v>4111</v>
      </c>
      <c r="U247" s="129"/>
      <c r="V247" s="129"/>
      <c r="W247" s="133">
        <f t="shared" ref="W247:W278" si="40">+IF(M247="RURAL",(G247+8),IF(M247="URBANA",(G247+4),""))</f>
        <v>45905.906678240739</v>
      </c>
      <c r="X247" s="134">
        <f t="shared" si="31"/>
        <v>4</v>
      </c>
      <c r="Y247" s="134">
        <f t="shared" ca="1" si="32"/>
        <v>44.093321759261016</v>
      </c>
      <c r="Z247" s="134">
        <f t="shared" ca="1" si="33"/>
        <v>33</v>
      </c>
      <c r="AA247" s="134">
        <f t="shared" ca="1" si="34"/>
        <v>11.093321759261016</v>
      </c>
      <c r="AB247" s="134">
        <f t="shared" ca="1" si="35"/>
        <v>33</v>
      </c>
      <c r="AC247" s="134">
        <f t="shared" ca="1" si="36"/>
        <v>29</v>
      </c>
      <c r="AD247" s="135">
        <f t="shared" ca="1" si="37"/>
        <v>-38.093321759261016</v>
      </c>
      <c r="AE247" s="127" t="str">
        <f t="shared" ca="1" si="38"/>
        <v>VENCIDO</v>
      </c>
    </row>
    <row r="248" spans="1:31" customFormat="1" ht="15" x14ac:dyDescent="0.25">
      <c r="A248" s="126">
        <v>23523143</v>
      </c>
      <c r="B248" s="128" t="e">
        <f>VLOOKUP(A248,[1]BASE!$A:$A,1,0)</f>
        <v>#N/A</v>
      </c>
      <c r="C248" s="128" t="e">
        <f>VLOOKUP(A248,'INGRESO DIARIO'!A:A,1,0)</f>
        <v>#N/A</v>
      </c>
      <c r="D248" s="136" t="s">
        <v>3131</v>
      </c>
      <c r="E248" s="129" t="s">
        <v>19</v>
      </c>
      <c r="F248" s="130">
        <v>45895.629166666666</v>
      </c>
      <c r="G248" s="130">
        <v>45901.906840277778</v>
      </c>
      <c r="H248" s="129">
        <v>1058816621</v>
      </c>
      <c r="I248" s="129" t="s">
        <v>2185</v>
      </c>
      <c r="J248" s="129" t="s">
        <v>2846</v>
      </c>
      <c r="K248" s="129" t="s">
        <v>15</v>
      </c>
      <c r="L248" s="129" t="s">
        <v>2189</v>
      </c>
      <c r="M248" s="129" t="s">
        <v>16</v>
      </c>
      <c r="N248" s="129" t="s">
        <v>20</v>
      </c>
      <c r="O248" s="129"/>
      <c r="P248" s="129"/>
      <c r="Q248" s="132">
        <v>45918</v>
      </c>
      <c r="R248" s="129"/>
      <c r="S248" s="129" t="s">
        <v>23</v>
      </c>
      <c r="T248" s="129" t="s">
        <v>4097</v>
      </c>
      <c r="U248" s="129"/>
      <c r="V248" s="129"/>
      <c r="W248" s="133">
        <f t="shared" si="40"/>
        <v>45905.906840277778</v>
      </c>
      <c r="X248" s="134">
        <f t="shared" si="31"/>
        <v>4</v>
      </c>
      <c r="Y248" s="134">
        <f t="shared" ca="1" si="32"/>
        <v>44.093159722222481</v>
      </c>
      <c r="Z248" s="134">
        <f t="shared" ca="1" si="33"/>
        <v>33</v>
      </c>
      <c r="AA248" s="134">
        <f t="shared" ca="1" si="34"/>
        <v>11.093159722222481</v>
      </c>
      <c r="AB248" s="134">
        <f t="shared" ca="1" si="35"/>
        <v>33</v>
      </c>
      <c r="AC248" s="134">
        <f t="shared" ca="1" si="36"/>
        <v>29</v>
      </c>
      <c r="AD248" s="135">
        <f t="shared" ca="1" si="37"/>
        <v>-38.093159722222481</v>
      </c>
      <c r="AE248" s="127" t="str">
        <f t="shared" ca="1" si="38"/>
        <v>VENCIDO</v>
      </c>
    </row>
    <row r="249" spans="1:31" customFormat="1" ht="15" x14ac:dyDescent="0.25">
      <c r="A249" s="110">
        <v>23536616</v>
      </c>
      <c r="B249" s="39" t="e">
        <f>VLOOKUP(A249,[1]BASE!$A:$A,1,0)</f>
        <v>#N/A</v>
      </c>
      <c r="C249" s="39" t="e">
        <f>VLOOKUP(A249,'INGRESO DIARIO'!A:A,1,0)</f>
        <v>#N/A</v>
      </c>
      <c r="D249" s="40" t="s">
        <v>1232</v>
      </c>
      <c r="E249" s="1" t="s">
        <v>19</v>
      </c>
      <c r="F249" s="41">
        <v>45911.402939814812</v>
      </c>
      <c r="G249" s="41">
        <v>45918.469780092593</v>
      </c>
      <c r="H249" s="1">
        <v>15456365</v>
      </c>
      <c r="I249" s="1" t="s">
        <v>1125</v>
      </c>
      <c r="J249" s="1" t="s">
        <v>1203</v>
      </c>
      <c r="K249" s="1" t="s">
        <v>15</v>
      </c>
      <c r="L249" s="1" t="s">
        <v>1126</v>
      </c>
      <c r="M249" s="1" t="s">
        <v>16</v>
      </c>
      <c r="N249" s="1" t="s">
        <v>22</v>
      </c>
      <c r="O249" s="1"/>
      <c r="P249" s="1" t="s">
        <v>17</v>
      </c>
      <c r="Q249" s="43">
        <v>45918</v>
      </c>
      <c r="R249" s="1"/>
      <c r="S249" s="1" t="s">
        <v>23</v>
      </c>
      <c r="T249" s="1" t="s">
        <v>3925</v>
      </c>
      <c r="U249" s="1" t="s">
        <v>17</v>
      </c>
      <c r="V249" s="1" t="s">
        <v>475</v>
      </c>
      <c r="W249" s="46">
        <f t="shared" si="40"/>
        <v>45922.469780092593</v>
      </c>
      <c r="X249" s="47">
        <f t="shared" si="31"/>
        <v>4</v>
      </c>
      <c r="Y249" s="47">
        <f t="shared" ca="1" si="32"/>
        <v>27.530219907406718</v>
      </c>
      <c r="Z249" s="47">
        <f t="shared" ca="1" si="33"/>
        <v>20</v>
      </c>
      <c r="AA249" s="47">
        <f t="shared" ca="1" si="34"/>
        <v>7.5302199074067175</v>
      </c>
      <c r="AB249" s="47">
        <f t="shared" ca="1" si="35"/>
        <v>20</v>
      </c>
      <c r="AC249" s="47">
        <f t="shared" ca="1" si="36"/>
        <v>16</v>
      </c>
      <c r="AD249" s="48">
        <f t="shared" ca="1" si="37"/>
        <v>-21.530219907406718</v>
      </c>
      <c r="AE249" s="42" t="str">
        <f t="shared" ca="1" si="38"/>
        <v>VENCIDO</v>
      </c>
    </row>
    <row r="250" spans="1:31" customFormat="1" ht="15" x14ac:dyDescent="0.25">
      <c r="A250" s="110">
        <v>23025888</v>
      </c>
      <c r="B250" s="39" t="e">
        <f>VLOOKUP(A250,[1]BASE!$A:$A,1,0)</f>
        <v>#N/A</v>
      </c>
      <c r="C250" s="39" t="e">
        <f>VLOOKUP(A250,'INGRESO DIARIO'!A:A,1,0)</f>
        <v>#N/A</v>
      </c>
      <c r="D250" s="40" t="s">
        <v>371</v>
      </c>
      <c r="E250" s="1" t="s">
        <v>19</v>
      </c>
      <c r="F250" s="41">
        <v>45341.418587962966</v>
      </c>
      <c r="G250" s="41">
        <v>45902.390162037038</v>
      </c>
      <c r="H250" s="1">
        <v>43029980</v>
      </c>
      <c r="I250" s="1" t="s">
        <v>113</v>
      </c>
      <c r="J250" s="1" t="s">
        <v>301</v>
      </c>
      <c r="K250" s="1" t="s">
        <v>15</v>
      </c>
      <c r="L250" s="1" t="s">
        <v>17</v>
      </c>
      <c r="M250" s="1" t="s">
        <v>16</v>
      </c>
      <c r="N250" s="1" t="str">
        <f>VLOOKUP(A250,[2]Hoja2!A:G,7,0)</f>
        <v>ORIENTE</v>
      </c>
      <c r="O250" s="1"/>
      <c r="P250" s="1"/>
      <c r="Q250" s="43">
        <v>45918</v>
      </c>
      <c r="R250" s="43"/>
      <c r="S250" s="1" t="s">
        <v>23</v>
      </c>
      <c r="T250" s="1" t="s">
        <v>4092</v>
      </c>
      <c r="U250" s="1"/>
      <c r="V250" s="1"/>
      <c r="W250" s="46">
        <f t="shared" si="40"/>
        <v>45906.390162037038</v>
      </c>
      <c r="X250" s="47">
        <f t="shared" si="31"/>
        <v>4</v>
      </c>
      <c r="Y250" s="47">
        <f t="shared" ca="1" si="32"/>
        <v>43.609837962962047</v>
      </c>
      <c r="Z250" s="47">
        <f t="shared" ca="1" si="33"/>
        <v>32</v>
      </c>
      <c r="AA250" s="47">
        <f t="shared" ca="1" si="34"/>
        <v>11.609837962962047</v>
      </c>
      <c r="AB250" s="47">
        <f t="shared" ca="1" si="35"/>
        <v>32</v>
      </c>
      <c r="AC250" s="47">
        <f t="shared" ca="1" si="36"/>
        <v>28</v>
      </c>
      <c r="AD250" s="48">
        <f t="shared" ca="1" si="37"/>
        <v>-37.609837962962047</v>
      </c>
      <c r="AE250" s="42" t="str">
        <f t="shared" ca="1" si="38"/>
        <v>VENCIDO</v>
      </c>
    </row>
    <row r="251" spans="1:31" customFormat="1" ht="15" x14ac:dyDescent="0.25">
      <c r="A251" s="126">
        <v>23367349</v>
      </c>
      <c r="B251" s="128" t="e">
        <f>VLOOKUP(A251,[1]BASE!$A:$A,1,0)</f>
        <v>#N/A</v>
      </c>
      <c r="C251" s="128" t="e">
        <f>VLOOKUP(A251,'INGRESO DIARIO'!A:A,1,0)</f>
        <v>#N/A</v>
      </c>
      <c r="D251" s="136" t="s">
        <v>3070</v>
      </c>
      <c r="E251" s="129" t="s">
        <v>19</v>
      </c>
      <c r="F251" s="130">
        <v>45897.680115740739</v>
      </c>
      <c r="G251" s="130">
        <v>45901.906504629631</v>
      </c>
      <c r="H251" s="129">
        <v>1017162498</v>
      </c>
      <c r="I251" s="129" t="s">
        <v>1381</v>
      </c>
      <c r="J251" s="129" t="s">
        <v>2710</v>
      </c>
      <c r="K251" s="129" t="s">
        <v>15</v>
      </c>
      <c r="L251" s="129" t="s">
        <v>1386</v>
      </c>
      <c r="M251" s="129" t="s">
        <v>16</v>
      </c>
      <c r="N251" s="129" t="s">
        <v>22</v>
      </c>
      <c r="O251" s="129"/>
      <c r="P251" s="129"/>
      <c r="Q251" s="132">
        <v>45918</v>
      </c>
      <c r="R251" s="129"/>
      <c r="S251" s="129" t="s">
        <v>23</v>
      </c>
      <c r="T251" s="1" t="s">
        <v>4153</v>
      </c>
      <c r="U251" s="129"/>
      <c r="V251" s="129"/>
      <c r="W251" s="133">
        <f t="shared" si="40"/>
        <v>45905.906504629631</v>
      </c>
      <c r="X251" s="134">
        <f t="shared" si="31"/>
        <v>4</v>
      </c>
      <c r="Y251" s="134">
        <f t="shared" ca="1" si="32"/>
        <v>44.093495370369055</v>
      </c>
      <c r="Z251" s="134">
        <f t="shared" ca="1" si="33"/>
        <v>33</v>
      </c>
      <c r="AA251" s="134">
        <f t="shared" ca="1" si="34"/>
        <v>11.093495370369055</v>
      </c>
      <c r="AB251" s="134">
        <f t="shared" ca="1" si="35"/>
        <v>33</v>
      </c>
      <c r="AC251" s="134">
        <f t="shared" ca="1" si="36"/>
        <v>29</v>
      </c>
      <c r="AD251" s="135">
        <f t="shared" ca="1" si="37"/>
        <v>-38.093495370369055</v>
      </c>
      <c r="AE251" s="127" t="str">
        <f t="shared" ca="1" si="38"/>
        <v>VENCIDO</v>
      </c>
    </row>
    <row r="252" spans="1:31" customFormat="1" ht="15" x14ac:dyDescent="0.25">
      <c r="A252" s="126">
        <v>23526528</v>
      </c>
      <c r="B252" s="128" t="e">
        <f>VLOOKUP(A252,[1]BASE!$A:$A,1,0)</f>
        <v>#N/A</v>
      </c>
      <c r="C252" s="128" t="e">
        <f>VLOOKUP(A252,'INGRESO DIARIO'!A:A,1,0)</f>
        <v>#N/A</v>
      </c>
      <c r="D252" s="136" t="s">
        <v>3160</v>
      </c>
      <c r="E252" s="129" t="s">
        <v>19</v>
      </c>
      <c r="F252" s="130">
        <v>45898.467349537037</v>
      </c>
      <c r="G252" s="130">
        <v>45901.906875000001</v>
      </c>
      <c r="H252" s="129">
        <v>8414680</v>
      </c>
      <c r="I252" s="129" t="s">
        <v>2488</v>
      </c>
      <c r="J252" s="129" t="s">
        <v>2895</v>
      </c>
      <c r="K252" s="129" t="s">
        <v>15</v>
      </c>
      <c r="L252" s="129" t="s">
        <v>2491</v>
      </c>
      <c r="M252" s="129" t="s">
        <v>16</v>
      </c>
      <c r="N252" s="129" t="s">
        <v>20</v>
      </c>
      <c r="O252" s="129"/>
      <c r="P252" s="129"/>
      <c r="Q252" s="132">
        <v>45918</v>
      </c>
      <c r="R252" s="129"/>
      <c r="S252" s="129" t="s">
        <v>23</v>
      </c>
      <c r="T252" s="129" t="s">
        <v>4098</v>
      </c>
      <c r="U252" s="129"/>
      <c r="V252" s="129"/>
      <c r="W252" s="133">
        <f t="shared" si="40"/>
        <v>45905.906875000001</v>
      </c>
      <c r="X252" s="134">
        <f t="shared" si="31"/>
        <v>4</v>
      </c>
      <c r="Y252" s="134">
        <f t="shared" ca="1" si="32"/>
        <v>44.093124999999418</v>
      </c>
      <c r="Z252" s="134">
        <f t="shared" ca="1" si="33"/>
        <v>33</v>
      </c>
      <c r="AA252" s="134">
        <f t="shared" ca="1" si="34"/>
        <v>11.093124999999418</v>
      </c>
      <c r="AB252" s="134">
        <f t="shared" ca="1" si="35"/>
        <v>33</v>
      </c>
      <c r="AC252" s="134">
        <f t="shared" ca="1" si="36"/>
        <v>29</v>
      </c>
      <c r="AD252" s="135">
        <f t="shared" ca="1" si="37"/>
        <v>-38.093124999999418</v>
      </c>
      <c r="AE252" s="127" t="str">
        <f t="shared" ca="1" si="38"/>
        <v>VENCIDO</v>
      </c>
    </row>
    <row r="253" spans="1:31" customFormat="1" ht="15" x14ac:dyDescent="0.25">
      <c r="A253" s="126">
        <v>23527668</v>
      </c>
      <c r="B253" s="128" t="e">
        <f>VLOOKUP(A253,[1]BASE!$A:$A,1,0)</f>
        <v>#N/A</v>
      </c>
      <c r="C253" s="128" t="e">
        <f>VLOOKUP(A253,'INGRESO DIARIO'!A:A,1,0)</f>
        <v>#N/A</v>
      </c>
      <c r="D253" s="136" t="s">
        <v>3177</v>
      </c>
      <c r="E253" s="129" t="s">
        <v>413</v>
      </c>
      <c r="F253" s="130">
        <v>45901.449212962965</v>
      </c>
      <c r="G253" s="130">
        <v>45901.906875000001</v>
      </c>
      <c r="H253" s="129">
        <v>42876852</v>
      </c>
      <c r="I253" s="129" t="s">
        <v>2543</v>
      </c>
      <c r="J253" s="129" t="s">
        <v>2904</v>
      </c>
      <c r="K253" s="129" t="s">
        <v>15</v>
      </c>
      <c r="L253" s="129" t="s">
        <v>2613</v>
      </c>
      <c r="M253" s="129" t="s">
        <v>16</v>
      </c>
      <c r="N253" s="129" t="s">
        <v>26</v>
      </c>
      <c r="O253" s="129"/>
      <c r="P253" s="129"/>
      <c r="Q253" s="132">
        <v>45918</v>
      </c>
      <c r="R253" s="129"/>
      <c r="S253" s="129" t="s">
        <v>23</v>
      </c>
      <c r="T253" s="129" t="s">
        <v>3918</v>
      </c>
      <c r="U253" s="129"/>
      <c r="V253" s="129"/>
      <c r="W253" s="133">
        <f t="shared" si="40"/>
        <v>45905.906875000001</v>
      </c>
      <c r="X253" s="134">
        <f t="shared" si="31"/>
        <v>4</v>
      </c>
      <c r="Y253" s="134">
        <f t="shared" ca="1" si="32"/>
        <v>44.093124999999418</v>
      </c>
      <c r="Z253" s="134">
        <f t="shared" ca="1" si="33"/>
        <v>33</v>
      </c>
      <c r="AA253" s="134">
        <f t="shared" ca="1" si="34"/>
        <v>11.093124999999418</v>
      </c>
      <c r="AB253" s="134">
        <f t="shared" ca="1" si="35"/>
        <v>33</v>
      </c>
      <c r="AC253" s="134">
        <f t="shared" ca="1" si="36"/>
        <v>29</v>
      </c>
      <c r="AD253" s="135">
        <f t="shared" ca="1" si="37"/>
        <v>-38.093124999999418</v>
      </c>
      <c r="AE253" s="127" t="str">
        <f t="shared" ca="1" si="38"/>
        <v>VENCIDO</v>
      </c>
    </row>
    <row r="254" spans="1:31" ht="14.25" customHeight="1" x14ac:dyDescent="0.25">
      <c r="A254" s="110">
        <v>23539418</v>
      </c>
      <c r="B254" s="39" t="e">
        <f>VLOOKUP(A254,[1]BASE!$A:$A,1,0)</f>
        <v>#N/A</v>
      </c>
      <c r="C254" s="39" t="e">
        <f>VLOOKUP(A254,'INGRESO DIARIO'!A:A,1,0)</f>
        <v>#N/A</v>
      </c>
      <c r="D254" s="40" t="s">
        <v>3443</v>
      </c>
      <c r="E254" s="1" t="s">
        <v>19</v>
      </c>
      <c r="F254" s="41">
        <v>45915.456134259257</v>
      </c>
      <c r="G254" s="41">
        <v>45915.45616898148</v>
      </c>
      <c r="H254" s="1">
        <v>11794757</v>
      </c>
      <c r="I254" s="1" t="s">
        <v>3270</v>
      </c>
      <c r="J254" s="1" t="s">
        <v>3406</v>
      </c>
      <c r="K254" s="1" t="s">
        <v>15</v>
      </c>
      <c r="L254" s="1" t="s">
        <v>3271</v>
      </c>
      <c r="M254" s="1" t="s">
        <v>16</v>
      </c>
      <c r="N254" s="1" t="s">
        <v>22</v>
      </c>
      <c r="O254" s="1"/>
      <c r="P254" s="1" t="s">
        <v>17</v>
      </c>
      <c r="Q254" s="43">
        <v>45918</v>
      </c>
      <c r="R254" s="1"/>
      <c r="S254" s="1" t="s">
        <v>23</v>
      </c>
      <c r="T254" s="1" t="s">
        <v>3909</v>
      </c>
      <c r="U254" s="1" t="s">
        <v>17</v>
      </c>
      <c r="V254" s="1" t="s">
        <v>475</v>
      </c>
      <c r="W254" s="133">
        <f t="shared" si="40"/>
        <v>45919.45616898148</v>
      </c>
      <c r="X254" s="134">
        <f t="shared" si="31"/>
        <v>4</v>
      </c>
      <c r="Y254" s="134">
        <f t="shared" ca="1" si="32"/>
        <v>30.543831018519995</v>
      </c>
      <c r="Z254" s="134">
        <f t="shared" ca="1" si="33"/>
        <v>23</v>
      </c>
      <c r="AA254" s="134">
        <f t="shared" ca="1" si="34"/>
        <v>7.5438310185199953</v>
      </c>
      <c r="AB254" s="134">
        <f t="shared" ca="1" si="35"/>
        <v>23</v>
      </c>
      <c r="AC254" s="134">
        <f t="shared" ca="1" si="36"/>
        <v>19</v>
      </c>
      <c r="AD254" s="135">
        <f t="shared" ca="1" si="37"/>
        <v>-24.543831018519995</v>
      </c>
      <c r="AE254" s="127" t="str">
        <f t="shared" ca="1" si="38"/>
        <v>VENCIDO</v>
      </c>
    </row>
    <row r="255" spans="1:31" ht="14.25" customHeight="1" x14ac:dyDescent="0.25">
      <c r="A255" s="110">
        <v>23539203</v>
      </c>
      <c r="B255" s="39" t="e">
        <f>VLOOKUP(A255,[1]BASE!$A:$A,1,0)</f>
        <v>#N/A</v>
      </c>
      <c r="C255" s="39" t="e">
        <f>VLOOKUP(A255,'INGRESO DIARIO'!A:A,1,0)</f>
        <v>#N/A</v>
      </c>
      <c r="D255" s="40" t="s">
        <v>3444</v>
      </c>
      <c r="E255" s="1" t="s">
        <v>19</v>
      </c>
      <c r="F255" s="41">
        <v>45915.391423611109</v>
      </c>
      <c r="G255" s="41">
        <v>45915.391446759262</v>
      </c>
      <c r="H255" s="1">
        <v>43220425</v>
      </c>
      <c r="I255" s="1" t="s">
        <v>3277</v>
      </c>
      <c r="J255" s="1" t="s">
        <v>3408</v>
      </c>
      <c r="K255" s="1" t="s">
        <v>15</v>
      </c>
      <c r="L255" s="1" t="s">
        <v>3278</v>
      </c>
      <c r="M255" s="1" t="s">
        <v>16</v>
      </c>
      <c r="N255" s="1" t="s">
        <v>22</v>
      </c>
      <c r="O255" s="1"/>
      <c r="P255" s="1" t="s">
        <v>17</v>
      </c>
      <c r="Q255" s="43">
        <v>45918</v>
      </c>
      <c r="R255" s="1"/>
      <c r="S255" s="1" t="s">
        <v>23</v>
      </c>
      <c r="T255" s="1" t="s">
        <v>4103</v>
      </c>
      <c r="U255" s="1" t="s">
        <v>17</v>
      </c>
      <c r="V255" s="1" t="s">
        <v>475</v>
      </c>
      <c r="W255" s="133">
        <f t="shared" si="40"/>
        <v>45919.391446759262</v>
      </c>
      <c r="X255" s="134">
        <f t="shared" si="31"/>
        <v>4</v>
      </c>
      <c r="Y255" s="134">
        <f t="shared" ca="1" si="32"/>
        <v>30.60855324073782</v>
      </c>
      <c r="Z255" s="134">
        <f t="shared" ca="1" si="33"/>
        <v>23</v>
      </c>
      <c r="AA255" s="134">
        <f t="shared" ca="1" si="34"/>
        <v>7.6085532407378196</v>
      </c>
      <c r="AB255" s="134">
        <f t="shared" ca="1" si="35"/>
        <v>23</v>
      </c>
      <c r="AC255" s="134">
        <f t="shared" ca="1" si="36"/>
        <v>19</v>
      </c>
      <c r="AD255" s="135">
        <f t="shared" ca="1" si="37"/>
        <v>-24.60855324073782</v>
      </c>
      <c r="AE255" s="127" t="str">
        <f t="shared" ca="1" si="38"/>
        <v>VENCIDO</v>
      </c>
    </row>
    <row r="256" spans="1:31" ht="14.25" customHeight="1" x14ac:dyDescent="0.25">
      <c r="A256" s="110">
        <v>23539392</v>
      </c>
      <c r="B256" s="39" t="e">
        <f>VLOOKUP(A256,[1]BASE!$A:$A,1,0)</f>
        <v>#N/A</v>
      </c>
      <c r="C256" s="39" t="e">
        <f>VLOOKUP(A256,'INGRESO DIARIO'!A:A,1,0)</f>
        <v>#N/A</v>
      </c>
      <c r="D256" s="40" t="s">
        <v>3454</v>
      </c>
      <c r="E256" s="1" t="s">
        <v>19</v>
      </c>
      <c r="F256" s="41">
        <v>45915.449687499997</v>
      </c>
      <c r="G256" s="41">
        <v>45915.44972222222</v>
      </c>
      <c r="H256" s="1">
        <v>3535557</v>
      </c>
      <c r="I256" s="1" t="s">
        <v>3315</v>
      </c>
      <c r="J256" s="1" t="s">
        <v>3419</v>
      </c>
      <c r="K256" s="1" t="s">
        <v>15</v>
      </c>
      <c r="L256" s="1" t="s">
        <v>3316</v>
      </c>
      <c r="M256" s="1" t="s">
        <v>16</v>
      </c>
      <c r="N256" s="1" t="s">
        <v>22</v>
      </c>
      <c r="O256" s="1"/>
      <c r="P256" s="1" t="s">
        <v>17</v>
      </c>
      <c r="Q256" s="43">
        <v>45918</v>
      </c>
      <c r="R256" s="1"/>
      <c r="S256" s="1" t="s">
        <v>23</v>
      </c>
      <c r="T256" s="1" t="s">
        <v>4099</v>
      </c>
      <c r="U256" s="1" t="s">
        <v>17</v>
      </c>
      <c r="V256" s="1" t="s">
        <v>17</v>
      </c>
      <c r="W256" s="133">
        <f t="shared" si="40"/>
        <v>45919.44972222222</v>
      </c>
      <c r="X256" s="134">
        <f t="shared" si="31"/>
        <v>4</v>
      </c>
      <c r="Y256" s="134">
        <f t="shared" ca="1" si="32"/>
        <v>30.550277777780138</v>
      </c>
      <c r="Z256" s="134">
        <f t="shared" ca="1" si="33"/>
        <v>23</v>
      </c>
      <c r="AA256" s="134">
        <f t="shared" ca="1" si="34"/>
        <v>7.5502777777801384</v>
      </c>
      <c r="AB256" s="134">
        <f t="shared" ca="1" si="35"/>
        <v>23</v>
      </c>
      <c r="AC256" s="134">
        <f t="shared" ca="1" si="36"/>
        <v>19</v>
      </c>
      <c r="AD256" s="135">
        <f t="shared" ca="1" si="37"/>
        <v>-24.550277777780138</v>
      </c>
      <c r="AE256" s="127" t="str">
        <f t="shared" ca="1" si="38"/>
        <v>VENCIDO</v>
      </c>
    </row>
    <row r="257" spans="1:31" customFormat="1" ht="15" x14ac:dyDescent="0.25">
      <c r="A257" s="110">
        <v>23538278</v>
      </c>
      <c r="B257" s="39" t="e">
        <f>VLOOKUP(A257,[1]BASE!$A:$A,1,0)</f>
        <v>#N/A</v>
      </c>
      <c r="C257" s="39" t="e">
        <f>VLOOKUP(A257,'INGRESO DIARIO'!A:A,1,0)</f>
        <v>#N/A</v>
      </c>
      <c r="D257" s="40" t="s">
        <v>3455</v>
      </c>
      <c r="E257" s="1" t="s">
        <v>19</v>
      </c>
      <c r="F257" s="41">
        <v>45912.69730324074</v>
      </c>
      <c r="G257" s="41">
        <v>45912.697337962964</v>
      </c>
      <c r="H257" s="1">
        <v>15533267</v>
      </c>
      <c r="I257" s="1" t="s">
        <v>3317</v>
      </c>
      <c r="J257" s="1" t="s">
        <v>3420</v>
      </c>
      <c r="K257" s="1" t="s">
        <v>15</v>
      </c>
      <c r="L257" s="1" t="s">
        <v>3318</v>
      </c>
      <c r="M257" s="1" t="s">
        <v>16</v>
      </c>
      <c r="N257" s="1" t="s">
        <v>22</v>
      </c>
      <c r="O257" s="1"/>
      <c r="P257" s="1" t="s">
        <v>17</v>
      </c>
      <c r="Q257" s="43">
        <v>45918</v>
      </c>
      <c r="R257" s="1"/>
      <c r="S257" s="1" t="s">
        <v>23</v>
      </c>
      <c r="T257" s="1" t="s">
        <v>3922</v>
      </c>
      <c r="U257" s="1" t="s">
        <v>17</v>
      </c>
      <c r="V257" s="1" t="s">
        <v>17</v>
      </c>
      <c r="W257" s="133">
        <f t="shared" si="40"/>
        <v>45916.697337962964</v>
      </c>
      <c r="X257" s="134">
        <f t="shared" si="31"/>
        <v>4</v>
      </c>
      <c r="Y257" s="134">
        <f t="shared" ca="1" si="32"/>
        <v>33.302662037036498</v>
      </c>
      <c r="Z257" s="134">
        <f t="shared" ca="1" si="33"/>
        <v>24</v>
      </c>
      <c r="AA257" s="134">
        <f t="shared" ca="1" si="34"/>
        <v>9.3026620370364981</v>
      </c>
      <c r="AB257" s="134">
        <f t="shared" ca="1" si="35"/>
        <v>24</v>
      </c>
      <c r="AC257" s="134">
        <f t="shared" ca="1" si="36"/>
        <v>20</v>
      </c>
      <c r="AD257" s="135">
        <f t="shared" ca="1" si="37"/>
        <v>-27.302662037036498</v>
      </c>
      <c r="AE257" s="127" t="str">
        <f t="shared" ca="1" si="38"/>
        <v>VENCIDO</v>
      </c>
    </row>
    <row r="258" spans="1:31" customFormat="1" ht="15" x14ac:dyDescent="0.25">
      <c r="A258" s="110">
        <v>23539299</v>
      </c>
      <c r="B258" s="39" t="e">
        <f>VLOOKUP(A258,[1]BASE!$A:$A,1,0)</f>
        <v>#N/A</v>
      </c>
      <c r="C258" s="39" t="e">
        <f>VLOOKUP(A258,'INGRESO DIARIO'!A:A,1,0)</f>
        <v>#N/A</v>
      </c>
      <c r="D258" s="40" t="s">
        <v>3456</v>
      </c>
      <c r="E258" s="1" t="s">
        <v>19</v>
      </c>
      <c r="F258" s="41">
        <v>45915.424907407411</v>
      </c>
      <c r="G258" s="41">
        <v>45915.424942129626</v>
      </c>
      <c r="H258" s="1">
        <v>43569566</v>
      </c>
      <c r="I258" s="1" t="s">
        <v>3319</v>
      </c>
      <c r="J258" s="1" t="s">
        <v>3421</v>
      </c>
      <c r="K258" s="1" t="s">
        <v>15</v>
      </c>
      <c r="L258" s="1" t="s">
        <v>3320</v>
      </c>
      <c r="M258" s="1" t="s">
        <v>16</v>
      </c>
      <c r="N258" s="1" t="s">
        <v>22</v>
      </c>
      <c r="O258" s="1"/>
      <c r="P258" s="1" t="s">
        <v>17</v>
      </c>
      <c r="Q258" s="43">
        <v>45918</v>
      </c>
      <c r="R258" s="1"/>
      <c r="S258" s="1" t="s">
        <v>23</v>
      </c>
      <c r="T258" s="1" t="s">
        <v>4100</v>
      </c>
      <c r="U258" s="1" t="s">
        <v>17</v>
      </c>
      <c r="V258" s="1" t="s">
        <v>17</v>
      </c>
      <c r="W258" s="133">
        <f t="shared" si="40"/>
        <v>45919.424942129626</v>
      </c>
      <c r="X258" s="134">
        <f t="shared" ref="X258:X321" si="41">+IF(M258="URBANA",4,IF(M258="RURAL",8,0))</f>
        <v>4</v>
      </c>
      <c r="Y258" s="134">
        <f t="shared" ref="Y258:Y321" ca="1" si="42">+TODAY()-G258+1</f>
        <v>30.575057870373712</v>
      </c>
      <c r="Z258" s="134">
        <f t="shared" ref="Z258:Z321" ca="1" si="43">+NETWORKDAYS.INTL(G258,NOW(),1)-MOD(H258,1)</f>
        <v>23</v>
      </c>
      <c r="AA258" s="134">
        <f t="shared" ref="AA258:AA321" ca="1" si="44">+Y258-Z258</f>
        <v>7.5750578703737119</v>
      </c>
      <c r="AB258" s="134">
        <f t="shared" ref="AB258:AB321" ca="1" si="45">+(((TODAY()-G258)+1)-AA258)</f>
        <v>23</v>
      </c>
      <c r="AC258" s="134">
        <f t="shared" ref="AC258:AC321" ca="1" si="46">+AB258-X258</f>
        <v>19</v>
      </c>
      <c r="AD258" s="135">
        <f t="shared" ref="AD258:AD321" ca="1" si="47">IF(W258&lt;&gt;0,+W258-TODAY()+1,"")</f>
        <v>-24.575057870373712</v>
      </c>
      <c r="AE258" s="127" t="str">
        <f t="shared" ref="AE258:AE321" ca="1" si="48">IF(S258&lt;&gt;"OK",IF(AC258&gt;=0,"VENCIDO",IF(AND(AC258&lt;0,AC258&gt;=-2.1),"ALERTA","A TIEMPO")),"EJECUTADO")</f>
        <v>VENCIDO</v>
      </c>
    </row>
    <row r="259" spans="1:31" customFormat="1" ht="15" x14ac:dyDescent="0.25">
      <c r="A259" s="110">
        <v>23539595</v>
      </c>
      <c r="B259" s="39" t="e">
        <f>VLOOKUP(A259,[1]BASE!$A:$A,1,0)</f>
        <v>#N/A</v>
      </c>
      <c r="C259" s="39" t="e">
        <f>VLOOKUP(A259,'INGRESO DIARIO'!A:A,1,0)</f>
        <v>#N/A</v>
      </c>
      <c r="D259" s="1" t="s">
        <v>3328</v>
      </c>
      <c r="E259" s="1" t="s">
        <v>19</v>
      </c>
      <c r="F259" s="41">
        <v>45915.567453703705</v>
      </c>
      <c r="G259" s="41">
        <v>45915.567488425928</v>
      </c>
      <c r="H259" s="1">
        <v>1065375753</v>
      </c>
      <c r="I259" s="1" t="s">
        <v>3329</v>
      </c>
      <c r="J259" s="1" t="s">
        <v>3424</v>
      </c>
      <c r="K259" s="1" t="s">
        <v>15</v>
      </c>
      <c r="L259" s="1" t="s">
        <v>3330</v>
      </c>
      <c r="M259" s="1" t="s">
        <v>16</v>
      </c>
      <c r="N259" s="1" t="s">
        <v>22</v>
      </c>
      <c r="O259" s="1"/>
      <c r="P259" s="1" t="s">
        <v>17</v>
      </c>
      <c r="Q259" s="43">
        <v>45918</v>
      </c>
      <c r="R259" s="1"/>
      <c r="S259" s="1" t="s">
        <v>23</v>
      </c>
      <c r="T259" s="1" t="s">
        <v>4102</v>
      </c>
      <c r="U259" s="1" t="s">
        <v>17</v>
      </c>
      <c r="V259" s="1" t="s">
        <v>17</v>
      </c>
      <c r="W259" s="133">
        <f t="shared" si="40"/>
        <v>45919.567488425928</v>
      </c>
      <c r="X259" s="134">
        <f t="shared" si="41"/>
        <v>4</v>
      </c>
      <c r="Y259" s="134">
        <f t="shared" ca="1" si="42"/>
        <v>30.432511574072123</v>
      </c>
      <c r="Z259" s="134">
        <f t="shared" ca="1" si="43"/>
        <v>23</v>
      </c>
      <c r="AA259" s="134">
        <f t="shared" ca="1" si="44"/>
        <v>7.432511574072123</v>
      </c>
      <c r="AB259" s="134">
        <f t="shared" ca="1" si="45"/>
        <v>23</v>
      </c>
      <c r="AC259" s="134">
        <f t="shared" ca="1" si="46"/>
        <v>19</v>
      </c>
      <c r="AD259" s="135">
        <f t="shared" ca="1" si="47"/>
        <v>-24.432511574072123</v>
      </c>
      <c r="AE259" s="127" t="str">
        <f t="shared" ca="1" si="48"/>
        <v>VENCIDO</v>
      </c>
    </row>
    <row r="260" spans="1:31" customFormat="1" ht="15" x14ac:dyDescent="0.25">
      <c r="A260" s="110">
        <v>23433651</v>
      </c>
      <c r="B260" s="39" t="e">
        <f>VLOOKUP(A260,[1]BASE!$A:$A,1,0)</f>
        <v>#N/A</v>
      </c>
      <c r="C260" s="39" t="e">
        <f>VLOOKUP(A260,'INGRESO DIARIO'!A:A,1,0)</f>
        <v>#N/A</v>
      </c>
      <c r="D260" s="1" t="s">
        <v>3342</v>
      </c>
      <c r="E260" s="1" t="s">
        <v>19</v>
      </c>
      <c r="F260" s="41">
        <v>45785.643865740742</v>
      </c>
      <c r="G260" s="41">
        <v>45912.686076388891</v>
      </c>
      <c r="H260" s="1">
        <v>1128471326</v>
      </c>
      <c r="I260" s="1" t="s">
        <v>3343</v>
      </c>
      <c r="J260" s="1" t="s">
        <v>3428</v>
      </c>
      <c r="K260" s="1" t="s">
        <v>15</v>
      </c>
      <c r="L260" s="1" t="s">
        <v>3344</v>
      </c>
      <c r="M260" s="1" t="s">
        <v>16</v>
      </c>
      <c r="N260" s="1" t="s">
        <v>22</v>
      </c>
      <c r="O260" s="1"/>
      <c r="P260" s="1" t="s">
        <v>17</v>
      </c>
      <c r="Q260" s="43">
        <v>45918</v>
      </c>
      <c r="R260" s="1"/>
      <c r="S260" s="1" t="s">
        <v>23</v>
      </c>
      <c r="T260" s="1" t="s">
        <v>3921</v>
      </c>
      <c r="U260" s="1" t="s">
        <v>17</v>
      </c>
      <c r="V260" s="1" t="s">
        <v>17</v>
      </c>
      <c r="W260" s="133">
        <f t="shared" si="40"/>
        <v>45916.686076388891</v>
      </c>
      <c r="X260" s="134">
        <f t="shared" si="41"/>
        <v>4</v>
      </c>
      <c r="Y260" s="134">
        <f t="shared" ca="1" si="42"/>
        <v>33.313923611109203</v>
      </c>
      <c r="Z260" s="134">
        <f t="shared" ca="1" si="43"/>
        <v>24</v>
      </c>
      <c r="AA260" s="134">
        <f t="shared" ca="1" si="44"/>
        <v>9.3139236111092032</v>
      </c>
      <c r="AB260" s="134">
        <f t="shared" ca="1" si="45"/>
        <v>24</v>
      </c>
      <c r="AC260" s="134">
        <f t="shared" ca="1" si="46"/>
        <v>20</v>
      </c>
      <c r="AD260" s="135">
        <f t="shared" ca="1" si="47"/>
        <v>-27.313923611109203</v>
      </c>
      <c r="AE260" s="127" t="str">
        <f t="shared" ca="1" si="48"/>
        <v>VENCIDO</v>
      </c>
    </row>
    <row r="261" spans="1:31" customFormat="1" ht="15" x14ac:dyDescent="0.25">
      <c r="A261" s="110">
        <v>23539982</v>
      </c>
      <c r="B261" s="39" t="e">
        <f>VLOOKUP(A261,[1]BASE!$A:$A,1,0)</f>
        <v>#N/A</v>
      </c>
      <c r="C261" s="39" t="e">
        <f>VLOOKUP(A261,'INGRESO DIARIO'!A:A,1,0)</f>
        <v>#N/A</v>
      </c>
      <c r="D261" s="40" t="s">
        <v>3670</v>
      </c>
      <c r="E261" s="1" t="s">
        <v>19</v>
      </c>
      <c r="F261" s="41">
        <v>45915.865277777775</v>
      </c>
      <c r="G261" s="41">
        <v>45915.865358796298</v>
      </c>
      <c r="H261" s="1">
        <v>39306966</v>
      </c>
      <c r="I261" s="1" t="s">
        <v>3549</v>
      </c>
      <c r="J261" s="1" t="s">
        <v>3637</v>
      </c>
      <c r="K261" s="1" t="s">
        <v>15</v>
      </c>
      <c r="L261" s="1" t="s">
        <v>3550</v>
      </c>
      <c r="M261" s="1" t="s">
        <v>16</v>
      </c>
      <c r="N261" s="1" t="s">
        <v>20</v>
      </c>
      <c r="O261" s="1"/>
      <c r="P261" s="1"/>
      <c r="Q261" s="43">
        <v>45918</v>
      </c>
      <c r="R261" s="1"/>
      <c r="S261" s="1" t="s">
        <v>23</v>
      </c>
      <c r="T261" s="1" t="s">
        <v>3926</v>
      </c>
      <c r="U261" s="1" t="s">
        <v>17</v>
      </c>
      <c r="V261" s="1" t="s">
        <v>475</v>
      </c>
      <c r="W261" s="133">
        <f t="shared" si="40"/>
        <v>45919.865358796298</v>
      </c>
      <c r="X261" s="134">
        <f t="shared" si="41"/>
        <v>4</v>
      </c>
      <c r="Y261" s="134">
        <f t="shared" ca="1" si="42"/>
        <v>30.134641203701904</v>
      </c>
      <c r="Z261" s="134">
        <f t="shared" ca="1" si="43"/>
        <v>23</v>
      </c>
      <c r="AA261" s="134">
        <f t="shared" ca="1" si="44"/>
        <v>7.1346412037019036</v>
      </c>
      <c r="AB261" s="134">
        <f t="shared" ca="1" si="45"/>
        <v>23</v>
      </c>
      <c r="AC261" s="134">
        <f t="shared" ca="1" si="46"/>
        <v>19</v>
      </c>
      <c r="AD261" s="135">
        <f t="shared" ca="1" si="47"/>
        <v>-24.134641203701904</v>
      </c>
      <c r="AE261" s="127" t="str">
        <f t="shared" ca="1" si="48"/>
        <v>VENCIDO</v>
      </c>
    </row>
    <row r="262" spans="1:31" customFormat="1" ht="15" x14ac:dyDescent="0.25">
      <c r="A262" s="110">
        <v>23540742</v>
      </c>
      <c r="B262" s="39" t="e">
        <f>VLOOKUP(A262,[1]BASE!$A:$A,1,0)</f>
        <v>#N/A</v>
      </c>
      <c r="C262" s="39" t="e">
        <f>VLOOKUP(A262,'INGRESO DIARIO'!A:A,1,0)</f>
        <v>#N/A</v>
      </c>
      <c r="D262" s="40" t="s">
        <v>3678</v>
      </c>
      <c r="E262" s="1" t="s">
        <v>19</v>
      </c>
      <c r="F262" s="41">
        <v>45916.499837962961</v>
      </c>
      <c r="G262" s="41">
        <v>45916.499872685185</v>
      </c>
      <c r="H262" s="1">
        <v>43482676</v>
      </c>
      <c r="I262" s="1" t="s">
        <v>3573</v>
      </c>
      <c r="J262" s="1" t="s">
        <v>3644</v>
      </c>
      <c r="K262" s="1" t="s">
        <v>15</v>
      </c>
      <c r="L262" s="1" t="s">
        <v>3574</v>
      </c>
      <c r="M262" s="1" t="s">
        <v>16</v>
      </c>
      <c r="N262" s="1" t="s">
        <v>22</v>
      </c>
      <c r="O262" s="1"/>
      <c r="P262" s="1"/>
      <c r="Q262" s="43">
        <v>45918</v>
      </c>
      <c r="R262" s="1"/>
      <c r="S262" s="1" t="s">
        <v>23</v>
      </c>
      <c r="T262" s="1" t="s">
        <v>3907</v>
      </c>
      <c r="U262" s="1" t="s">
        <v>17</v>
      </c>
      <c r="V262" s="1" t="s">
        <v>475</v>
      </c>
      <c r="W262" s="133">
        <f t="shared" si="40"/>
        <v>45920.499872685185</v>
      </c>
      <c r="X262" s="134">
        <f t="shared" si="41"/>
        <v>4</v>
      </c>
      <c r="Y262" s="134">
        <f t="shared" ca="1" si="42"/>
        <v>29.500127314815472</v>
      </c>
      <c r="Z262" s="134">
        <f t="shared" ca="1" si="43"/>
        <v>22</v>
      </c>
      <c r="AA262" s="134">
        <f t="shared" ca="1" si="44"/>
        <v>7.5001273148154723</v>
      </c>
      <c r="AB262" s="134">
        <f t="shared" ca="1" si="45"/>
        <v>22</v>
      </c>
      <c r="AC262" s="134">
        <f t="shared" ca="1" si="46"/>
        <v>18</v>
      </c>
      <c r="AD262" s="135">
        <f t="shared" ca="1" si="47"/>
        <v>-23.500127314815472</v>
      </c>
      <c r="AE262" s="127" t="str">
        <f t="shared" ca="1" si="48"/>
        <v>VENCIDO</v>
      </c>
    </row>
    <row r="263" spans="1:31" customFormat="1" ht="15" x14ac:dyDescent="0.25">
      <c r="A263" s="110">
        <v>23540912</v>
      </c>
      <c r="B263" s="39" t="e">
        <f>VLOOKUP(A263,[1]BASE!$A:$A,1,0)</f>
        <v>#N/A</v>
      </c>
      <c r="C263" s="39" t="e">
        <f>VLOOKUP(A263,'INGRESO DIARIO'!A:A,1,0)</f>
        <v>#N/A</v>
      </c>
      <c r="D263" s="40" t="s">
        <v>3679</v>
      </c>
      <c r="E263" s="1" t="s">
        <v>19</v>
      </c>
      <c r="F263" s="41">
        <v>45916.60297453704</v>
      </c>
      <c r="G263" s="41">
        <v>45916.603009259263</v>
      </c>
      <c r="H263" s="1">
        <v>1037653670</v>
      </c>
      <c r="I263" s="1" t="s">
        <v>3575</v>
      </c>
      <c r="J263" s="1" t="s">
        <v>3645</v>
      </c>
      <c r="K263" s="1" t="s">
        <v>15</v>
      </c>
      <c r="L263" s="1" t="s">
        <v>3576</v>
      </c>
      <c r="M263" s="1" t="s">
        <v>16</v>
      </c>
      <c r="N263" s="1" t="s">
        <v>22</v>
      </c>
      <c r="O263" s="1"/>
      <c r="P263" s="1"/>
      <c r="Q263" s="43">
        <v>45918</v>
      </c>
      <c r="R263" s="1"/>
      <c r="S263" s="1" t="s">
        <v>23</v>
      </c>
      <c r="T263" s="1" t="s">
        <v>3930</v>
      </c>
      <c r="U263" s="1" t="s">
        <v>17</v>
      </c>
      <c r="V263" s="1" t="s">
        <v>17</v>
      </c>
      <c r="W263" s="133">
        <f t="shared" si="40"/>
        <v>45920.603009259263</v>
      </c>
      <c r="X263" s="134">
        <f t="shared" si="41"/>
        <v>4</v>
      </c>
      <c r="Y263" s="134">
        <f t="shared" ca="1" si="42"/>
        <v>29.396990740737238</v>
      </c>
      <c r="Z263" s="134">
        <f t="shared" ca="1" si="43"/>
        <v>22</v>
      </c>
      <c r="AA263" s="134">
        <f t="shared" ca="1" si="44"/>
        <v>7.3969907407372375</v>
      </c>
      <c r="AB263" s="134">
        <f t="shared" ca="1" si="45"/>
        <v>22</v>
      </c>
      <c r="AC263" s="134">
        <f t="shared" ca="1" si="46"/>
        <v>18</v>
      </c>
      <c r="AD263" s="135">
        <f t="shared" ca="1" si="47"/>
        <v>-23.396990740737238</v>
      </c>
      <c r="AE263" s="127" t="str">
        <f t="shared" ca="1" si="48"/>
        <v>VENCIDO</v>
      </c>
    </row>
    <row r="264" spans="1:31" customFormat="1" ht="15" x14ac:dyDescent="0.25">
      <c r="A264" s="110">
        <v>23540608</v>
      </c>
      <c r="B264" s="39" t="e">
        <f>VLOOKUP(A264,[1]BASE!$A:$A,1,0)</f>
        <v>#N/A</v>
      </c>
      <c r="C264" s="39" t="e">
        <f>VLOOKUP(A264,'INGRESO DIARIO'!A:A,1,0)</f>
        <v>#N/A</v>
      </c>
      <c r="D264" s="1" t="s">
        <v>3597</v>
      </c>
      <c r="E264" s="1" t="s">
        <v>19</v>
      </c>
      <c r="F264" s="41">
        <v>45916.449745370373</v>
      </c>
      <c r="G264" s="41">
        <v>45916.450462962966</v>
      </c>
      <c r="H264" s="1">
        <v>43453127</v>
      </c>
      <c r="I264" s="1" t="s">
        <v>3598</v>
      </c>
      <c r="J264" s="1" t="s">
        <v>3651</v>
      </c>
      <c r="K264" s="1" t="s">
        <v>15</v>
      </c>
      <c r="L264" s="1" t="s">
        <v>3599</v>
      </c>
      <c r="M264" s="1" t="s">
        <v>18</v>
      </c>
      <c r="N264" s="1" t="s">
        <v>22</v>
      </c>
      <c r="O264" s="1"/>
      <c r="P264" s="1"/>
      <c r="Q264" s="43">
        <v>45918</v>
      </c>
      <c r="R264" s="1"/>
      <c r="S264" s="1" t="s">
        <v>23</v>
      </c>
      <c r="T264" s="1" t="s">
        <v>3911</v>
      </c>
      <c r="U264" s="1" t="s">
        <v>17</v>
      </c>
      <c r="V264" s="1" t="s">
        <v>17</v>
      </c>
      <c r="W264" s="133">
        <f t="shared" si="40"/>
        <v>45924.450462962966</v>
      </c>
      <c r="X264" s="134">
        <f t="shared" si="41"/>
        <v>8</v>
      </c>
      <c r="Y264" s="134">
        <f t="shared" ca="1" si="42"/>
        <v>29.549537037033588</v>
      </c>
      <c r="Z264" s="134">
        <f t="shared" ca="1" si="43"/>
        <v>22</v>
      </c>
      <c r="AA264" s="134">
        <f t="shared" ca="1" si="44"/>
        <v>7.5495370370335877</v>
      </c>
      <c r="AB264" s="134">
        <f t="shared" ca="1" si="45"/>
        <v>22</v>
      </c>
      <c r="AC264" s="134">
        <f t="shared" ca="1" si="46"/>
        <v>14</v>
      </c>
      <c r="AD264" s="135">
        <f t="shared" ca="1" si="47"/>
        <v>-19.549537037033588</v>
      </c>
      <c r="AE264" s="127" t="str">
        <f t="shared" ca="1" si="48"/>
        <v>VENCIDO</v>
      </c>
    </row>
    <row r="265" spans="1:31" customFormat="1" ht="15" x14ac:dyDescent="0.25">
      <c r="A265" s="110">
        <v>23541282</v>
      </c>
      <c r="B265" s="39" t="e">
        <f>VLOOKUP(A265,[1]BASE!$A:$A,1,0)</f>
        <v>#N/A</v>
      </c>
      <c r="C265" s="39" t="e">
        <f>VLOOKUP(A265,'INGRESO DIARIO'!A:A,1,0)</f>
        <v>#N/A</v>
      </c>
      <c r="D265" s="40" t="s">
        <v>3869</v>
      </c>
      <c r="E265" s="1" t="s">
        <v>19</v>
      </c>
      <c r="F265" s="41">
        <v>45917.389143518521</v>
      </c>
      <c r="G265" s="41">
        <v>45917.389178240737</v>
      </c>
      <c r="H265" s="1">
        <v>70088153</v>
      </c>
      <c r="I265" s="1" t="s">
        <v>3752</v>
      </c>
      <c r="J265" s="1" t="s">
        <v>3842</v>
      </c>
      <c r="K265" s="1" t="s">
        <v>15</v>
      </c>
      <c r="L265" s="1" t="s">
        <v>3753</v>
      </c>
      <c r="M265" s="1" t="s">
        <v>16</v>
      </c>
      <c r="N265" s="1" t="s">
        <v>20</v>
      </c>
      <c r="O265" s="1"/>
      <c r="P265" s="1" t="s">
        <v>17</v>
      </c>
      <c r="Q265" s="43">
        <v>45918</v>
      </c>
      <c r="R265" s="1"/>
      <c r="S265" s="1" t="s">
        <v>23</v>
      </c>
      <c r="T265" s="1" t="s">
        <v>3254</v>
      </c>
      <c r="U265" s="1"/>
      <c r="V265" s="1"/>
      <c r="W265" s="133">
        <f t="shared" si="40"/>
        <v>45921.389178240737</v>
      </c>
      <c r="X265" s="134">
        <f t="shared" si="41"/>
        <v>4</v>
      </c>
      <c r="Y265" s="134">
        <f t="shared" ca="1" si="42"/>
        <v>28.610821759262762</v>
      </c>
      <c r="Z265" s="134">
        <f t="shared" ca="1" si="43"/>
        <v>21</v>
      </c>
      <c r="AA265" s="134">
        <f t="shared" ca="1" si="44"/>
        <v>7.6108217592627625</v>
      </c>
      <c r="AB265" s="134">
        <f t="shared" ca="1" si="45"/>
        <v>21</v>
      </c>
      <c r="AC265" s="134">
        <f t="shared" ca="1" si="46"/>
        <v>17</v>
      </c>
      <c r="AD265" s="135">
        <f t="shared" ca="1" si="47"/>
        <v>-22.610821759262762</v>
      </c>
      <c r="AE265" s="127" t="str">
        <f t="shared" ca="1" si="48"/>
        <v>VENCIDO</v>
      </c>
    </row>
    <row r="266" spans="1:31" customFormat="1" ht="15" x14ac:dyDescent="0.25">
      <c r="A266" s="110">
        <v>23340738</v>
      </c>
      <c r="B266" s="39" t="e">
        <f>VLOOKUP(A266,[1]BASE!$A:$A,1,0)</f>
        <v>#N/A</v>
      </c>
      <c r="C266" s="39" t="e">
        <f>VLOOKUP(A266,'INGRESO DIARIO'!A:A,1,0)</f>
        <v>#N/A</v>
      </c>
      <c r="D266" s="40" t="s">
        <v>3871</v>
      </c>
      <c r="E266" s="1" t="s">
        <v>19</v>
      </c>
      <c r="F266" s="41">
        <v>45684.513495370367</v>
      </c>
      <c r="G266" s="41">
        <v>45917.382557870369</v>
      </c>
      <c r="H266" s="1">
        <v>39282097</v>
      </c>
      <c r="I266" s="1" t="s">
        <v>3763</v>
      </c>
      <c r="J266" s="1" t="s">
        <v>3845</v>
      </c>
      <c r="K266" s="1" t="s">
        <v>15</v>
      </c>
      <c r="L266" s="1" t="s">
        <v>3764</v>
      </c>
      <c r="M266" s="1" t="s">
        <v>16</v>
      </c>
      <c r="N266" s="1" t="s">
        <v>20</v>
      </c>
      <c r="O266" s="1"/>
      <c r="P266" s="1" t="s">
        <v>17</v>
      </c>
      <c r="Q266" s="43">
        <v>45918</v>
      </c>
      <c r="R266" s="1"/>
      <c r="S266" s="1" t="s">
        <v>23</v>
      </c>
      <c r="T266" s="43" t="s">
        <v>3928</v>
      </c>
      <c r="U266" s="1"/>
      <c r="V266" s="1"/>
      <c r="W266" s="133">
        <f t="shared" si="40"/>
        <v>45921.382557870369</v>
      </c>
      <c r="X266" s="134">
        <f t="shared" si="41"/>
        <v>4</v>
      </c>
      <c r="Y266" s="134">
        <f t="shared" ca="1" si="42"/>
        <v>28.617442129630945</v>
      </c>
      <c r="Z266" s="134">
        <f t="shared" ca="1" si="43"/>
        <v>21</v>
      </c>
      <c r="AA266" s="134">
        <f t="shared" ca="1" si="44"/>
        <v>7.6174421296309447</v>
      </c>
      <c r="AB266" s="134">
        <f t="shared" ca="1" si="45"/>
        <v>21</v>
      </c>
      <c r="AC266" s="134">
        <f t="shared" ca="1" si="46"/>
        <v>17</v>
      </c>
      <c r="AD266" s="135">
        <f t="shared" ca="1" si="47"/>
        <v>-22.617442129630945</v>
      </c>
      <c r="AE266" s="127" t="str">
        <f t="shared" ca="1" si="48"/>
        <v>VENCIDO</v>
      </c>
    </row>
    <row r="267" spans="1:31" customFormat="1" ht="15" x14ac:dyDescent="0.25">
      <c r="A267" s="110">
        <v>23390390</v>
      </c>
      <c r="B267" s="39" t="e">
        <f>VLOOKUP(A267,[1]BASE!$A:$A,1,0)</f>
        <v>#N/A</v>
      </c>
      <c r="C267" s="39">
        <f>VLOOKUP(A267,'INGRESO DIARIO'!A:A,1,0)</f>
        <v>23390390</v>
      </c>
      <c r="D267" s="40" t="s">
        <v>3873</v>
      </c>
      <c r="E267" s="1" t="s">
        <v>19</v>
      </c>
      <c r="F267" s="41">
        <v>45734.395925925928</v>
      </c>
      <c r="G267" s="41">
        <v>45923.314641203702</v>
      </c>
      <c r="H267" s="1">
        <v>1039086467</v>
      </c>
      <c r="I267" s="1" t="s">
        <v>3768</v>
      </c>
      <c r="J267" s="1" t="s">
        <v>3847</v>
      </c>
      <c r="K267" s="1" t="s">
        <v>15</v>
      </c>
      <c r="L267" s="1" t="s">
        <v>17</v>
      </c>
      <c r="M267" s="1" t="s">
        <v>16</v>
      </c>
      <c r="N267" s="1" t="s">
        <v>20</v>
      </c>
      <c r="O267" s="1"/>
      <c r="P267" s="1" t="s">
        <v>17</v>
      </c>
      <c r="Q267" s="43">
        <v>45918</v>
      </c>
      <c r="R267" s="1"/>
      <c r="S267" s="1"/>
      <c r="T267" s="1" t="s">
        <v>4096</v>
      </c>
      <c r="U267" s="1"/>
      <c r="V267" s="1"/>
      <c r="W267" s="133">
        <f t="shared" si="40"/>
        <v>45927.314641203702</v>
      </c>
      <c r="X267" s="134">
        <f t="shared" si="41"/>
        <v>4</v>
      </c>
      <c r="Y267" s="134">
        <f t="shared" ca="1" si="42"/>
        <v>22.685358796297805</v>
      </c>
      <c r="Z267" s="134">
        <f t="shared" ca="1" si="43"/>
        <v>17</v>
      </c>
      <c r="AA267" s="134">
        <f t="shared" ca="1" si="44"/>
        <v>5.6853587962978054</v>
      </c>
      <c r="AB267" s="134">
        <f t="shared" ca="1" si="45"/>
        <v>17</v>
      </c>
      <c r="AC267" s="134">
        <f t="shared" ca="1" si="46"/>
        <v>13</v>
      </c>
      <c r="AD267" s="135">
        <f t="shared" ca="1" si="47"/>
        <v>-16.685358796297805</v>
      </c>
      <c r="AE267" s="127" t="str">
        <f t="shared" ca="1" si="48"/>
        <v>VENCIDO</v>
      </c>
    </row>
    <row r="268" spans="1:31" customFormat="1" ht="15" x14ac:dyDescent="0.25">
      <c r="A268" s="110">
        <v>23541132</v>
      </c>
      <c r="B268" s="39" t="e">
        <f>VLOOKUP(A268,[1]BASE!$A:$A,1,0)</f>
        <v>#N/A</v>
      </c>
      <c r="C268" s="39" t="e">
        <f>VLOOKUP(A268,'INGRESO DIARIO'!A:A,1,0)</f>
        <v>#N/A</v>
      </c>
      <c r="D268" s="40" t="s">
        <v>3880</v>
      </c>
      <c r="E268" s="1" t="s">
        <v>19</v>
      </c>
      <c r="F268" s="41">
        <v>45916.846458333333</v>
      </c>
      <c r="G268" s="41">
        <v>45916.846493055556</v>
      </c>
      <c r="H268" s="1">
        <v>1040320106</v>
      </c>
      <c r="I268" s="1" t="s">
        <v>3795</v>
      </c>
      <c r="J268" s="1" t="s">
        <v>3855</v>
      </c>
      <c r="K268" s="1" t="s">
        <v>15</v>
      </c>
      <c r="L268" s="1" t="s">
        <v>3796</v>
      </c>
      <c r="M268" s="1" t="s">
        <v>16</v>
      </c>
      <c r="N268" s="1" t="s">
        <v>22</v>
      </c>
      <c r="O268" s="1"/>
      <c r="P268" s="1" t="s">
        <v>17</v>
      </c>
      <c r="Q268" s="43">
        <v>45918</v>
      </c>
      <c r="R268" s="1"/>
      <c r="S268" s="1" t="s">
        <v>23</v>
      </c>
      <c r="T268" s="1" t="s">
        <v>4101</v>
      </c>
      <c r="U268" s="1"/>
      <c r="V268" s="1"/>
      <c r="W268" s="133">
        <f t="shared" si="40"/>
        <v>45920.846493055556</v>
      </c>
      <c r="X268" s="134">
        <f t="shared" si="41"/>
        <v>4</v>
      </c>
      <c r="Y268" s="134">
        <f t="shared" ca="1" si="42"/>
        <v>29.153506944443507</v>
      </c>
      <c r="Z268" s="134">
        <f t="shared" ca="1" si="43"/>
        <v>22</v>
      </c>
      <c r="AA268" s="134">
        <f t="shared" ca="1" si="44"/>
        <v>7.1535069444435067</v>
      </c>
      <c r="AB268" s="134">
        <f t="shared" ca="1" si="45"/>
        <v>22</v>
      </c>
      <c r="AC268" s="134">
        <f t="shared" ca="1" si="46"/>
        <v>18</v>
      </c>
      <c r="AD268" s="135">
        <f t="shared" ca="1" si="47"/>
        <v>-23.153506944443507</v>
      </c>
      <c r="AE268" s="127" t="str">
        <f t="shared" ca="1" si="48"/>
        <v>VENCIDO</v>
      </c>
    </row>
    <row r="269" spans="1:31" customFormat="1" ht="15" x14ac:dyDescent="0.25">
      <c r="A269" s="110">
        <v>23540933</v>
      </c>
      <c r="B269" s="39" t="e">
        <f>VLOOKUP(A269,[1]BASE!$A:$A,1,0)</f>
        <v>#N/A</v>
      </c>
      <c r="C269" s="39" t="e">
        <f>VLOOKUP(A269,'INGRESO DIARIO'!A:A,1,0)</f>
        <v>#N/A</v>
      </c>
      <c r="D269" s="40" t="s">
        <v>3883</v>
      </c>
      <c r="E269" s="1" t="s">
        <v>19</v>
      </c>
      <c r="F269" s="41">
        <v>45916.616724537038</v>
      </c>
      <c r="G269" s="41">
        <v>45916.616759259261</v>
      </c>
      <c r="H269" s="1">
        <v>1067169777</v>
      </c>
      <c r="I269" s="1" t="s">
        <v>3804</v>
      </c>
      <c r="J269" s="1" t="s">
        <v>3858</v>
      </c>
      <c r="K269" s="1" t="s">
        <v>15</v>
      </c>
      <c r="L269" s="1" t="s">
        <v>3805</v>
      </c>
      <c r="M269" s="1" t="s">
        <v>16</v>
      </c>
      <c r="N269" s="1" t="s">
        <v>22</v>
      </c>
      <c r="O269" s="1"/>
      <c r="P269" s="1" t="s">
        <v>17</v>
      </c>
      <c r="Q269" s="43">
        <v>45918</v>
      </c>
      <c r="R269" s="1"/>
      <c r="S269" s="1" t="s">
        <v>23</v>
      </c>
      <c r="T269" s="1" t="s">
        <v>4094</v>
      </c>
      <c r="U269" s="1"/>
      <c r="V269" s="1"/>
      <c r="W269" s="133">
        <f t="shared" si="40"/>
        <v>45920.616759259261</v>
      </c>
      <c r="X269" s="134">
        <f t="shared" si="41"/>
        <v>4</v>
      </c>
      <c r="Y269" s="134">
        <f t="shared" ca="1" si="42"/>
        <v>29.383240740738984</v>
      </c>
      <c r="Z269" s="134">
        <f t="shared" ca="1" si="43"/>
        <v>22</v>
      </c>
      <c r="AA269" s="134">
        <f t="shared" ca="1" si="44"/>
        <v>7.3832407407389837</v>
      </c>
      <c r="AB269" s="134">
        <f t="shared" ca="1" si="45"/>
        <v>22</v>
      </c>
      <c r="AC269" s="134">
        <f t="shared" ca="1" si="46"/>
        <v>18</v>
      </c>
      <c r="AD269" s="135">
        <f t="shared" ca="1" si="47"/>
        <v>-23.383240740738984</v>
      </c>
      <c r="AE269" s="127" t="str">
        <f t="shared" ca="1" si="48"/>
        <v>VENCIDO</v>
      </c>
    </row>
    <row r="270" spans="1:31" customFormat="1" ht="15" x14ac:dyDescent="0.25">
      <c r="A270" s="110">
        <v>23541126</v>
      </c>
      <c r="B270" s="39" t="e">
        <f>VLOOKUP(A270,[1]BASE!$A:$A,1,0)</f>
        <v>#N/A</v>
      </c>
      <c r="C270" s="39" t="e">
        <f>VLOOKUP(A270,'INGRESO DIARIO'!A:A,1,0)</f>
        <v>#N/A</v>
      </c>
      <c r="D270" s="40" t="s">
        <v>3885</v>
      </c>
      <c r="E270" s="1" t="s">
        <v>19</v>
      </c>
      <c r="F270" s="41">
        <v>45916.801655092589</v>
      </c>
      <c r="G270" s="41">
        <v>45916.801689814813</v>
      </c>
      <c r="H270" s="1">
        <v>21759177</v>
      </c>
      <c r="I270" s="1" t="s">
        <v>3808</v>
      </c>
      <c r="J270" s="1" t="s">
        <v>3860</v>
      </c>
      <c r="K270" s="1" t="s">
        <v>15</v>
      </c>
      <c r="L270" s="1" t="s">
        <v>3809</v>
      </c>
      <c r="M270" s="1" t="s">
        <v>16</v>
      </c>
      <c r="N270" s="1" t="s">
        <v>22</v>
      </c>
      <c r="O270" s="1"/>
      <c r="P270" s="1" t="s">
        <v>17</v>
      </c>
      <c r="Q270" s="43">
        <v>45918</v>
      </c>
      <c r="R270" s="1"/>
      <c r="S270" s="1" t="s">
        <v>23</v>
      </c>
      <c r="T270" s="43" t="s">
        <v>3931</v>
      </c>
      <c r="U270" s="1"/>
      <c r="V270" s="1"/>
      <c r="W270" s="133">
        <f t="shared" si="40"/>
        <v>45920.801689814813</v>
      </c>
      <c r="X270" s="134">
        <f t="shared" si="41"/>
        <v>4</v>
      </c>
      <c r="Y270" s="134">
        <f t="shared" ca="1" si="42"/>
        <v>29.198310185187438</v>
      </c>
      <c r="Z270" s="134">
        <f t="shared" ca="1" si="43"/>
        <v>22</v>
      </c>
      <c r="AA270" s="134">
        <f t="shared" ca="1" si="44"/>
        <v>7.198310185187438</v>
      </c>
      <c r="AB270" s="134">
        <f t="shared" ca="1" si="45"/>
        <v>22</v>
      </c>
      <c r="AC270" s="134">
        <f t="shared" ca="1" si="46"/>
        <v>18</v>
      </c>
      <c r="AD270" s="135">
        <f t="shared" ca="1" si="47"/>
        <v>-23.198310185187438</v>
      </c>
      <c r="AE270" s="127" t="str">
        <f t="shared" ca="1" si="48"/>
        <v>VENCIDO</v>
      </c>
    </row>
    <row r="271" spans="1:31" customFormat="1" ht="15" x14ac:dyDescent="0.25">
      <c r="A271" s="110">
        <v>23541127</v>
      </c>
      <c r="B271" s="39" t="e">
        <f>VLOOKUP(A271,[1]BASE!$A:$A,1,0)</f>
        <v>#N/A</v>
      </c>
      <c r="C271" s="39" t="e">
        <f>VLOOKUP(A271,'INGRESO DIARIO'!A:A,1,0)</f>
        <v>#N/A</v>
      </c>
      <c r="D271" s="40" t="s">
        <v>3886</v>
      </c>
      <c r="E271" s="1" t="s">
        <v>19</v>
      </c>
      <c r="F271" s="41">
        <v>45916.802673611113</v>
      </c>
      <c r="G271" s="41">
        <v>45916.80269675926</v>
      </c>
      <c r="H271" s="1">
        <v>21759177</v>
      </c>
      <c r="I271" s="1" t="s">
        <v>3808</v>
      </c>
      <c r="J271" s="1" t="s">
        <v>3860</v>
      </c>
      <c r="K271" s="1" t="s">
        <v>15</v>
      </c>
      <c r="L271" s="1" t="s">
        <v>3810</v>
      </c>
      <c r="M271" s="1" t="s">
        <v>16</v>
      </c>
      <c r="N271" s="1" t="s">
        <v>22</v>
      </c>
      <c r="O271" s="1"/>
      <c r="P271" s="1" t="s">
        <v>17</v>
      </c>
      <c r="Q271" s="43">
        <v>45918</v>
      </c>
      <c r="R271" s="1"/>
      <c r="S271" s="1" t="s">
        <v>23</v>
      </c>
      <c r="T271" s="43" t="s">
        <v>3931</v>
      </c>
      <c r="U271" s="1"/>
      <c r="V271" s="1"/>
      <c r="W271" s="133">
        <f t="shared" si="40"/>
        <v>45920.80269675926</v>
      </c>
      <c r="X271" s="134">
        <f t="shared" si="41"/>
        <v>4</v>
      </c>
      <c r="Y271" s="134">
        <f t="shared" ca="1" si="42"/>
        <v>29.197303240740439</v>
      </c>
      <c r="Z271" s="134">
        <f t="shared" ca="1" si="43"/>
        <v>22</v>
      </c>
      <c r="AA271" s="134">
        <f t="shared" ca="1" si="44"/>
        <v>7.1973032407404389</v>
      </c>
      <c r="AB271" s="134">
        <f t="shared" ca="1" si="45"/>
        <v>22</v>
      </c>
      <c r="AC271" s="134">
        <f t="shared" ca="1" si="46"/>
        <v>18</v>
      </c>
      <c r="AD271" s="135">
        <f t="shared" ca="1" si="47"/>
        <v>-23.197303240740439</v>
      </c>
      <c r="AE271" s="127" t="str">
        <f t="shared" ca="1" si="48"/>
        <v>VENCIDO</v>
      </c>
    </row>
    <row r="272" spans="1:31" customFormat="1" ht="15" x14ac:dyDescent="0.25">
      <c r="A272" s="110">
        <v>23536168</v>
      </c>
      <c r="B272" s="39" t="e">
        <f>VLOOKUP(A272,[1]BASE!$A:$A,1,0)</f>
        <v>#N/A</v>
      </c>
      <c r="C272" s="39" t="e">
        <f>VLOOKUP(A272,'INGRESO DIARIO'!A:A,1,0)</f>
        <v>#N/A</v>
      </c>
      <c r="D272" s="40" t="s">
        <v>1245</v>
      </c>
      <c r="E272" s="1" t="s">
        <v>409</v>
      </c>
      <c r="F272" s="41">
        <v>45910.721446759257</v>
      </c>
      <c r="G272" s="41">
        <v>45910.72148148148</v>
      </c>
      <c r="H272" s="1">
        <v>22135850</v>
      </c>
      <c r="I272" s="1" t="s">
        <v>1153</v>
      </c>
      <c r="J272" s="1" t="s">
        <v>1218</v>
      </c>
      <c r="K272" s="1" t="s">
        <v>15</v>
      </c>
      <c r="L272" s="1" t="s">
        <v>1154</v>
      </c>
      <c r="M272" s="1" t="s">
        <v>16</v>
      </c>
      <c r="N272" s="1" t="s">
        <v>26</v>
      </c>
      <c r="O272" s="1"/>
      <c r="P272" s="1" t="s">
        <v>25</v>
      </c>
      <c r="Q272" s="43">
        <v>45918</v>
      </c>
      <c r="R272" s="1"/>
      <c r="S272" s="1" t="s">
        <v>753</v>
      </c>
      <c r="T272" s="1" t="s">
        <v>3494</v>
      </c>
      <c r="U272" s="1" t="s">
        <v>17</v>
      </c>
      <c r="V272" s="1" t="s">
        <v>475</v>
      </c>
      <c r="W272" s="46">
        <f t="shared" si="40"/>
        <v>45914.72148148148</v>
      </c>
      <c r="X272" s="47">
        <f t="shared" si="41"/>
        <v>4</v>
      </c>
      <c r="Y272" s="47">
        <f t="shared" ca="1" si="42"/>
        <v>35.278518518520286</v>
      </c>
      <c r="Z272" s="47">
        <f t="shared" ca="1" si="43"/>
        <v>26</v>
      </c>
      <c r="AA272" s="47">
        <f t="shared" ca="1" si="44"/>
        <v>9.2785185185202863</v>
      </c>
      <c r="AB272" s="47">
        <f t="shared" ca="1" si="45"/>
        <v>26</v>
      </c>
      <c r="AC272" s="47">
        <f t="shared" ca="1" si="46"/>
        <v>22</v>
      </c>
      <c r="AD272" s="48">
        <f t="shared" ca="1" si="47"/>
        <v>-29.278518518520286</v>
      </c>
      <c r="AE272" s="42" t="str">
        <f t="shared" si="48"/>
        <v>EJECUTADO</v>
      </c>
    </row>
    <row r="273" spans="1:31" customFormat="1" ht="15" x14ac:dyDescent="0.25">
      <c r="A273" s="110">
        <v>23539311</v>
      </c>
      <c r="B273" s="39" t="e">
        <f>VLOOKUP(A273,[1]BASE!$A:$A,1,0)</f>
        <v>#N/A</v>
      </c>
      <c r="C273" s="39" t="e">
        <f>VLOOKUP(A273,'INGRESO DIARIO'!A:A,1,0)</f>
        <v>#N/A</v>
      </c>
      <c r="D273" s="40" t="s">
        <v>3441</v>
      </c>
      <c r="E273" s="1" t="s">
        <v>19</v>
      </c>
      <c r="F273" s="41">
        <v>45915.429247685184</v>
      </c>
      <c r="G273" s="41">
        <v>45915.429270833331</v>
      </c>
      <c r="H273" s="1">
        <v>75038603</v>
      </c>
      <c r="I273" s="1" t="s">
        <v>3266</v>
      </c>
      <c r="J273" s="1" t="s">
        <v>3404</v>
      </c>
      <c r="K273" s="1" t="s">
        <v>15</v>
      </c>
      <c r="L273" s="1" t="s">
        <v>3267</v>
      </c>
      <c r="M273" s="1" t="s">
        <v>16</v>
      </c>
      <c r="N273" s="1" t="s">
        <v>26</v>
      </c>
      <c r="O273" s="1"/>
      <c r="P273" s="1" t="s">
        <v>25</v>
      </c>
      <c r="Q273" s="43">
        <v>45918</v>
      </c>
      <c r="R273" s="1"/>
      <c r="S273" s="1" t="s">
        <v>753</v>
      </c>
      <c r="T273" s="1" t="s">
        <v>3702</v>
      </c>
      <c r="U273" s="1" t="s">
        <v>17</v>
      </c>
      <c r="V273" s="1" t="s">
        <v>17</v>
      </c>
      <c r="W273" s="133">
        <f t="shared" si="40"/>
        <v>45919.429270833331</v>
      </c>
      <c r="X273" s="134">
        <f t="shared" si="41"/>
        <v>4</v>
      </c>
      <c r="Y273" s="134">
        <f t="shared" ca="1" si="42"/>
        <v>30.57072916666948</v>
      </c>
      <c r="Z273" s="134">
        <f t="shared" ca="1" si="43"/>
        <v>23</v>
      </c>
      <c r="AA273" s="134">
        <f t="shared" ca="1" si="44"/>
        <v>7.57072916666948</v>
      </c>
      <c r="AB273" s="134">
        <f t="shared" ca="1" si="45"/>
        <v>23</v>
      </c>
      <c r="AC273" s="134">
        <f t="shared" ca="1" si="46"/>
        <v>19</v>
      </c>
      <c r="AD273" s="135">
        <f t="shared" ca="1" si="47"/>
        <v>-24.57072916666948</v>
      </c>
      <c r="AE273" s="127" t="str">
        <f t="shared" si="48"/>
        <v>EJECUTADO</v>
      </c>
    </row>
    <row r="274" spans="1:31" customFormat="1" ht="15" x14ac:dyDescent="0.25">
      <c r="A274" s="110">
        <v>23538931</v>
      </c>
      <c r="B274" s="39" t="e">
        <f>VLOOKUP(A274,[1]BASE!$A:$A,1,0)</f>
        <v>#N/A</v>
      </c>
      <c r="C274" s="39" t="e">
        <f>VLOOKUP(A274,'INGRESO DIARIO'!A:A,1,0)</f>
        <v>#N/A</v>
      </c>
      <c r="D274" s="40" t="s">
        <v>3442</v>
      </c>
      <c r="E274" s="1" t="s">
        <v>19</v>
      </c>
      <c r="F274" s="41">
        <v>45914.591666666667</v>
      </c>
      <c r="G274" s="41">
        <v>45914.59171296296</v>
      </c>
      <c r="H274" s="1">
        <v>1040758373</v>
      </c>
      <c r="I274" s="1" t="s">
        <v>3268</v>
      </c>
      <c r="J274" s="1" t="s">
        <v>3405</v>
      </c>
      <c r="K274" s="1" t="s">
        <v>15</v>
      </c>
      <c r="L274" s="1" t="s">
        <v>3269</v>
      </c>
      <c r="M274" s="1" t="s">
        <v>16</v>
      </c>
      <c r="N274" s="1" t="s">
        <v>26</v>
      </c>
      <c r="O274" s="1"/>
      <c r="P274" s="1" t="s">
        <v>25</v>
      </c>
      <c r="Q274" s="43">
        <v>45918</v>
      </c>
      <c r="R274" s="1"/>
      <c r="S274" s="1" t="s">
        <v>753</v>
      </c>
      <c r="T274" s="1" t="s">
        <v>3701</v>
      </c>
      <c r="U274" s="1" t="s">
        <v>17</v>
      </c>
      <c r="V274" s="1" t="s">
        <v>17</v>
      </c>
      <c r="W274" s="133">
        <f t="shared" si="40"/>
        <v>45918.59171296296</v>
      </c>
      <c r="X274" s="134">
        <f t="shared" si="41"/>
        <v>4</v>
      </c>
      <c r="Y274" s="134">
        <f t="shared" ca="1" si="42"/>
        <v>31.408287037040282</v>
      </c>
      <c r="Z274" s="134">
        <f t="shared" ca="1" si="43"/>
        <v>23</v>
      </c>
      <c r="AA274" s="134">
        <f t="shared" ca="1" si="44"/>
        <v>8.4082870370402816</v>
      </c>
      <c r="AB274" s="134">
        <f t="shared" ca="1" si="45"/>
        <v>23</v>
      </c>
      <c r="AC274" s="134">
        <f t="shared" ca="1" si="46"/>
        <v>19</v>
      </c>
      <c r="AD274" s="135">
        <f t="shared" ca="1" si="47"/>
        <v>-25.408287037040282</v>
      </c>
      <c r="AE274" s="127" t="str">
        <f t="shared" si="48"/>
        <v>EJECUTADO</v>
      </c>
    </row>
    <row r="275" spans="1:31" customFormat="1" ht="15" x14ac:dyDescent="0.25">
      <c r="A275" s="110">
        <v>23528649</v>
      </c>
      <c r="B275" s="39" t="e">
        <f>VLOOKUP(A275,[1]BASE!$A:$A,1,0)</f>
        <v>#N/A</v>
      </c>
      <c r="C275" s="39" t="e">
        <f>VLOOKUP(A275,'INGRESO DIARIO'!A:A,1,0)</f>
        <v>#N/A</v>
      </c>
      <c r="D275" s="40" t="s">
        <v>231</v>
      </c>
      <c r="E275" s="1" t="s">
        <v>411</v>
      </c>
      <c r="F275" s="41">
        <v>45902.388657407406</v>
      </c>
      <c r="G275" s="41">
        <v>45902.388668981483</v>
      </c>
      <c r="H275" s="1">
        <v>1026144193</v>
      </c>
      <c r="I275" s="1" t="s">
        <v>232</v>
      </c>
      <c r="J275" s="1" t="s">
        <v>68</v>
      </c>
      <c r="K275" s="1" t="s">
        <v>15</v>
      </c>
      <c r="L275" s="1" t="s">
        <v>233</v>
      </c>
      <c r="M275" s="1" t="s">
        <v>18</v>
      </c>
      <c r="N275" s="1" t="str">
        <f>VLOOKUP(A275,[2]Hoja2!A:G,7,0)</f>
        <v>SUR – SABANETA</v>
      </c>
      <c r="O275" s="1"/>
      <c r="P275" s="1" t="s">
        <v>25</v>
      </c>
      <c r="Q275" s="43">
        <v>45918</v>
      </c>
      <c r="R275" s="43"/>
      <c r="S275" s="1" t="s">
        <v>753</v>
      </c>
      <c r="T275" s="1" t="s">
        <v>234</v>
      </c>
      <c r="U275" s="1"/>
      <c r="V275" s="1"/>
      <c r="W275" s="46">
        <f t="shared" si="40"/>
        <v>45910.388668981483</v>
      </c>
      <c r="X275" s="47">
        <f t="shared" si="41"/>
        <v>8</v>
      </c>
      <c r="Y275" s="47">
        <f t="shared" ca="1" si="42"/>
        <v>43.611331018517376</v>
      </c>
      <c r="Z275" s="47">
        <f t="shared" ca="1" si="43"/>
        <v>32</v>
      </c>
      <c r="AA275" s="47">
        <f t="shared" ca="1" si="44"/>
        <v>11.611331018517376</v>
      </c>
      <c r="AB275" s="47">
        <f t="shared" ca="1" si="45"/>
        <v>32</v>
      </c>
      <c r="AC275" s="47">
        <f t="shared" ca="1" si="46"/>
        <v>24</v>
      </c>
      <c r="AD275" s="48">
        <f t="shared" ca="1" si="47"/>
        <v>-33.611331018517376</v>
      </c>
      <c r="AE275" s="42" t="str">
        <f t="shared" si="48"/>
        <v>EJECUTADO</v>
      </c>
    </row>
    <row r="276" spans="1:31" customFormat="1" ht="15" x14ac:dyDescent="0.25">
      <c r="A276" s="126">
        <v>23515278</v>
      </c>
      <c r="B276" s="128" t="e">
        <f>VLOOKUP(A276,[1]BASE!$A:$A,1,0)</f>
        <v>#N/A</v>
      </c>
      <c r="C276" s="128" t="e">
        <f>VLOOKUP(A276,'INGRESO DIARIO'!A:A,1,0)</f>
        <v>#N/A</v>
      </c>
      <c r="D276" s="129" t="s">
        <v>1805</v>
      </c>
      <c r="E276" s="129" t="s">
        <v>19</v>
      </c>
      <c r="F276" s="130">
        <v>45887.388368055559</v>
      </c>
      <c r="G276" s="130">
        <v>45901.906608796293</v>
      </c>
      <c r="H276" s="129">
        <v>39178439</v>
      </c>
      <c r="I276" s="129" t="s">
        <v>1803</v>
      </c>
      <c r="J276" s="129" t="s">
        <v>2781</v>
      </c>
      <c r="K276" s="129" t="s">
        <v>15</v>
      </c>
      <c r="L276" s="129" t="s">
        <v>1807</v>
      </c>
      <c r="M276" s="129" t="s">
        <v>18</v>
      </c>
      <c r="N276" s="129" t="s">
        <v>22</v>
      </c>
      <c r="O276" s="129"/>
      <c r="P276" s="129" t="s">
        <v>3251</v>
      </c>
      <c r="Q276" s="132">
        <v>45918</v>
      </c>
      <c r="R276" s="129"/>
      <c r="S276" s="129" t="s">
        <v>753</v>
      </c>
      <c r="T276" s="129" t="s">
        <v>3262</v>
      </c>
      <c r="U276" s="129"/>
      <c r="V276" s="129"/>
      <c r="W276" s="133">
        <f t="shared" si="40"/>
        <v>45909.906608796293</v>
      </c>
      <c r="X276" s="134">
        <f t="shared" si="41"/>
        <v>8</v>
      </c>
      <c r="Y276" s="134">
        <f t="shared" ca="1" si="42"/>
        <v>44.093391203707142</v>
      </c>
      <c r="Z276" s="134">
        <f t="shared" ca="1" si="43"/>
        <v>33</v>
      </c>
      <c r="AA276" s="134">
        <f t="shared" ca="1" si="44"/>
        <v>11.093391203707142</v>
      </c>
      <c r="AB276" s="134">
        <f t="shared" ca="1" si="45"/>
        <v>33</v>
      </c>
      <c r="AC276" s="134">
        <f t="shared" ca="1" si="46"/>
        <v>25</v>
      </c>
      <c r="AD276" s="135">
        <f t="shared" ca="1" si="47"/>
        <v>-34.093391203707142</v>
      </c>
      <c r="AE276" s="127" t="str">
        <f t="shared" si="48"/>
        <v>EJECUTADO</v>
      </c>
    </row>
    <row r="277" spans="1:31" customFormat="1" ht="15" x14ac:dyDescent="0.25">
      <c r="A277" s="126">
        <v>23525320</v>
      </c>
      <c r="B277" s="128" t="e">
        <f>VLOOKUP(A277,[1]BASE!$A:$A,1,0)</f>
        <v>#N/A</v>
      </c>
      <c r="C277" s="128" t="e">
        <f>VLOOKUP(A277,'INGRESO DIARIO'!A:A,1,0)</f>
        <v>#N/A</v>
      </c>
      <c r="D277" s="129" t="s">
        <v>2403</v>
      </c>
      <c r="E277" s="129" t="s">
        <v>19</v>
      </c>
      <c r="F277" s="130">
        <v>45897.457662037035</v>
      </c>
      <c r="G277" s="130">
        <v>45901.906944444447</v>
      </c>
      <c r="H277" s="129">
        <v>1048018638</v>
      </c>
      <c r="I277" s="129" t="s">
        <v>2402</v>
      </c>
      <c r="J277" s="129" t="s">
        <v>2881</v>
      </c>
      <c r="K277" s="129" t="s">
        <v>15</v>
      </c>
      <c r="L277" s="129" t="s">
        <v>2405</v>
      </c>
      <c r="M277" s="129" t="s">
        <v>18</v>
      </c>
      <c r="N277" s="129" t="s">
        <v>22</v>
      </c>
      <c r="O277" s="129"/>
      <c r="P277" s="129" t="s">
        <v>3251</v>
      </c>
      <c r="Q277" s="132">
        <v>45918</v>
      </c>
      <c r="R277" s="129"/>
      <c r="S277" s="129" t="s">
        <v>753</v>
      </c>
      <c r="T277" s="129" t="s">
        <v>3263</v>
      </c>
      <c r="U277" s="129"/>
      <c r="V277" s="129"/>
      <c r="W277" s="133">
        <f t="shared" si="40"/>
        <v>45909.906944444447</v>
      </c>
      <c r="X277" s="134">
        <f t="shared" si="41"/>
        <v>8</v>
      </c>
      <c r="Y277" s="134">
        <f t="shared" ca="1" si="42"/>
        <v>44.093055555553292</v>
      </c>
      <c r="Z277" s="134">
        <f t="shared" ca="1" si="43"/>
        <v>33</v>
      </c>
      <c r="AA277" s="134">
        <f t="shared" ca="1" si="44"/>
        <v>11.093055555553292</v>
      </c>
      <c r="AB277" s="134">
        <f t="shared" ca="1" si="45"/>
        <v>33</v>
      </c>
      <c r="AC277" s="134">
        <f t="shared" ca="1" si="46"/>
        <v>25</v>
      </c>
      <c r="AD277" s="135">
        <f t="shared" ca="1" si="47"/>
        <v>-34.093055555553292</v>
      </c>
      <c r="AE277" s="127" t="str">
        <f t="shared" si="48"/>
        <v>EJECUTADO</v>
      </c>
    </row>
    <row r="278" spans="1:31" customFormat="1" ht="15" x14ac:dyDescent="0.25">
      <c r="A278" s="110">
        <v>23256187</v>
      </c>
      <c r="B278" s="39" t="e">
        <f>VLOOKUP(A278,[1]BASE!$A:$A,1,0)</f>
        <v>#N/A</v>
      </c>
      <c r="C278" s="39" t="e">
        <f>VLOOKUP(A278,'INGRESO DIARIO'!A:A,1,0)</f>
        <v>#N/A</v>
      </c>
      <c r="D278" s="40" t="s">
        <v>3465</v>
      </c>
      <c r="E278" s="1" t="s">
        <v>19</v>
      </c>
      <c r="F278" s="41">
        <v>45590.383414351854</v>
      </c>
      <c r="G278" s="41">
        <v>45915.540497685186</v>
      </c>
      <c r="H278" s="1">
        <v>1216721828</v>
      </c>
      <c r="I278" s="1" t="s">
        <v>3351</v>
      </c>
      <c r="J278" s="1" t="s">
        <v>3432</v>
      </c>
      <c r="K278" s="1" t="s">
        <v>15</v>
      </c>
      <c r="L278" s="1" t="s">
        <v>3352</v>
      </c>
      <c r="M278" s="1" t="s">
        <v>16</v>
      </c>
      <c r="N278" s="1" t="s">
        <v>22</v>
      </c>
      <c r="O278" s="1"/>
      <c r="P278" s="1" t="s">
        <v>66</v>
      </c>
      <c r="Q278" s="43">
        <v>45918</v>
      </c>
      <c r="R278" s="1"/>
      <c r="S278" s="1" t="s">
        <v>753</v>
      </c>
      <c r="T278" s="1" t="s">
        <v>3731</v>
      </c>
      <c r="U278" s="1" t="s">
        <v>17</v>
      </c>
      <c r="V278" s="1" t="s">
        <v>17</v>
      </c>
      <c r="W278" s="133">
        <f t="shared" si="40"/>
        <v>45919.540497685186</v>
      </c>
      <c r="X278" s="134">
        <f t="shared" si="41"/>
        <v>4</v>
      </c>
      <c r="Y278" s="134">
        <f t="shared" ca="1" si="42"/>
        <v>30.459502314814017</v>
      </c>
      <c r="Z278" s="134">
        <f t="shared" ca="1" si="43"/>
        <v>23</v>
      </c>
      <c r="AA278" s="134">
        <f t="shared" ca="1" si="44"/>
        <v>7.4595023148140172</v>
      </c>
      <c r="AB278" s="134">
        <f t="shared" ca="1" si="45"/>
        <v>23</v>
      </c>
      <c r="AC278" s="134">
        <f t="shared" ca="1" si="46"/>
        <v>19</v>
      </c>
      <c r="AD278" s="135">
        <f t="shared" ca="1" si="47"/>
        <v>-24.459502314814017</v>
      </c>
      <c r="AE278" s="127" t="str">
        <f t="shared" si="48"/>
        <v>EJECUTADO</v>
      </c>
    </row>
    <row r="279" spans="1:31" customFormat="1" ht="15" x14ac:dyDescent="0.25">
      <c r="A279" s="110">
        <v>23537810</v>
      </c>
      <c r="B279" s="39" t="e">
        <f>VLOOKUP(A279,[1]BASE!$A:$A,1,0)</f>
        <v>#N/A</v>
      </c>
      <c r="C279" s="39" t="e">
        <f>VLOOKUP(A279,'INGRESO DIARIO'!A:A,1,0)</f>
        <v>#N/A</v>
      </c>
      <c r="D279" s="1" t="s">
        <v>2997</v>
      </c>
      <c r="E279" s="1" t="s">
        <v>19</v>
      </c>
      <c r="F279" s="41">
        <v>45912.47724537037</v>
      </c>
      <c r="G279" s="41">
        <v>45912.477268518516</v>
      </c>
      <c r="H279" s="1">
        <v>5945911</v>
      </c>
      <c r="I279" s="1" t="s">
        <v>2998</v>
      </c>
      <c r="J279" s="1" t="s">
        <v>3044</v>
      </c>
      <c r="K279" s="1" t="s">
        <v>15</v>
      </c>
      <c r="L279" s="1" t="s">
        <v>2999</v>
      </c>
      <c r="M279" s="1" t="s">
        <v>16</v>
      </c>
      <c r="N279" s="1" t="s">
        <v>22</v>
      </c>
      <c r="O279" s="1"/>
      <c r="P279" s="1" t="s">
        <v>66</v>
      </c>
      <c r="Q279" s="43">
        <v>45918</v>
      </c>
      <c r="R279" s="1"/>
      <c r="S279" s="1" t="s">
        <v>753</v>
      </c>
      <c r="T279" s="1" t="s">
        <v>3486</v>
      </c>
      <c r="U279" s="1"/>
      <c r="V279" s="1"/>
      <c r="W279" s="133">
        <f t="shared" ref="W279:W310" si="49">+IF(M279="RURAL",(G279+8),IF(M279="URBANA",(G279+4),""))</f>
        <v>45916.477268518516</v>
      </c>
      <c r="X279" s="134">
        <f t="shared" si="41"/>
        <v>4</v>
      </c>
      <c r="Y279" s="134">
        <f t="shared" ca="1" si="42"/>
        <v>33.522731481483788</v>
      </c>
      <c r="Z279" s="134">
        <f t="shared" ca="1" si="43"/>
        <v>24</v>
      </c>
      <c r="AA279" s="134">
        <f t="shared" ca="1" si="44"/>
        <v>9.5227314814837882</v>
      </c>
      <c r="AB279" s="134">
        <f t="shared" ca="1" si="45"/>
        <v>24</v>
      </c>
      <c r="AC279" s="134">
        <f t="shared" ca="1" si="46"/>
        <v>20</v>
      </c>
      <c r="AD279" s="135">
        <f t="shared" ca="1" si="47"/>
        <v>-27.522731481483788</v>
      </c>
      <c r="AE279" s="127" t="str">
        <f t="shared" si="48"/>
        <v>EJECUTADO</v>
      </c>
    </row>
    <row r="280" spans="1:31" customFormat="1" ht="15" x14ac:dyDescent="0.25">
      <c r="A280" s="110">
        <v>23497425</v>
      </c>
      <c r="B280" s="39" t="e">
        <f>VLOOKUP(A280,[1]BASE!$A:$A,1,0)</f>
        <v>#N/A</v>
      </c>
      <c r="C280" s="39" t="e">
        <f>VLOOKUP(A280,'INGRESO DIARIO'!A:A,1,0)</f>
        <v>#N/A</v>
      </c>
      <c r="D280" s="40" t="s">
        <v>3201</v>
      </c>
      <c r="E280" s="1" t="s">
        <v>19</v>
      </c>
      <c r="F280" s="41">
        <v>45863.535532407404</v>
      </c>
      <c r="G280" s="41">
        <v>45912.460856481484</v>
      </c>
      <c r="H280" s="1">
        <v>1216717939</v>
      </c>
      <c r="I280" s="1" t="s">
        <v>3005</v>
      </c>
      <c r="J280" s="1" t="s">
        <v>3047</v>
      </c>
      <c r="K280" s="1" t="s">
        <v>15</v>
      </c>
      <c r="L280" s="1" t="s">
        <v>3006</v>
      </c>
      <c r="M280" s="1" t="s">
        <v>16</v>
      </c>
      <c r="N280" s="1" t="s">
        <v>22</v>
      </c>
      <c r="O280" s="1"/>
      <c r="P280" s="1" t="s">
        <v>66</v>
      </c>
      <c r="Q280" s="43">
        <v>45918</v>
      </c>
      <c r="R280" s="1"/>
      <c r="S280" s="1" t="s">
        <v>753</v>
      </c>
      <c r="T280" s="1" t="s">
        <v>3489</v>
      </c>
      <c r="U280" s="1"/>
      <c r="V280" s="1"/>
      <c r="W280" s="133">
        <f t="shared" si="49"/>
        <v>45916.460856481484</v>
      </c>
      <c r="X280" s="134">
        <f t="shared" si="41"/>
        <v>4</v>
      </c>
      <c r="Y280" s="134">
        <f t="shared" ca="1" si="42"/>
        <v>33.53914351851563</v>
      </c>
      <c r="Z280" s="134">
        <f t="shared" ca="1" si="43"/>
        <v>24</v>
      </c>
      <c r="AA280" s="134">
        <f t="shared" ca="1" si="44"/>
        <v>9.5391435185156297</v>
      </c>
      <c r="AB280" s="134">
        <f t="shared" ca="1" si="45"/>
        <v>24</v>
      </c>
      <c r="AC280" s="134">
        <f t="shared" ca="1" si="46"/>
        <v>20</v>
      </c>
      <c r="AD280" s="135">
        <f t="shared" ca="1" si="47"/>
        <v>-27.53914351851563</v>
      </c>
      <c r="AE280" s="127" t="str">
        <f t="shared" si="48"/>
        <v>EJECUTADO</v>
      </c>
    </row>
    <row r="281" spans="1:31" customFormat="1" ht="15" x14ac:dyDescent="0.25">
      <c r="A281" s="110">
        <v>23491735</v>
      </c>
      <c r="B281" s="39" t="e">
        <f>VLOOKUP(A281,[1]BASE!$A:$A,1,0)</f>
        <v>#N/A</v>
      </c>
      <c r="C281" s="39" t="e">
        <f>VLOOKUP(A281,'INGRESO DIARIO'!A:A,1,0)</f>
        <v>#N/A</v>
      </c>
      <c r="D281" s="40" t="s">
        <v>3191</v>
      </c>
      <c r="E281" s="1" t="s">
        <v>19</v>
      </c>
      <c r="F281" s="41">
        <v>45856.535358796296</v>
      </c>
      <c r="G281" s="41">
        <v>45912.626712962963</v>
      </c>
      <c r="H281" s="1">
        <v>43277435</v>
      </c>
      <c r="I281" s="1" t="s">
        <v>2971</v>
      </c>
      <c r="J281" s="1" t="s">
        <v>3037</v>
      </c>
      <c r="K281" s="1" t="s">
        <v>15</v>
      </c>
      <c r="L281" s="1" t="s">
        <v>2972</v>
      </c>
      <c r="M281" s="1" t="s">
        <v>16</v>
      </c>
      <c r="N281" s="1" t="s">
        <v>20</v>
      </c>
      <c r="O281" s="1"/>
      <c r="P281" s="1" t="s">
        <v>754</v>
      </c>
      <c r="Q281" s="43">
        <v>45918</v>
      </c>
      <c r="R281" s="1"/>
      <c r="S281" s="1" t="s">
        <v>753</v>
      </c>
      <c r="T281" s="1" t="s">
        <v>3499</v>
      </c>
      <c r="U281" s="1"/>
      <c r="V281" s="1"/>
      <c r="W281" s="133">
        <f t="shared" si="49"/>
        <v>45916.626712962963</v>
      </c>
      <c r="X281" s="134">
        <f t="shared" si="41"/>
        <v>4</v>
      </c>
      <c r="Y281" s="134">
        <f t="shared" ca="1" si="42"/>
        <v>33.373287037036789</v>
      </c>
      <c r="Z281" s="134">
        <f t="shared" ca="1" si="43"/>
        <v>24</v>
      </c>
      <c r="AA281" s="134">
        <f t="shared" ca="1" si="44"/>
        <v>9.3732870370367891</v>
      </c>
      <c r="AB281" s="134">
        <f t="shared" ca="1" si="45"/>
        <v>24</v>
      </c>
      <c r="AC281" s="134">
        <f t="shared" ca="1" si="46"/>
        <v>20</v>
      </c>
      <c r="AD281" s="135">
        <f t="shared" ca="1" si="47"/>
        <v>-27.373287037036789</v>
      </c>
      <c r="AE281" s="127" t="str">
        <f t="shared" si="48"/>
        <v>EJECUTADO</v>
      </c>
    </row>
    <row r="282" spans="1:31" customFormat="1" ht="15" x14ac:dyDescent="0.25">
      <c r="A282" s="110">
        <v>23533439</v>
      </c>
      <c r="B282" s="39" t="e">
        <f>VLOOKUP(A282,[1]BASE!$A:$A,1,0)</f>
        <v>#N/A</v>
      </c>
      <c r="C282" s="39" t="e">
        <f>VLOOKUP(A282,'INGRESO DIARIO'!A:A,1,0)</f>
        <v>#N/A</v>
      </c>
      <c r="D282" s="40" t="s">
        <v>732</v>
      </c>
      <c r="E282" s="1" t="s">
        <v>19</v>
      </c>
      <c r="F282" s="41">
        <v>45908.39261574074</v>
      </c>
      <c r="G282" s="41">
        <v>45908.392650462964</v>
      </c>
      <c r="H282" s="1">
        <v>1017212642</v>
      </c>
      <c r="I282" s="1" t="s">
        <v>638</v>
      </c>
      <c r="J282" s="1" t="s">
        <v>703</v>
      </c>
      <c r="K282" s="1" t="s">
        <v>15</v>
      </c>
      <c r="L282" s="1" t="s">
        <v>639</v>
      </c>
      <c r="M282" s="1" t="s">
        <v>16</v>
      </c>
      <c r="N282" s="1" t="s">
        <v>20</v>
      </c>
      <c r="O282" s="1"/>
      <c r="P282" s="1" t="s">
        <v>754</v>
      </c>
      <c r="Q282" s="43">
        <v>45918</v>
      </c>
      <c r="R282" s="1"/>
      <c r="S282" s="1" t="s">
        <v>753</v>
      </c>
      <c r="T282" s="1" t="s">
        <v>947</v>
      </c>
      <c r="U282" s="1" t="s">
        <v>17</v>
      </c>
      <c r="V282" s="1" t="s">
        <v>17</v>
      </c>
      <c r="W282" s="46">
        <f t="shared" si="49"/>
        <v>45912.392650462964</v>
      </c>
      <c r="X282" s="47">
        <f t="shared" si="41"/>
        <v>4</v>
      </c>
      <c r="Y282" s="47">
        <f t="shared" ca="1" si="42"/>
        <v>37.607349537036498</v>
      </c>
      <c r="Z282" s="47">
        <f t="shared" ca="1" si="43"/>
        <v>28</v>
      </c>
      <c r="AA282" s="47">
        <f t="shared" ca="1" si="44"/>
        <v>9.6073495370364981</v>
      </c>
      <c r="AB282" s="47">
        <f t="shared" ca="1" si="45"/>
        <v>28</v>
      </c>
      <c r="AC282" s="47">
        <f t="shared" ca="1" si="46"/>
        <v>24</v>
      </c>
      <c r="AD282" s="48">
        <f t="shared" ca="1" si="47"/>
        <v>-31.607349537036498</v>
      </c>
      <c r="AE282" s="42" t="str">
        <f t="shared" si="48"/>
        <v>EJECUTADO</v>
      </c>
    </row>
    <row r="283" spans="1:31" customFormat="1" ht="15" x14ac:dyDescent="0.25">
      <c r="A283" s="126">
        <v>23513220</v>
      </c>
      <c r="B283" s="128" t="e">
        <f>VLOOKUP(A283,[1]BASE!$A:$A,1,0)</f>
        <v>#N/A</v>
      </c>
      <c r="C283" s="128" t="e">
        <f>VLOOKUP(A283,'INGRESO DIARIO'!A:A,1,0)</f>
        <v>#N/A</v>
      </c>
      <c r="D283" s="129" t="s">
        <v>1743</v>
      </c>
      <c r="E283" s="129" t="s">
        <v>412</v>
      </c>
      <c r="F283" s="130">
        <v>45894.439409722225</v>
      </c>
      <c r="G283" s="130">
        <v>45901.90697916667</v>
      </c>
      <c r="H283" s="129">
        <v>1000454893</v>
      </c>
      <c r="I283" s="129" t="s">
        <v>1741</v>
      </c>
      <c r="J283" s="129" t="s">
        <v>2771</v>
      </c>
      <c r="K283" s="129" t="s">
        <v>15</v>
      </c>
      <c r="L283" s="129" t="s">
        <v>1745</v>
      </c>
      <c r="M283" s="129" t="s">
        <v>18</v>
      </c>
      <c r="N283" s="129" t="s">
        <v>26</v>
      </c>
      <c r="O283" s="129"/>
      <c r="P283" s="129"/>
      <c r="Q283" s="132">
        <v>45918</v>
      </c>
      <c r="R283" s="129"/>
      <c r="S283" s="129" t="s">
        <v>21</v>
      </c>
      <c r="T283" s="60" t="s">
        <v>3912</v>
      </c>
      <c r="U283" s="129"/>
      <c r="V283" s="129"/>
      <c r="W283" s="133">
        <f t="shared" si="49"/>
        <v>45909.90697916667</v>
      </c>
      <c r="X283" s="134">
        <f t="shared" si="41"/>
        <v>8</v>
      </c>
      <c r="Y283" s="134">
        <f t="shared" ca="1" si="42"/>
        <v>44.093020833330229</v>
      </c>
      <c r="Z283" s="134">
        <f t="shared" ca="1" si="43"/>
        <v>33</v>
      </c>
      <c r="AA283" s="134">
        <f t="shared" ca="1" si="44"/>
        <v>11.093020833330229</v>
      </c>
      <c r="AB283" s="134">
        <f t="shared" ca="1" si="45"/>
        <v>33</v>
      </c>
      <c r="AC283" s="134">
        <f t="shared" ca="1" si="46"/>
        <v>25</v>
      </c>
      <c r="AD283" s="135">
        <f t="shared" ca="1" si="47"/>
        <v>-34.093020833330229</v>
      </c>
      <c r="AE283" s="127" t="str">
        <f t="shared" ca="1" si="48"/>
        <v>VENCIDO</v>
      </c>
    </row>
    <row r="284" spans="1:31" customFormat="1" ht="15" x14ac:dyDescent="0.25">
      <c r="A284" s="126">
        <v>23515635</v>
      </c>
      <c r="B284" s="128" t="e">
        <f>VLOOKUP(A284,[1]BASE!$A:$A,1,0)</f>
        <v>#N/A</v>
      </c>
      <c r="C284" s="128" t="e">
        <f>VLOOKUP(A284,'INGRESO DIARIO'!A:A,1,0)</f>
        <v>#N/A</v>
      </c>
      <c r="D284" s="136" t="s">
        <v>3098</v>
      </c>
      <c r="E284" s="129" t="s">
        <v>413</v>
      </c>
      <c r="F284" s="130">
        <v>45894.717951388891</v>
      </c>
      <c r="G284" s="130">
        <v>45901.906782407408</v>
      </c>
      <c r="H284" s="129">
        <v>1037579437</v>
      </c>
      <c r="I284" s="129" t="s">
        <v>1814</v>
      </c>
      <c r="J284" s="129" t="s">
        <v>3917</v>
      </c>
      <c r="K284" s="129" t="s">
        <v>15</v>
      </c>
      <c r="L284" s="129" t="s">
        <v>1818</v>
      </c>
      <c r="M284" s="129" t="s">
        <v>16</v>
      </c>
      <c r="N284" s="129" t="s">
        <v>26</v>
      </c>
      <c r="O284" s="129"/>
      <c r="P284" s="129"/>
      <c r="Q284" s="132">
        <v>45918</v>
      </c>
      <c r="R284" s="129"/>
      <c r="S284" s="129" t="s">
        <v>21</v>
      </c>
      <c r="T284" s="129" t="s">
        <v>3916</v>
      </c>
      <c r="U284" s="129"/>
      <c r="V284" s="129"/>
      <c r="W284" s="133">
        <f t="shared" si="49"/>
        <v>45905.906782407408</v>
      </c>
      <c r="X284" s="134">
        <f t="shared" si="41"/>
        <v>4</v>
      </c>
      <c r="Y284" s="134">
        <f t="shared" ca="1" si="42"/>
        <v>44.093217592591827</v>
      </c>
      <c r="Z284" s="134">
        <f t="shared" ca="1" si="43"/>
        <v>33</v>
      </c>
      <c r="AA284" s="134">
        <f t="shared" ca="1" si="44"/>
        <v>11.093217592591827</v>
      </c>
      <c r="AB284" s="134">
        <f t="shared" ca="1" si="45"/>
        <v>33</v>
      </c>
      <c r="AC284" s="134">
        <f t="shared" ca="1" si="46"/>
        <v>29</v>
      </c>
      <c r="AD284" s="135">
        <f t="shared" ca="1" si="47"/>
        <v>-38.093217592591827</v>
      </c>
      <c r="AE284" s="127" t="str">
        <f t="shared" ca="1" si="48"/>
        <v>VENCIDO</v>
      </c>
    </row>
    <row r="285" spans="1:31" customFormat="1" ht="15" x14ac:dyDescent="0.25">
      <c r="A285" s="126">
        <v>23518521</v>
      </c>
      <c r="B285" s="128" t="e">
        <f>VLOOKUP(A285,[1]BASE!$A:$A,1,0)</f>
        <v>#N/A</v>
      </c>
      <c r="C285" s="128" t="e">
        <f>VLOOKUP(A285,'INGRESO DIARIO'!A:A,1,0)</f>
        <v>#N/A</v>
      </c>
      <c r="D285" s="136" t="s">
        <v>3106</v>
      </c>
      <c r="E285" s="129" t="s">
        <v>413</v>
      </c>
      <c r="F285" s="130">
        <v>45896.704548611109</v>
      </c>
      <c r="G285" s="130">
        <v>45901.906747685185</v>
      </c>
      <c r="H285" s="129">
        <v>98660219</v>
      </c>
      <c r="I285" s="129" t="s">
        <v>1922</v>
      </c>
      <c r="J285" s="129" t="s">
        <v>2799</v>
      </c>
      <c r="K285" s="129" t="s">
        <v>15</v>
      </c>
      <c r="L285" s="129" t="s">
        <v>1926</v>
      </c>
      <c r="M285" s="129" t="s">
        <v>16</v>
      </c>
      <c r="N285" s="129" t="s">
        <v>26</v>
      </c>
      <c r="O285" s="129"/>
      <c r="P285" s="129"/>
      <c r="Q285" s="132">
        <v>45918</v>
      </c>
      <c r="R285" s="129"/>
      <c r="S285" s="129" t="s">
        <v>21</v>
      </c>
      <c r="T285" s="129" t="s">
        <v>3914</v>
      </c>
      <c r="U285" s="129"/>
      <c r="V285" s="129"/>
      <c r="W285" s="133">
        <f t="shared" si="49"/>
        <v>45905.906747685185</v>
      </c>
      <c r="X285" s="134">
        <f t="shared" si="41"/>
        <v>4</v>
      </c>
      <c r="Y285" s="134">
        <f t="shared" ca="1" si="42"/>
        <v>44.09325231481489</v>
      </c>
      <c r="Z285" s="134">
        <f t="shared" ca="1" si="43"/>
        <v>33</v>
      </c>
      <c r="AA285" s="134">
        <f t="shared" ca="1" si="44"/>
        <v>11.09325231481489</v>
      </c>
      <c r="AB285" s="134">
        <f t="shared" ca="1" si="45"/>
        <v>33</v>
      </c>
      <c r="AC285" s="134">
        <f t="shared" ca="1" si="46"/>
        <v>29</v>
      </c>
      <c r="AD285" s="135">
        <f t="shared" ca="1" si="47"/>
        <v>-38.09325231481489</v>
      </c>
      <c r="AE285" s="127" t="str">
        <f t="shared" ca="1" si="48"/>
        <v>VENCIDO</v>
      </c>
    </row>
    <row r="286" spans="1:31" customFormat="1" ht="15" x14ac:dyDescent="0.25">
      <c r="A286" s="126">
        <v>23520160</v>
      </c>
      <c r="B286" s="128" t="e">
        <f>VLOOKUP(A286,[1]BASE!$A:$A,1,0)</f>
        <v>#N/A</v>
      </c>
      <c r="C286" s="128" t="e">
        <f>VLOOKUP(A286,'INGRESO DIARIO'!A:A,1,0)</f>
        <v>#N/A</v>
      </c>
      <c r="D286" s="136" t="s">
        <v>3109</v>
      </c>
      <c r="E286" s="129" t="s">
        <v>413</v>
      </c>
      <c r="F286" s="130">
        <v>45896.705069444448</v>
      </c>
      <c r="G286" s="130">
        <v>45901.906793981485</v>
      </c>
      <c r="H286" s="129">
        <v>43750286</v>
      </c>
      <c r="I286" s="129" t="s">
        <v>1973</v>
      </c>
      <c r="J286" s="129" t="s">
        <v>2808</v>
      </c>
      <c r="K286" s="129" t="s">
        <v>15</v>
      </c>
      <c r="L286" s="129" t="s">
        <v>1977</v>
      </c>
      <c r="M286" s="129" t="s">
        <v>16</v>
      </c>
      <c r="N286" s="129" t="s">
        <v>26</v>
      </c>
      <c r="O286" s="129"/>
      <c r="P286" s="129"/>
      <c r="Q286" s="132">
        <v>45918</v>
      </c>
      <c r="R286" s="129"/>
      <c r="S286" s="129" t="s">
        <v>21</v>
      </c>
      <c r="T286" s="129" t="s">
        <v>3915</v>
      </c>
      <c r="U286" s="129"/>
      <c r="V286" s="129"/>
      <c r="W286" s="133">
        <f t="shared" si="49"/>
        <v>45905.906793981485</v>
      </c>
      <c r="X286" s="134">
        <f t="shared" si="41"/>
        <v>4</v>
      </c>
      <c r="Y286" s="134">
        <f t="shared" ca="1" si="42"/>
        <v>44.093206018515048</v>
      </c>
      <c r="Z286" s="134">
        <f t="shared" ca="1" si="43"/>
        <v>33</v>
      </c>
      <c r="AA286" s="134">
        <f t="shared" ca="1" si="44"/>
        <v>11.093206018515048</v>
      </c>
      <c r="AB286" s="134">
        <f t="shared" ca="1" si="45"/>
        <v>33</v>
      </c>
      <c r="AC286" s="134">
        <f t="shared" ca="1" si="46"/>
        <v>29</v>
      </c>
      <c r="AD286" s="135">
        <f t="shared" ca="1" si="47"/>
        <v>-38.093206018515048</v>
      </c>
      <c r="AE286" s="127" t="str">
        <f t="shared" ca="1" si="48"/>
        <v>VENCIDO</v>
      </c>
    </row>
    <row r="287" spans="1:31" customFormat="1" ht="15" x14ac:dyDescent="0.25">
      <c r="A287" s="126">
        <v>23527422</v>
      </c>
      <c r="B287" s="128" t="e">
        <f>VLOOKUP(A287,[1]BASE!$A:$A,1,0)</f>
        <v>#N/A</v>
      </c>
      <c r="C287" s="128" t="e">
        <f>VLOOKUP(A287,'INGRESO DIARIO'!A:A,1,0)</f>
        <v>#N/A</v>
      </c>
      <c r="D287" s="136" t="s">
        <v>3168</v>
      </c>
      <c r="E287" s="129" t="s">
        <v>413</v>
      </c>
      <c r="F287" s="130">
        <v>45901.330497685187</v>
      </c>
      <c r="G287" s="130">
        <v>45901.906724537039</v>
      </c>
      <c r="H287" s="129">
        <v>98561268</v>
      </c>
      <c r="I287" s="129" t="s">
        <v>2554</v>
      </c>
      <c r="J287" s="129" t="s">
        <v>2906</v>
      </c>
      <c r="K287" s="129" t="s">
        <v>15</v>
      </c>
      <c r="L287" s="129" t="s">
        <v>2558</v>
      </c>
      <c r="M287" s="129" t="s">
        <v>16</v>
      </c>
      <c r="N287" s="129" t="s">
        <v>26</v>
      </c>
      <c r="O287" s="129"/>
      <c r="P287" s="129"/>
      <c r="Q287" s="132">
        <v>45918</v>
      </c>
      <c r="R287" s="129"/>
      <c r="S287" s="129" t="s">
        <v>21</v>
      </c>
      <c r="T287" s="129" t="s">
        <v>3913</v>
      </c>
      <c r="U287" s="129"/>
      <c r="V287" s="129"/>
      <c r="W287" s="133">
        <f t="shared" si="49"/>
        <v>45905.906724537039</v>
      </c>
      <c r="X287" s="134">
        <f t="shared" si="41"/>
        <v>4</v>
      </c>
      <c r="Y287" s="134">
        <f t="shared" ca="1" si="42"/>
        <v>44.093275462961174</v>
      </c>
      <c r="Z287" s="134">
        <f t="shared" ca="1" si="43"/>
        <v>33</v>
      </c>
      <c r="AA287" s="134">
        <f t="shared" ca="1" si="44"/>
        <v>11.093275462961174</v>
      </c>
      <c r="AB287" s="134">
        <f t="shared" ca="1" si="45"/>
        <v>33</v>
      </c>
      <c r="AC287" s="134">
        <f t="shared" ca="1" si="46"/>
        <v>29</v>
      </c>
      <c r="AD287" s="135">
        <f t="shared" ca="1" si="47"/>
        <v>-38.093275462961174</v>
      </c>
      <c r="AE287" s="127" t="str">
        <f t="shared" ca="1" si="48"/>
        <v>VENCIDO</v>
      </c>
    </row>
    <row r="288" spans="1:31" customFormat="1" ht="15" x14ac:dyDescent="0.25">
      <c r="A288" s="110">
        <v>23540798</v>
      </c>
      <c r="B288" s="39" t="e">
        <f>VLOOKUP(A288,[1]BASE!$A:$A,1,0)</f>
        <v>#N/A</v>
      </c>
      <c r="C288" s="39">
        <f>VLOOKUP(A288,'INGRESO DIARIO'!A:A,1,0)</f>
        <v>23540798</v>
      </c>
      <c r="D288" s="40" t="s">
        <v>3658</v>
      </c>
      <c r="E288" s="1" t="s">
        <v>19</v>
      </c>
      <c r="F288" s="41">
        <v>45916.53224537037</v>
      </c>
      <c r="G288" s="41">
        <v>45916.532280092593</v>
      </c>
      <c r="H288" s="1">
        <v>71795428</v>
      </c>
      <c r="I288" s="1" t="s">
        <v>3511</v>
      </c>
      <c r="J288" s="1" t="s">
        <v>3627</v>
      </c>
      <c r="K288" s="1" t="s">
        <v>15</v>
      </c>
      <c r="L288" s="1" t="s">
        <v>3514</v>
      </c>
      <c r="M288" s="1" t="s">
        <v>16</v>
      </c>
      <c r="N288" s="1" t="s">
        <v>22</v>
      </c>
      <c r="O288" s="1"/>
      <c r="P288" s="1"/>
      <c r="Q288" s="43">
        <v>45918</v>
      </c>
      <c r="R288" s="1"/>
      <c r="S288" s="1" t="s">
        <v>21</v>
      </c>
      <c r="T288" s="1" t="s">
        <v>4112</v>
      </c>
      <c r="U288" s="1" t="s">
        <v>17</v>
      </c>
      <c r="V288" s="1" t="s">
        <v>17</v>
      </c>
      <c r="W288" s="133">
        <f t="shared" si="49"/>
        <v>45920.532280092593</v>
      </c>
      <c r="X288" s="134">
        <f t="shared" si="41"/>
        <v>4</v>
      </c>
      <c r="Y288" s="134">
        <f t="shared" ca="1" si="42"/>
        <v>29.467719907406718</v>
      </c>
      <c r="Z288" s="134">
        <f t="shared" ca="1" si="43"/>
        <v>22</v>
      </c>
      <c r="AA288" s="134">
        <f t="shared" ca="1" si="44"/>
        <v>7.4677199074067175</v>
      </c>
      <c r="AB288" s="134">
        <f t="shared" ca="1" si="45"/>
        <v>22</v>
      </c>
      <c r="AC288" s="134">
        <f t="shared" ca="1" si="46"/>
        <v>18</v>
      </c>
      <c r="AD288" s="135">
        <f t="shared" ca="1" si="47"/>
        <v>-23.467719907406718</v>
      </c>
      <c r="AE288" s="127" t="str">
        <f t="shared" ca="1" si="48"/>
        <v>VENCIDO</v>
      </c>
    </row>
    <row r="289" spans="1:31" customFormat="1" ht="15" x14ac:dyDescent="0.25">
      <c r="A289" s="110">
        <v>23457970</v>
      </c>
      <c r="B289" s="39" t="e">
        <f>VLOOKUP(A289,[1]BASE!$A:$A,1,0)</f>
        <v>#N/A</v>
      </c>
      <c r="C289" s="39">
        <f>VLOOKUP(A289,'INGRESO DIARIO'!A:A,1,0)</f>
        <v>23457970</v>
      </c>
      <c r="D289" s="1" t="s">
        <v>3601</v>
      </c>
      <c r="E289" s="1" t="s">
        <v>19</v>
      </c>
      <c r="F289" s="41">
        <v>45814.462627314817</v>
      </c>
      <c r="G289" s="41">
        <v>45916.482812499999</v>
      </c>
      <c r="H289" s="1">
        <v>43589213</v>
      </c>
      <c r="I289" s="1" t="s">
        <v>3602</v>
      </c>
      <c r="J289" s="1" t="s">
        <v>3652</v>
      </c>
      <c r="K289" s="1" t="s">
        <v>15</v>
      </c>
      <c r="L289" s="1" t="s">
        <v>3603</v>
      </c>
      <c r="M289" s="1" t="s">
        <v>18</v>
      </c>
      <c r="N289" s="1" t="s">
        <v>22</v>
      </c>
      <c r="O289" s="1"/>
      <c r="P289" s="1"/>
      <c r="Q289" s="43">
        <v>45918</v>
      </c>
      <c r="R289" s="1"/>
      <c r="S289" s="1" t="s">
        <v>21</v>
      </c>
      <c r="T289" s="60" t="s">
        <v>4704</v>
      </c>
      <c r="U289" s="1" t="s">
        <v>17</v>
      </c>
      <c r="V289" s="1" t="s">
        <v>17</v>
      </c>
      <c r="W289" s="133">
        <f t="shared" si="49"/>
        <v>45924.482812499999</v>
      </c>
      <c r="X289" s="134">
        <f t="shared" si="41"/>
        <v>8</v>
      </c>
      <c r="Y289" s="134">
        <f t="shared" ca="1" si="42"/>
        <v>29.517187500001455</v>
      </c>
      <c r="Z289" s="134">
        <f t="shared" ca="1" si="43"/>
        <v>22</v>
      </c>
      <c r="AA289" s="134">
        <f t="shared" ca="1" si="44"/>
        <v>7.5171875000014552</v>
      </c>
      <c r="AB289" s="134">
        <f t="shared" ca="1" si="45"/>
        <v>22</v>
      </c>
      <c r="AC289" s="134">
        <f t="shared" ca="1" si="46"/>
        <v>14</v>
      </c>
      <c r="AD289" s="135">
        <f t="shared" ca="1" si="47"/>
        <v>-19.517187500001455</v>
      </c>
      <c r="AE289" s="127" t="str">
        <f t="shared" ca="1" si="48"/>
        <v>VENCIDO</v>
      </c>
    </row>
    <row r="290" spans="1:31" customFormat="1" ht="15" x14ac:dyDescent="0.25">
      <c r="A290" s="126">
        <v>23490291</v>
      </c>
      <c r="B290" s="128" t="e">
        <f>VLOOKUP(A290,[1]BASE!$A:$A,1,0)</f>
        <v>#N/A</v>
      </c>
      <c r="C290" s="128">
        <f>VLOOKUP(A290,'INGRESO DIARIO'!A:A,1,0)</f>
        <v>23490291</v>
      </c>
      <c r="D290" s="136" t="s">
        <v>3081</v>
      </c>
      <c r="E290" s="129" t="s">
        <v>409</v>
      </c>
      <c r="F290" s="130">
        <v>45855.415370370371</v>
      </c>
      <c r="G290" s="41">
        <v>45918.435590277775</v>
      </c>
      <c r="H290" s="129">
        <v>39416288</v>
      </c>
      <c r="I290" s="129" t="s">
        <v>1545</v>
      </c>
      <c r="J290" s="129" t="s">
        <v>2737</v>
      </c>
      <c r="K290" s="129" t="s">
        <v>15</v>
      </c>
      <c r="L290" s="129" t="s">
        <v>1549</v>
      </c>
      <c r="M290" s="129" t="s">
        <v>16</v>
      </c>
      <c r="N290" s="129" t="s">
        <v>26</v>
      </c>
      <c r="O290" s="129"/>
      <c r="P290" s="129"/>
      <c r="Q290" s="132">
        <v>45917</v>
      </c>
      <c r="R290" s="129"/>
      <c r="S290" s="129"/>
      <c r="T290" s="129" t="s">
        <v>3726</v>
      </c>
      <c r="U290" s="129"/>
      <c r="V290" s="129"/>
      <c r="W290" s="133">
        <f t="shared" si="49"/>
        <v>45922.435590277775</v>
      </c>
      <c r="X290" s="134">
        <f t="shared" si="41"/>
        <v>4</v>
      </c>
      <c r="Y290" s="134">
        <f t="shared" ca="1" si="42"/>
        <v>27.564409722224809</v>
      </c>
      <c r="Z290" s="134">
        <f t="shared" ca="1" si="43"/>
        <v>20</v>
      </c>
      <c r="AA290" s="134">
        <f t="shared" ca="1" si="44"/>
        <v>7.5644097222248092</v>
      </c>
      <c r="AB290" s="134">
        <f t="shared" ca="1" si="45"/>
        <v>20</v>
      </c>
      <c r="AC290" s="134">
        <f t="shared" ca="1" si="46"/>
        <v>16</v>
      </c>
      <c r="AD290" s="135">
        <f t="shared" ca="1" si="47"/>
        <v>-21.564409722224809</v>
      </c>
      <c r="AE290" s="127" t="str">
        <f t="shared" ca="1" si="48"/>
        <v>VENCIDO</v>
      </c>
    </row>
    <row r="291" spans="1:31" customFormat="1" ht="15" x14ac:dyDescent="0.25">
      <c r="A291" s="110">
        <v>23539536</v>
      </c>
      <c r="B291" s="39" t="e">
        <f>VLOOKUP(A291,[1]BASE!$A:$A,1,0)</f>
        <v>#N/A</v>
      </c>
      <c r="C291" s="39" t="e">
        <f>VLOOKUP(A291,'INGRESO DIARIO'!A:A,1,0)</f>
        <v>#N/A</v>
      </c>
      <c r="D291" s="40" t="s">
        <v>3461</v>
      </c>
      <c r="E291" s="1" t="s">
        <v>19</v>
      </c>
      <c r="F291" s="41">
        <v>45915.503194444442</v>
      </c>
      <c r="G291" s="41">
        <v>45915.503229166665</v>
      </c>
      <c r="H291" s="1">
        <v>1128475772</v>
      </c>
      <c r="I291" s="1" t="s">
        <v>3338</v>
      </c>
      <c r="J291" s="1" t="s">
        <v>3426</v>
      </c>
      <c r="K291" s="1" t="s">
        <v>15</v>
      </c>
      <c r="L291" s="1" t="s">
        <v>3339</v>
      </c>
      <c r="M291" s="1" t="s">
        <v>16</v>
      </c>
      <c r="N291" s="1" t="s">
        <v>22</v>
      </c>
      <c r="O291" s="1"/>
      <c r="P291" s="1" t="s">
        <v>17</v>
      </c>
      <c r="Q291" s="43">
        <v>45917</v>
      </c>
      <c r="R291" s="1"/>
      <c r="S291" s="1" t="s">
        <v>23</v>
      </c>
      <c r="T291" s="1" t="s">
        <v>3907</v>
      </c>
      <c r="U291" s="1" t="s">
        <v>17</v>
      </c>
      <c r="V291" s="1" t="s">
        <v>17</v>
      </c>
      <c r="W291" s="133">
        <f t="shared" si="49"/>
        <v>45919.503229166665</v>
      </c>
      <c r="X291" s="134">
        <f t="shared" si="41"/>
        <v>4</v>
      </c>
      <c r="Y291" s="134">
        <f t="shared" ca="1" si="42"/>
        <v>30.496770833335177</v>
      </c>
      <c r="Z291" s="134">
        <f t="shared" ca="1" si="43"/>
        <v>23</v>
      </c>
      <c r="AA291" s="134">
        <f t="shared" ca="1" si="44"/>
        <v>7.4967708333351766</v>
      </c>
      <c r="AB291" s="134">
        <f t="shared" ca="1" si="45"/>
        <v>23</v>
      </c>
      <c r="AC291" s="134">
        <f t="shared" ca="1" si="46"/>
        <v>19</v>
      </c>
      <c r="AD291" s="135">
        <f t="shared" ca="1" si="47"/>
        <v>-24.496770833335177</v>
      </c>
      <c r="AE291" s="127" t="str">
        <f t="shared" ca="1" si="48"/>
        <v>VENCIDO</v>
      </c>
    </row>
    <row r="292" spans="1:31" customFormat="1" ht="15" x14ac:dyDescent="0.25">
      <c r="A292" s="126">
        <v>23523805</v>
      </c>
      <c r="B292" s="128" t="e">
        <f>VLOOKUP(A292,[1]BASE!$A:$A,1,0)</f>
        <v>#N/A</v>
      </c>
      <c r="C292" s="128" t="e">
        <f>VLOOKUP(A292,'INGRESO DIARIO'!A:A,1,0)</f>
        <v>#N/A</v>
      </c>
      <c r="D292" s="129" t="s">
        <v>2210</v>
      </c>
      <c r="E292" s="129" t="s">
        <v>19</v>
      </c>
      <c r="F292" s="130">
        <v>45896.351400462961</v>
      </c>
      <c r="G292" s="130">
        <v>45901.906678240739</v>
      </c>
      <c r="H292" s="129">
        <v>43417698</v>
      </c>
      <c r="I292" s="129" t="s">
        <v>2208</v>
      </c>
      <c r="J292" s="129" t="s">
        <v>2850</v>
      </c>
      <c r="K292" s="129" t="s">
        <v>15</v>
      </c>
      <c r="L292" s="129" t="s">
        <v>2212</v>
      </c>
      <c r="M292" s="129" t="s">
        <v>18</v>
      </c>
      <c r="N292" s="129" t="s">
        <v>22</v>
      </c>
      <c r="O292" s="129"/>
      <c r="P292" s="129"/>
      <c r="Q292" s="132">
        <v>45917</v>
      </c>
      <c r="R292" s="129"/>
      <c r="S292" s="129" t="s">
        <v>23</v>
      </c>
      <c r="T292" s="129" t="s">
        <v>3713</v>
      </c>
      <c r="U292" s="129"/>
      <c r="V292" s="129"/>
      <c r="W292" s="133">
        <f t="shared" si="49"/>
        <v>45909.906678240739</v>
      </c>
      <c r="X292" s="134">
        <f t="shared" si="41"/>
        <v>8</v>
      </c>
      <c r="Y292" s="134">
        <f t="shared" ca="1" si="42"/>
        <v>44.093321759261016</v>
      </c>
      <c r="Z292" s="134">
        <f t="shared" ca="1" si="43"/>
        <v>33</v>
      </c>
      <c r="AA292" s="134">
        <f t="shared" ca="1" si="44"/>
        <v>11.093321759261016</v>
      </c>
      <c r="AB292" s="134">
        <f t="shared" ca="1" si="45"/>
        <v>33</v>
      </c>
      <c r="AC292" s="134">
        <f t="shared" ca="1" si="46"/>
        <v>25</v>
      </c>
      <c r="AD292" s="135">
        <f t="shared" ca="1" si="47"/>
        <v>-34.093321759261016</v>
      </c>
      <c r="AE292" s="127" t="str">
        <f t="shared" ca="1" si="48"/>
        <v>VENCIDO</v>
      </c>
    </row>
    <row r="293" spans="1:31" customFormat="1" ht="15" x14ac:dyDescent="0.25">
      <c r="A293" s="126">
        <v>23318487</v>
      </c>
      <c r="B293" s="128" t="e">
        <f>VLOOKUP(A293,[1]BASE!$A:$A,1,0)</f>
        <v>#N/A</v>
      </c>
      <c r="C293" s="128" t="e">
        <f>VLOOKUP(A293,'INGRESO DIARIO'!A:A,1,0)</f>
        <v>#N/A</v>
      </c>
      <c r="D293" s="136" t="s">
        <v>3067</v>
      </c>
      <c r="E293" s="129" t="s">
        <v>19</v>
      </c>
      <c r="F293" s="130">
        <v>45665.315868055557</v>
      </c>
      <c r="G293" s="130">
        <v>45901.906886574077</v>
      </c>
      <c r="H293" s="129">
        <v>1067092351</v>
      </c>
      <c r="I293" s="129" t="s">
        <v>1353</v>
      </c>
      <c r="J293" s="129" t="s">
        <v>2706</v>
      </c>
      <c r="K293" s="129" t="s">
        <v>15</v>
      </c>
      <c r="L293" s="129" t="s">
        <v>1357</v>
      </c>
      <c r="M293" s="129" t="s">
        <v>16</v>
      </c>
      <c r="N293" s="129" t="s">
        <v>20</v>
      </c>
      <c r="O293" s="129"/>
      <c r="P293" s="129"/>
      <c r="Q293" s="132">
        <v>45917</v>
      </c>
      <c r="R293" s="129"/>
      <c r="S293" s="129" t="s">
        <v>23</v>
      </c>
      <c r="T293" s="129" t="s">
        <v>3898</v>
      </c>
      <c r="U293" s="129"/>
      <c r="V293" s="129"/>
      <c r="W293" s="133">
        <f t="shared" si="49"/>
        <v>45905.906886574077</v>
      </c>
      <c r="X293" s="134">
        <f t="shared" si="41"/>
        <v>4</v>
      </c>
      <c r="Y293" s="134">
        <f t="shared" ca="1" si="42"/>
        <v>44.093113425922638</v>
      </c>
      <c r="Z293" s="134">
        <f t="shared" ca="1" si="43"/>
        <v>33</v>
      </c>
      <c r="AA293" s="134">
        <f t="shared" ca="1" si="44"/>
        <v>11.093113425922638</v>
      </c>
      <c r="AB293" s="134">
        <f t="shared" ca="1" si="45"/>
        <v>33</v>
      </c>
      <c r="AC293" s="134">
        <f t="shared" ca="1" si="46"/>
        <v>29</v>
      </c>
      <c r="AD293" s="135">
        <f t="shared" ca="1" si="47"/>
        <v>-38.093113425922638</v>
      </c>
      <c r="AE293" s="127" t="str">
        <f t="shared" ca="1" si="48"/>
        <v>VENCIDO</v>
      </c>
    </row>
    <row r="294" spans="1:31" customFormat="1" ht="15" x14ac:dyDescent="0.25">
      <c r="A294" s="126">
        <v>23509693</v>
      </c>
      <c r="B294" s="128" t="e">
        <f>VLOOKUP(A294,[1]BASE!$A:$A,1,0)</f>
        <v>#N/A</v>
      </c>
      <c r="C294" s="128" t="e">
        <f>VLOOKUP(A294,'INGRESO DIARIO'!A:A,1,0)</f>
        <v>#N/A</v>
      </c>
      <c r="D294" s="129" t="s">
        <v>1665</v>
      </c>
      <c r="E294" s="129" t="s">
        <v>409</v>
      </c>
      <c r="F294" s="130">
        <v>45895.658541666664</v>
      </c>
      <c r="G294" s="130">
        <v>45916.542372685188</v>
      </c>
      <c r="H294" s="129">
        <v>98450336</v>
      </c>
      <c r="I294" s="129" t="s">
        <v>1662</v>
      </c>
      <c r="J294" s="129" t="s">
        <v>2758</v>
      </c>
      <c r="K294" s="129" t="s">
        <v>15</v>
      </c>
      <c r="L294" s="129" t="s">
        <v>1667</v>
      </c>
      <c r="M294" s="129" t="s">
        <v>16</v>
      </c>
      <c r="N294" s="129" t="s">
        <v>26</v>
      </c>
      <c r="O294" s="129"/>
      <c r="P294" s="129"/>
      <c r="Q294" s="132">
        <v>45917</v>
      </c>
      <c r="R294" s="129"/>
      <c r="S294" s="129" t="s">
        <v>23</v>
      </c>
      <c r="T294" s="129" t="s">
        <v>3725</v>
      </c>
      <c r="U294" s="129"/>
      <c r="V294" s="129"/>
      <c r="W294" s="133">
        <f t="shared" si="49"/>
        <v>45920.542372685188</v>
      </c>
      <c r="X294" s="134">
        <f t="shared" si="41"/>
        <v>4</v>
      </c>
      <c r="Y294" s="134">
        <f t="shared" ca="1" si="42"/>
        <v>29.457627314812271</v>
      </c>
      <c r="Z294" s="134">
        <f t="shared" ca="1" si="43"/>
        <v>22</v>
      </c>
      <c r="AA294" s="134">
        <f t="shared" ca="1" si="44"/>
        <v>7.4576273148122709</v>
      </c>
      <c r="AB294" s="134">
        <f t="shared" ca="1" si="45"/>
        <v>22</v>
      </c>
      <c r="AC294" s="134">
        <f t="shared" ca="1" si="46"/>
        <v>18</v>
      </c>
      <c r="AD294" s="135">
        <f t="shared" ca="1" si="47"/>
        <v>-23.457627314812271</v>
      </c>
      <c r="AE294" s="127" t="str">
        <f t="shared" ca="1" si="48"/>
        <v>VENCIDO</v>
      </c>
    </row>
    <row r="295" spans="1:31" customFormat="1" ht="15" x14ac:dyDescent="0.25">
      <c r="A295" s="126">
        <v>23525409</v>
      </c>
      <c r="B295" s="128" t="e">
        <f>VLOOKUP(A295,[1]BASE!$A:$A,1,0)</f>
        <v>#N/A</v>
      </c>
      <c r="C295" s="128" t="e">
        <f>VLOOKUP(A295,'INGRESO DIARIO'!A:A,1,0)</f>
        <v>#N/A</v>
      </c>
      <c r="D295" s="136" t="s">
        <v>3155</v>
      </c>
      <c r="E295" s="129" t="s">
        <v>19</v>
      </c>
      <c r="F295" s="130">
        <v>45897.498981481483</v>
      </c>
      <c r="G295" s="130">
        <v>45901.906585648147</v>
      </c>
      <c r="H295" s="129">
        <v>1017273282</v>
      </c>
      <c r="I295" s="129" t="s">
        <v>2432</v>
      </c>
      <c r="J295" s="129" t="s">
        <v>2885</v>
      </c>
      <c r="K295" s="129" t="s">
        <v>15</v>
      </c>
      <c r="L295" s="129" t="s">
        <v>2436</v>
      </c>
      <c r="M295" s="129" t="s">
        <v>16</v>
      </c>
      <c r="N295" s="129" t="s">
        <v>20</v>
      </c>
      <c r="O295" s="129"/>
      <c r="P295" s="129"/>
      <c r="Q295" s="132">
        <v>45917</v>
      </c>
      <c r="R295" s="129"/>
      <c r="S295" s="129" t="s">
        <v>23</v>
      </c>
      <c r="T295" s="129" t="s">
        <v>3897</v>
      </c>
      <c r="U295" s="129"/>
      <c r="V295" s="129"/>
      <c r="W295" s="133">
        <f t="shared" si="49"/>
        <v>45905.906585648147</v>
      </c>
      <c r="X295" s="134">
        <f t="shared" si="41"/>
        <v>4</v>
      </c>
      <c r="Y295" s="134">
        <f t="shared" ca="1" si="42"/>
        <v>44.093414351853426</v>
      </c>
      <c r="Z295" s="134">
        <f t="shared" ca="1" si="43"/>
        <v>33</v>
      </c>
      <c r="AA295" s="134">
        <f t="shared" ca="1" si="44"/>
        <v>11.093414351853426</v>
      </c>
      <c r="AB295" s="134">
        <f t="shared" ca="1" si="45"/>
        <v>33</v>
      </c>
      <c r="AC295" s="134">
        <f t="shared" ca="1" si="46"/>
        <v>29</v>
      </c>
      <c r="AD295" s="135">
        <f t="shared" ca="1" si="47"/>
        <v>-38.093414351853426</v>
      </c>
      <c r="AE295" s="127" t="str">
        <f t="shared" ca="1" si="48"/>
        <v>VENCIDO</v>
      </c>
    </row>
    <row r="296" spans="1:31" customFormat="1" ht="15" x14ac:dyDescent="0.25">
      <c r="A296" s="110">
        <v>23536487</v>
      </c>
      <c r="B296" s="39" t="e">
        <f>VLOOKUP(A296,[1]BASE!$A:$A,1,0)</f>
        <v>#N/A</v>
      </c>
      <c r="C296" s="39" t="e">
        <f>VLOOKUP(A296,'INGRESO DIARIO'!A:A,1,0)</f>
        <v>#N/A</v>
      </c>
      <c r="D296" s="40" t="s">
        <v>1241</v>
      </c>
      <c r="E296" s="1" t="s">
        <v>19</v>
      </c>
      <c r="F296" s="41">
        <v>45911.280659722222</v>
      </c>
      <c r="G296" s="41">
        <v>45911.280694444446</v>
      </c>
      <c r="H296" s="1">
        <v>70110895</v>
      </c>
      <c r="I296" s="1" t="s">
        <v>1143</v>
      </c>
      <c r="J296" s="1" t="s">
        <v>1213</v>
      </c>
      <c r="K296" s="1" t="s">
        <v>15</v>
      </c>
      <c r="L296" s="1" t="s">
        <v>1144</v>
      </c>
      <c r="M296" s="1" t="s">
        <v>16</v>
      </c>
      <c r="N296" s="1" t="s">
        <v>20</v>
      </c>
      <c r="O296" s="1"/>
      <c r="P296" s="1" t="s">
        <v>17</v>
      </c>
      <c r="Q296" s="43">
        <v>45917</v>
      </c>
      <c r="R296" s="1"/>
      <c r="S296" s="1" t="s">
        <v>23</v>
      </c>
      <c r="T296" s="1" t="s">
        <v>3714</v>
      </c>
      <c r="U296" s="1" t="s">
        <v>17</v>
      </c>
      <c r="V296" s="1" t="s">
        <v>475</v>
      </c>
      <c r="W296" s="46">
        <f t="shared" si="49"/>
        <v>45915.280694444446</v>
      </c>
      <c r="X296" s="47">
        <f t="shared" si="41"/>
        <v>4</v>
      </c>
      <c r="Y296" s="47">
        <f t="shared" ca="1" si="42"/>
        <v>34.719305555554456</v>
      </c>
      <c r="Z296" s="47">
        <f t="shared" ca="1" si="43"/>
        <v>25</v>
      </c>
      <c r="AA296" s="47">
        <f t="shared" ca="1" si="44"/>
        <v>9.7193055555544561</v>
      </c>
      <c r="AB296" s="47">
        <f t="shared" ca="1" si="45"/>
        <v>25</v>
      </c>
      <c r="AC296" s="47">
        <f t="shared" ca="1" si="46"/>
        <v>21</v>
      </c>
      <c r="AD296" s="48">
        <f t="shared" ca="1" si="47"/>
        <v>-28.719305555554456</v>
      </c>
      <c r="AE296" s="42" t="str">
        <f t="shared" ca="1" si="48"/>
        <v>VENCIDO</v>
      </c>
    </row>
    <row r="297" spans="1:31" customFormat="1" ht="15" x14ac:dyDescent="0.25">
      <c r="A297" s="110">
        <v>23536834</v>
      </c>
      <c r="B297" s="39" t="e">
        <f>VLOOKUP(A297,[1]BASE!$A:$A,1,0)</f>
        <v>#N/A</v>
      </c>
      <c r="C297" s="39" t="e">
        <f>VLOOKUP(A297,'INGRESO DIARIO'!A:A,1,0)</f>
        <v>#N/A</v>
      </c>
      <c r="D297" s="1" t="s">
        <v>1145</v>
      </c>
      <c r="E297" s="1" t="s">
        <v>19</v>
      </c>
      <c r="F297" s="41">
        <v>45911.43236111111</v>
      </c>
      <c r="G297" s="41">
        <v>45911.432395833333</v>
      </c>
      <c r="H297" s="1">
        <v>1039450883</v>
      </c>
      <c r="I297" s="1" t="s">
        <v>1146</v>
      </c>
      <c r="J297" s="1" t="s">
        <v>1214</v>
      </c>
      <c r="K297" s="1" t="s">
        <v>15</v>
      </c>
      <c r="L297" s="1" t="s">
        <v>1147</v>
      </c>
      <c r="M297" s="1" t="s">
        <v>16</v>
      </c>
      <c r="N297" s="1" t="s">
        <v>22</v>
      </c>
      <c r="O297" s="1"/>
      <c r="P297" s="1" t="s">
        <v>17</v>
      </c>
      <c r="Q297" s="43">
        <v>45917</v>
      </c>
      <c r="R297" s="1"/>
      <c r="S297" s="1" t="s">
        <v>23</v>
      </c>
      <c r="T297" s="1" t="s">
        <v>3910</v>
      </c>
      <c r="U297" s="1" t="s">
        <v>17</v>
      </c>
      <c r="V297" s="1" t="s">
        <v>17</v>
      </c>
      <c r="W297" s="46">
        <f t="shared" si="49"/>
        <v>45915.432395833333</v>
      </c>
      <c r="X297" s="47">
        <f t="shared" si="41"/>
        <v>4</v>
      </c>
      <c r="Y297" s="47">
        <f t="shared" ca="1" si="42"/>
        <v>34.56760416666657</v>
      </c>
      <c r="Z297" s="47">
        <f t="shared" ca="1" si="43"/>
        <v>25</v>
      </c>
      <c r="AA297" s="47">
        <f t="shared" ca="1" si="44"/>
        <v>9.5676041666665697</v>
      </c>
      <c r="AB297" s="47">
        <f t="shared" ca="1" si="45"/>
        <v>25</v>
      </c>
      <c r="AC297" s="47">
        <f t="shared" ca="1" si="46"/>
        <v>21</v>
      </c>
      <c r="AD297" s="48">
        <f t="shared" ca="1" si="47"/>
        <v>-28.56760416666657</v>
      </c>
      <c r="AE297" s="42" t="str">
        <f t="shared" ca="1" si="48"/>
        <v>VENCIDO</v>
      </c>
    </row>
    <row r="298" spans="1:31" customFormat="1" ht="15" x14ac:dyDescent="0.25">
      <c r="A298" s="110">
        <v>23536190</v>
      </c>
      <c r="B298" s="39" t="e">
        <f>VLOOKUP(A298,[1]BASE!$A:$A,1,0)</f>
        <v>#N/A</v>
      </c>
      <c r="C298" s="39" t="e">
        <f>VLOOKUP(A298,'INGRESO DIARIO'!A:A,1,0)</f>
        <v>#N/A</v>
      </c>
      <c r="D298" s="40" t="s">
        <v>1250</v>
      </c>
      <c r="E298" s="1" t="s">
        <v>19</v>
      </c>
      <c r="F298" s="41">
        <v>45910.757280092592</v>
      </c>
      <c r="G298" s="41">
        <v>45910.757314814815</v>
      </c>
      <c r="H298" s="1">
        <v>71778844</v>
      </c>
      <c r="I298" s="1" t="s">
        <v>1167</v>
      </c>
      <c r="J298" s="1" t="s">
        <v>1224</v>
      </c>
      <c r="K298" s="1" t="s">
        <v>15</v>
      </c>
      <c r="L298" s="1" t="s">
        <v>1168</v>
      </c>
      <c r="M298" s="1" t="s">
        <v>16</v>
      </c>
      <c r="N298" s="1" t="s">
        <v>22</v>
      </c>
      <c r="O298" s="1"/>
      <c r="P298" s="1" t="s">
        <v>17</v>
      </c>
      <c r="Q298" s="43">
        <v>45917</v>
      </c>
      <c r="R298" s="1"/>
      <c r="S298" s="1" t="s">
        <v>23</v>
      </c>
      <c r="T298" s="1" t="s">
        <v>3730</v>
      </c>
      <c r="U298" s="1" t="s">
        <v>17</v>
      </c>
      <c r="V298" s="1" t="s">
        <v>475</v>
      </c>
      <c r="W298" s="46">
        <f t="shared" si="49"/>
        <v>45914.757314814815</v>
      </c>
      <c r="X298" s="47">
        <f t="shared" si="41"/>
        <v>4</v>
      </c>
      <c r="Y298" s="47">
        <f t="shared" ca="1" si="42"/>
        <v>35.24268518518511</v>
      </c>
      <c r="Z298" s="47">
        <f t="shared" ca="1" si="43"/>
        <v>26</v>
      </c>
      <c r="AA298" s="47">
        <f t="shared" ca="1" si="44"/>
        <v>9.2426851851851097</v>
      </c>
      <c r="AB298" s="47">
        <f t="shared" ca="1" si="45"/>
        <v>26</v>
      </c>
      <c r="AC298" s="47">
        <f t="shared" ca="1" si="46"/>
        <v>22</v>
      </c>
      <c r="AD298" s="48">
        <f t="shared" ca="1" si="47"/>
        <v>-29.24268518518511</v>
      </c>
      <c r="AE298" s="42" t="str">
        <f t="shared" ca="1" si="48"/>
        <v>VENCIDO</v>
      </c>
    </row>
    <row r="299" spans="1:31" customFormat="1" ht="15" x14ac:dyDescent="0.25">
      <c r="A299" s="110">
        <v>23537589</v>
      </c>
      <c r="B299" s="39" t="e">
        <f>VLOOKUP(A299,[1]BASE!$A:$A,1,0)</f>
        <v>#N/A</v>
      </c>
      <c r="C299" s="39">
        <f>VLOOKUP(A299,'INGRESO DIARIO'!A:A,1,0)</f>
        <v>23537589</v>
      </c>
      <c r="D299" s="40" t="s">
        <v>3186</v>
      </c>
      <c r="E299" s="1" t="s">
        <v>19</v>
      </c>
      <c r="F299" s="41">
        <v>45912.35701388889</v>
      </c>
      <c r="G299" s="41">
        <v>45912.357175925928</v>
      </c>
      <c r="H299" s="1">
        <v>8036523</v>
      </c>
      <c r="I299" s="1" t="s">
        <v>2961</v>
      </c>
      <c r="J299" s="1" t="s">
        <v>3033</v>
      </c>
      <c r="K299" s="1" t="s">
        <v>15</v>
      </c>
      <c r="L299" s="1" t="s">
        <v>2962</v>
      </c>
      <c r="M299" s="1" t="s">
        <v>16</v>
      </c>
      <c r="N299" s="1" t="s">
        <v>22</v>
      </c>
      <c r="O299" s="1"/>
      <c r="P299" s="1"/>
      <c r="Q299" s="43">
        <v>45917</v>
      </c>
      <c r="R299" s="1"/>
      <c r="S299" s="1" t="s">
        <v>23</v>
      </c>
      <c r="T299" s="1" t="s">
        <v>3906</v>
      </c>
      <c r="U299" s="1"/>
      <c r="V299" s="1"/>
      <c r="W299" s="46">
        <f t="shared" si="49"/>
        <v>45916.357175925928</v>
      </c>
      <c r="X299" s="47">
        <f t="shared" si="41"/>
        <v>4</v>
      </c>
      <c r="Y299" s="47">
        <f t="shared" ca="1" si="42"/>
        <v>33.642824074071541</v>
      </c>
      <c r="Z299" s="47">
        <f t="shared" ca="1" si="43"/>
        <v>24</v>
      </c>
      <c r="AA299" s="47">
        <f t="shared" ca="1" si="44"/>
        <v>9.642824074071541</v>
      </c>
      <c r="AB299" s="47">
        <f t="shared" ca="1" si="45"/>
        <v>24</v>
      </c>
      <c r="AC299" s="47">
        <f t="shared" ca="1" si="46"/>
        <v>20</v>
      </c>
      <c r="AD299" s="48">
        <f t="shared" ca="1" si="47"/>
        <v>-27.642824074071541</v>
      </c>
      <c r="AE299" s="42" t="str">
        <f t="shared" ca="1" si="48"/>
        <v>VENCIDO</v>
      </c>
    </row>
    <row r="300" spans="1:31" customFormat="1" ht="15" x14ac:dyDescent="0.25">
      <c r="A300" s="110">
        <v>23537311</v>
      </c>
      <c r="B300" s="39" t="e">
        <f>VLOOKUP(A300,[1]BASE!$A:$A,1,0)</f>
        <v>#N/A</v>
      </c>
      <c r="C300" s="39" t="e">
        <f>VLOOKUP(A300,'INGRESO DIARIO'!A:A,1,0)</f>
        <v>#N/A</v>
      </c>
      <c r="D300" s="40" t="s">
        <v>3192</v>
      </c>
      <c r="E300" s="1" t="s">
        <v>19</v>
      </c>
      <c r="F300" s="41">
        <v>45911.702789351853</v>
      </c>
      <c r="G300" s="41">
        <v>45911.702824074076</v>
      </c>
      <c r="H300" s="1">
        <v>32180749</v>
      </c>
      <c r="I300" s="1" t="s">
        <v>2973</v>
      </c>
      <c r="J300" s="1" t="s">
        <v>3038</v>
      </c>
      <c r="K300" s="1" t="s">
        <v>15</v>
      </c>
      <c r="L300" s="1" t="s">
        <v>2974</v>
      </c>
      <c r="M300" s="1" t="s">
        <v>16</v>
      </c>
      <c r="N300" s="1" t="s">
        <v>22</v>
      </c>
      <c r="O300" s="1"/>
      <c r="P300" s="1"/>
      <c r="Q300" s="43">
        <v>45917</v>
      </c>
      <c r="R300" s="1"/>
      <c r="S300" s="1" t="s">
        <v>23</v>
      </c>
      <c r="T300" s="43" t="s">
        <v>3905</v>
      </c>
      <c r="U300" s="1"/>
      <c r="V300" s="1"/>
      <c r="W300" s="46">
        <f t="shared" si="49"/>
        <v>45915.702824074076</v>
      </c>
      <c r="X300" s="47">
        <f t="shared" si="41"/>
        <v>4</v>
      </c>
      <c r="Y300" s="47">
        <f t="shared" ca="1" si="42"/>
        <v>34.297175925923511</v>
      </c>
      <c r="Z300" s="47">
        <f t="shared" ca="1" si="43"/>
        <v>25</v>
      </c>
      <c r="AA300" s="47">
        <f t="shared" ca="1" si="44"/>
        <v>9.2971759259235114</v>
      </c>
      <c r="AB300" s="47">
        <f t="shared" ca="1" si="45"/>
        <v>25</v>
      </c>
      <c r="AC300" s="47">
        <f t="shared" ca="1" si="46"/>
        <v>21</v>
      </c>
      <c r="AD300" s="48">
        <f t="shared" ca="1" si="47"/>
        <v>-28.297175925923511</v>
      </c>
      <c r="AE300" s="42" t="str">
        <f t="shared" ca="1" si="48"/>
        <v>VENCIDO</v>
      </c>
    </row>
    <row r="301" spans="1:31" customFormat="1" ht="15" x14ac:dyDescent="0.25">
      <c r="A301" s="110">
        <v>23539577</v>
      </c>
      <c r="B301" s="39" t="e">
        <f>VLOOKUP(A301,[1]BASE!$A:$A,1,0)</f>
        <v>#N/A</v>
      </c>
      <c r="C301" s="39" t="e">
        <f>VLOOKUP(A301,'INGRESO DIARIO'!A:A,1,0)</f>
        <v>#N/A</v>
      </c>
      <c r="D301" s="40" t="s">
        <v>3445</v>
      </c>
      <c r="E301" s="1" t="s">
        <v>19</v>
      </c>
      <c r="F301" s="41">
        <v>45915.554074074076</v>
      </c>
      <c r="G301" s="41">
        <v>45915.554108796299</v>
      </c>
      <c r="H301" s="1">
        <v>42840028</v>
      </c>
      <c r="I301" s="1" t="s">
        <v>3286</v>
      </c>
      <c r="J301" s="1" t="s">
        <v>3409</v>
      </c>
      <c r="K301" s="1" t="s">
        <v>15</v>
      </c>
      <c r="L301" s="1" t="s">
        <v>3287</v>
      </c>
      <c r="M301" s="1" t="s">
        <v>16</v>
      </c>
      <c r="N301" s="1" t="s">
        <v>20</v>
      </c>
      <c r="O301" s="1"/>
      <c r="P301" s="1" t="s">
        <v>17</v>
      </c>
      <c r="Q301" s="43">
        <v>45917</v>
      </c>
      <c r="R301" s="1"/>
      <c r="S301" s="1" t="s">
        <v>23</v>
      </c>
      <c r="T301" s="43" t="s">
        <v>3716</v>
      </c>
      <c r="U301" s="1" t="s">
        <v>17</v>
      </c>
      <c r="V301" s="1" t="s">
        <v>17</v>
      </c>
      <c r="W301" s="46">
        <f t="shared" si="49"/>
        <v>45919.554108796299</v>
      </c>
      <c r="X301" s="47">
        <f t="shared" si="41"/>
        <v>4</v>
      </c>
      <c r="Y301" s="47">
        <f t="shared" ca="1" si="42"/>
        <v>30.445891203700739</v>
      </c>
      <c r="Z301" s="47">
        <f t="shared" ca="1" si="43"/>
        <v>23</v>
      </c>
      <c r="AA301" s="47">
        <f t="shared" ca="1" si="44"/>
        <v>7.4458912037007394</v>
      </c>
      <c r="AB301" s="47">
        <f t="shared" ca="1" si="45"/>
        <v>23</v>
      </c>
      <c r="AC301" s="47">
        <f t="shared" ca="1" si="46"/>
        <v>19</v>
      </c>
      <c r="AD301" s="48">
        <f t="shared" ca="1" si="47"/>
        <v>-24.445891203700739</v>
      </c>
      <c r="AE301" s="42" t="str">
        <f t="shared" ca="1" si="48"/>
        <v>VENCIDO</v>
      </c>
    </row>
    <row r="302" spans="1:31" customFormat="1" ht="15" x14ac:dyDescent="0.25">
      <c r="A302" s="110">
        <v>23538546</v>
      </c>
      <c r="B302" s="39" t="e">
        <f>VLOOKUP(A302,[1]BASE!$A:$A,1,0)</f>
        <v>#N/A</v>
      </c>
      <c r="C302" s="39" t="e">
        <f>VLOOKUP(A302,'INGRESO DIARIO'!A:A,1,0)</f>
        <v>#N/A</v>
      </c>
      <c r="D302" s="40" t="s">
        <v>3449</v>
      </c>
      <c r="E302" s="1" t="s">
        <v>19</v>
      </c>
      <c r="F302" s="41">
        <v>45913.448553240742</v>
      </c>
      <c r="G302" s="41">
        <v>45913.448599537034</v>
      </c>
      <c r="H302" s="1">
        <v>1077425091</v>
      </c>
      <c r="I302" s="1" t="s">
        <v>3302</v>
      </c>
      <c r="J302" s="1" t="s">
        <v>3414</v>
      </c>
      <c r="K302" s="1" t="s">
        <v>15</v>
      </c>
      <c r="L302" s="1" t="s">
        <v>3303</v>
      </c>
      <c r="M302" s="1" t="s">
        <v>16</v>
      </c>
      <c r="N302" s="1" t="s">
        <v>20</v>
      </c>
      <c r="O302" s="1"/>
      <c r="P302" s="1" t="s">
        <v>17</v>
      </c>
      <c r="Q302" s="43">
        <v>45917</v>
      </c>
      <c r="R302" s="1"/>
      <c r="S302" s="1" t="s">
        <v>23</v>
      </c>
      <c r="T302" s="1" t="s">
        <v>3235</v>
      </c>
      <c r="U302" s="1" t="s">
        <v>17</v>
      </c>
      <c r="V302" s="1" t="s">
        <v>17</v>
      </c>
      <c r="W302" s="46">
        <f t="shared" si="49"/>
        <v>45917.448599537034</v>
      </c>
      <c r="X302" s="47">
        <f t="shared" si="41"/>
        <v>4</v>
      </c>
      <c r="Y302" s="47">
        <f t="shared" ca="1" si="42"/>
        <v>32.55140046296583</v>
      </c>
      <c r="Z302" s="47">
        <f t="shared" ca="1" si="43"/>
        <v>23</v>
      </c>
      <c r="AA302" s="47">
        <f t="shared" ca="1" si="44"/>
        <v>9.5514004629658302</v>
      </c>
      <c r="AB302" s="47">
        <f t="shared" ca="1" si="45"/>
        <v>23</v>
      </c>
      <c r="AC302" s="47">
        <f t="shared" ca="1" si="46"/>
        <v>19</v>
      </c>
      <c r="AD302" s="48">
        <f t="shared" ca="1" si="47"/>
        <v>-26.55140046296583</v>
      </c>
      <c r="AE302" s="42" t="str">
        <f t="shared" ca="1" si="48"/>
        <v>VENCIDO</v>
      </c>
    </row>
    <row r="303" spans="1:31" customFormat="1" ht="15" x14ac:dyDescent="0.25">
      <c r="A303" s="110">
        <v>23539067</v>
      </c>
      <c r="B303" s="39" t="e">
        <f>VLOOKUP(A303,[1]BASE!$A:$A,1,0)</f>
        <v>#N/A</v>
      </c>
      <c r="C303" s="39" t="e">
        <f>VLOOKUP(A303,'INGRESO DIARIO'!A:A,1,0)</f>
        <v>#N/A</v>
      </c>
      <c r="D303" s="40" t="s">
        <v>3453</v>
      </c>
      <c r="E303" s="1" t="s">
        <v>19</v>
      </c>
      <c r="F303" s="41">
        <v>45915.323611111111</v>
      </c>
      <c r="G303" s="41">
        <v>45915.323645833334</v>
      </c>
      <c r="H303" s="1">
        <v>43201305</v>
      </c>
      <c r="I303" s="1" t="s">
        <v>3313</v>
      </c>
      <c r="J303" s="1" t="s">
        <v>3418</v>
      </c>
      <c r="K303" s="1" t="s">
        <v>15</v>
      </c>
      <c r="L303" s="1" t="s">
        <v>3314</v>
      </c>
      <c r="M303" s="1" t="s">
        <v>16</v>
      </c>
      <c r="N303" s="1" t="s">
        <v>20</v>
      </c>
      <c r="O303" s="1"/>
      <c r="P303" s="1" t="s">
        <v>17</v>
      </c>
      <c r="Q303" s="43">
        <v>45917</v>
      </c>
      <c r="R303" s="1"/>
      <c r="S303" s="1" t="s">
        <v>23</v>
      </c>
      <c r="T303" s="1" t="s">
        <v>3715</v>
      </c>
      <c r="U303" s="1" t="s">
        <v>17</v>
      </c>
      <c r="V303" s="1" t="s">
        <v>17</v>
      </c>
      <c r="W303" s="46">
        <f t="shared" si="49"/>
        <v>45919.323645833334</v>
      </c>
      <c r="X303" s="47">
        <f t="shared" si="41"/>
        <v>4</v>
      </c>
      <c r="Y303" s="47">
        <f t="shared" ca="1" si="42"/>
        <v>30.676354166665988</v>
      </c>
      <c r="Z303" s="47">
        <f t="shared" ca="1" si="43"/>
        <v>23</v>
      </c>
      <c r="AA303" s="47">
        <f t="shared" ca="1" si="44"/>
        <v>7.6763541666659876</v>
      </c>
      <c r="AB303" s="47">
        <f t="shared" ca="1" si="45"/>
        <v>23</v>
      </c>
      <c r="AC303" s="47">
        <f t="shared" ca="1" si="46"/>
        <v>19</v>
      </c>
      <c r="AD303" s="48">
        <f t="shared" ca="1" si="47"/>
        <v>-24.676354166665988</v>
      </c>
      <c r="AE303" s="42" t="str">
        <f t="shared" ca="1" si="48"/>
        <v>VENCIDO</v>
      </c>
    </row>
    <row r="304" spans="1:31" customFormat="1" ht="15" x14ac:dyDescent="0.25">
      <c r="A304" s="110">
        <v>23534073</v>
      </c>
      <c r="B304" s="39" t="e">
        <f>VLOOKUP(A304,[1]BASE!$A:$A,1,0)</f>
        <v>#N/A</v>
      </c>
      <c r="C304" s="39" t="e">
        <f>VLOOKUP(A304,'INGRESO DIARIO'!A:A,1,0)</f>
        <v>#N/A</v>
      </c>
      <c r="D304" s="40" t="s">
        <v>3457</v>
      </c>
      <c r="E304" s="1" t="s">
        <v>19</v>
      </c>
      <c r="F304" s="41">
        <v>45908.699224537035</v>
      </c>
      <c r="G304" s="41">
        <v>45908.699444444443</v>
      </c>
      <c r="H304" s="1">
        <v>43618117</v>
      </c>
      <c r="I304" s="1" t="s">
        <v>3321</v>
      </c>
      <c r="J304" s="1" t="s">
        <v>3422</v>
      </c>
      <c r="K304" s="1" t="s">
        <v>15</v>
      </c>
      <c r="L304" s="1" t="s">
        <v>3322</v>
      </c>
      <c r="M304" s="1" t="s">
        <v>16</v>
      </c>
      <c r="N304" s="1" t="s">
        <v>26</v>
      </c>
      <c r="O304" s="1"/>
      <c r="P304" s="1" t="s">
        <v>17</v>
      </c>
      <c r="Q304" s="43">
        <v>45917</v>
      </c>
      <c r="R304" s="1"/>
      <c r="S304" s="1" t="s">
        <v>23</v>
      </c>
      <c r="T304" s="1" t="s">
        <v>3719</v>
      </c>
      <c r="U304" s="1" t="s">
        <v>17</v>
      </c>
      <c r="V304" s="1" t="s">
        <v>17</v>
      </c>
      <c r="W304" s="46">
        <f t="shared" si="49"/>
        <v>45912.699444444443</v>
      </c>
      <c r="X304" s="47">
        <f t="shared" si="41"/>
        <v>4</v>
      </c>
      <c r="Y304" s="47">
        <f t="shared" ca="1" si="42"/>
        <v>37.300555555557366</v>
      </c>
      <c r="Z304" s="47">
        <f t="shared" ca="1" si="43"/>
        <v>28</v>
      </c>
      <c r="AA304" s="47">
        <f t="shared" ca="1" si="44"/>
        <v>9.3005555555573665</v>
      </c>
      <c r="AB304" s="47">
        <f t="shared" ca="1" si="45"/>
        <v>28</v>
      </c>
      <c r="AC304" s="47">
        <f t="shared" ca="1" si="46"/>
        <v>24</v>
      </c>
      <c r="AD304" s="48">
        <f t="shared" ca="1" si="47"/>
        <v>-31.300555555557366</v>
      </c>
      <c r="AE304" s="42" t="str">
        <f t="shared" ca="1" si="48"/>
        <v>VENCIDO</v>
      </c>
    </row>
    <row r="305" spans="1:31" customFormat="1" ht="15" x14ac:dyDescent="0.25">
      <c r="A305" s="110">
        <v>23539307</v>
      </c>
      <c r="B305" s="39" t="e">
        <f>VLOOKUP(A305,[1]BASE!$A:$A,1,0)</f>
        <v>#N/A</v>
      </c>
      <c r="C305" s="39" t="e">
        <f>VLOOKUP(A305,'INGRESO DIARIO'!A:A,1,0)</f>
        <v>#N/A</v>
      </c>
      <c r="D305" s="40" t="s">
        <v>3464</v>
      </c>
      <c r="E305" s="1" t="s">
        <v>19</v>
      </c>
      <c r="F305" s="41">
        <v>45915.427662037036</v>
      </c>
      <c r="G305" s="41">
        <v>45915.42769675926</v>
      </c>
      <c r="H305" s="1">
        <v>70548557</v>
      </c>
      <c r="I305" s="1" t="s">
        <v>3347</v>
      </c>
      <c r="J305" s="1" t="s">
        <v>3430</v>
      </c>
      <c r="K305" s="1" t="s">
        <v>15</v>
      </c>
      <c r="L305" s="1" t="s">
        <v>3348</v>
      </c>
      <c r="M305" s="1" t="s">
        <v>16</v>
      </c>
      <c r="N305" s="1" t="s">
        <v>22</v>
      </c>
      <c r="O305" s="1"/>
      <c r="P305" s="1" t="s">
        <v>17</v>
      </c>
      <c r="Q305" s="43">
        <v>45917</v>
      </c>
      <c r="R305" s="1"/>
      <c r="S305" s="1" t="s">
        <v>23</v>
      </c>
      <c r="T305" s="1" t="s">
        <v>3732</v>
      </c>
      <c r="U305" s="1" t="s">
        <v>17</v>
      </c>
      <c r="V305" s="1" t="s">
        <v>475</v>
      </c>
      <c r="W305" s="46">
        <f t="shared" si="49"/>
        <v>45919.42769675926</v>
      </c>
      <c r="X305" s="47">
        <f t="shared" si="41"/>
        <v>4</v>
      </c>
      <c r="Y305" s="47">
        <f t="shared" ca="1" si="42"/>
        <v>30.572303240740439</v>
      </c>
      <c r="Z305" s="47">
        <f t="shared" ca="1" si="43"/>
        <v>23</v>
      </c>
      <c r="AA305" s="47">
        <f t="shared" ca="1" si="44"/>
        <v>7.5723032407404389</v>
      </c>
      <c r="AB305" s="47">
        <f t="shared" ca="1" si="45"/>
        <v>23</v>
      </c>
      <c r="AC305" s="47">
        <f t="shared" ca="1" si="46"/>
        <v>19</v>
      </c>
      <c r="AD305" s="48">
        <f t="shared" ca="1" si="47"/>
        <v>-24.572303240740439</v>
      </c>
      <c r="AE305" s="42" t="str">
        <f t="shared" ca="1" si="48"/>
        <v>VENCIDO</v>
      </c>
    </row>
    <row r="306" spans="1:31" customFormat="1" ht="15" x14ac:dyDescent="0.25">
      <c r="A306" s="110">
        <v>23539814</v>
      </c>
      <c r="B306" s="39" t="e">
        <f>VLOOKUP(A306,[1]BASE!$A:$A,1,0)</f>
        <v>#N/A</v>
      </c>
      <c r="C306" s="39" t="e">
        <f>VLOOKUP(A306,'INGRESO DIARIO'!A:A,1,0)</f>
        <v>#N/A</v>
      </c>
      <c r="D306" s="40" t="s">
        <v>3663</v>
      </c>
      <c r="E306" s="1" t="s">
        <v>19</v>
      </c>
      <c r="F306" s="41">
        <v>45915.669108796297</v>
      </c>
      <c r="G306" s="41">
        <v>45915.66914351852</v>
      </c>
      <c r="H306" s="1">
        <v>42841575</v>
      </c>
      <c r="I306" s="1" t="s">
        <v>3533</v>
      </c>
      <c r="J306" s="1" t="s">
        <v>3631</v>
      </c>
      <c r="K306" s="1" t="s">
        <v>15</v>
      </c>
      <c r="L306" s="1" t="s">
        <v>3534</v>
      </c>
      <c r="M306" s="1" t="s">
        <v>16</v>
      </c>
      <c r="N306" s="1" t="s">
        <v>20</v>
      </c>
      <c r="O306" s="1"/>
      <c r="P306" s="1"/>
      <c r="Q306" s="43">
        <v>45917</v>
      </c>
      <c r="R306" s="1"/>
      <c r="S306" s="1" t="s">
        <v>23</v>
      </c>
      <c r="T306" s="1" t="s">
        <v>3236</v>
      </c>
      <c r="U306" s="1" t="s">
        <v>17</v>
      </c>
      <c r="V306" s="1" t="s">
        <v>475</v>
      </c>
      <c r="W306" s="46">
        <f t="shared" si="49"/>
        <v>45919.66914351852</v>
      </c>
      <c r="X306" s="47">
        <f t="shared" si="41"/>
        <v>4</v>
      </c>
      <c r="Y306" s="47">
        <f t="shared" ca="1" si="42"/>
        <v>30.330856481479714</v>
      </c>
      <c r="Z306" s="47">
        <f t="shared" ca="1" si="43"/>
        <v>23</v>
      </c>
      <c r="AA306" s="47">
        <f t="shared" ca="1" si="44"/>
        <v>7.3308564814797137</v>
      </c>
      <c r="AB306" s="47">
        <f t="shared" ca="1" si="45"/>
        <v>23</v>
      </c>
      <c r="AC306" s="47">
        <f t="shared" ca="1" si="46"/>
        <v>19</v>
      </c>
      <c r="AD306" s="48">
        <f t="shared" ca="1" si="47"/>
        <v>-24.330856481479714</v>
      </c>
      <c r="AE306" s="42" t="str">
        <f t="shared" ca="1" si="48"/>
        <v>VENCIDO</v>
      </c>
    </row>
    <row r="307" spans="1:31" customFormat="1" ht="15" x14ac:dyDescent="0.25">
      <c r="A307" s="110">
        <v>23476859</v>
      </c>
      <c r="B307" s="39" t="e">
        <f>VLOOKUP(A307,[1]BASE!$A:$A,1,0)</f>
        <v>#N/A</v>
      </c>
      <c r="C307" s="39" t="e">
        <f>VLOOKUP(A307,'INGRESO DIARIO'!A:A,1,0)</f>
        <v>#N/A</v>
      </c>
      <c r="D307" s="40" t="s">
        <v>3664</v>
      </c>
      <c r="E307" s="1" t="s">
        <v>19</v>
      </c>
      <c r="F307" s="41">
        <v>45839.512488425928</v>
      </c>
      <c r="G307" s="41">
        <v>45916.593032407407</v>
      </c>
      <c r="H307" s="1">
        <v>1038409364</v>
      </c>
      <c r="I307" s="1" t="s">
        <v>3535</v>
      </c>
      <c r="J307" s="1" t="s">
        <v>3632</v>
      </c>
      <c r="K307" s="1" t="s">
        <v>15</v>
      </c>
      <c r="L307" s="1" t="s">
        <v>3536</v>
      </c>
      <c r="M307" s="1" t="s">
        <v>16</v>
      </c>
      <c r="N307" s="1" t="s">
        <v>20</v>
      </c>
      <c r="O307" s="1"/>
      <c r="P307" s="1"/>
      <c r="Q307" s="43">
        <v>45917</v>
      </c>
      <c r="R307" s="1"/>
      <c r="S307" s="1" t="s">
        <v>23</v>
      </c>
      <c r="T307" s="1" t="s">
        <v>3235</v>
      </c>
      <c r="U307" s="1" t="s">
        <v>17</v>
      </c>
      <c r="V307" s="1" t="s">
        <v>17</v>
      </c>
      <c r="W307" s="46">
        <f t="shared" si="49"/>
        <v>45920.593032407407</v>
      </c>
      <c r="X307" s="47">
        <f t="shared" si="41"/>
        <v>4</v>
      </c>
      <c r="Y307" s="47">
        <f t="shared" ca="1" si="42"/>
        <v>29.406967592592991</v>
      </c>
      <c r="Z307" s="47">
        <f t="shared" ca="1" si="43"/>
        <v>22</v>
      </c>
      <c r="AA307" s="47">
        <f t="shared" ca="1" si="44"/>
        <v>7.4069675925929914</v>
      </c>
      <c r="AB307" s="47">
        <f t="shared" ca="1" si="45"/>
        <v>22</v>
      </c>
      <c r="AC307" s="47">
        <f t="shared" ca="1" si="46"/>
        <v>18</v>
      </c>
      <c r="AD307" s="48">
        <f t="shared" ca="1" si="47"/>
        <v>-23.406967592592991</v>
      </c>
      <c r="AE307" s="42" t="str">
        <f t="shared" ca="1" si="48"/>
        <v>VENCIDO</v>
      </c>
    </row>
    <row r="308" spans="1:31" customFormat="1" ht="15" x14ac:dyDescent="0.25">
      <c r="A308" s="110">
        <v>23539844</v>
      </c>
      <c r="B308" s="39" t="e">
        <f>VLOOKUP(A308,[1]BASE!$A:$A,1,0)</f>
        <v>#N/A</v>
      </c>
      <c r="C308" s="39" t="e">
        <f>VLOOKUP(A308,'INGRESO DIARIO'!A:A,1,0)</f>
        <v>#N/A</v>
      </c>
      <c r="D308" s="40" t="s">
        <v>3665</v>
      </c>
      <c r="E308" s="1" t="s">
        <v>19</v>
      </c>
      <c r="F308" s="41">
        <v>45915.686238425929</v>
      </c>
      <c r="G308" s="41">
        <v>45915.686273148145</v>
      </c>
      <c r="H308" s="1">
        <v>1041146031</v>
      </c>
      <c r="I308" s="1" t="s">
        <v>796</v>
      </c>
      <c r="J308" s="1" t="s">
        <v>879</v>
      </c>
      <c r="K308" s="1" t="s">
        <v>15</v>
      </c>
      <c r="L308" s="1" t="s">
        <v>3537</v>
      </c>
      <c r="M308" s="1" t="s">
        <v>16</v>
      </c>
      <c r="N308" s="1" t="s">
        <v>20</v>
      </c>
      <c r="O308" s="1"/>
      <c r="P308" s="1"/>
      <c r="Q308" s="43">
        <v>45917</v>
      </c>
      <c r="R308" s="1"/>
      <c r="S308" s="1" t="s">
        <v>23</v>
      </c>
      <c r="T308" s="43" t="s">
        <v>3500</v>
      </c>
      <c r="U308" s="1" t="s">
        <v>17</v>
      </c>
      <c r="V308" s="1" t="s">
        <v>475</v>
      </c>
      <c r="W308" s="46">
        <f t="shared" si="49"/>
        <v>45919.686273148145</v>
      </c>
      <c r="X308" s="47">
        <f t="shared" si="41"/>
        <v>4</v>
      </c>
      <c r="Y308" s="47">
        <f t="shared" ca="1" si="42"/>
        <v>30.313726851854881</v>
      </c>
      <c r="Z308" s="47">
        <f t="shared" ca="1" si="43"/>
        <v>23</v>
      </c>
      <c r="AA308" s="47">
        <f t="shared" ca="1" si="44"/>
        <v>7.3137268518548808</v>
      </c>
      <c r="AB308" s="47">
        <f t="shared" ca="1" si="45"/>
        <v>23</v>
      </c>
      <c r="AC308" s="47">
        <f t="shared" ca="1" si="46"/>
        <v>19</v>
      </c>
      <c r="AD308" s="48">
        <f t="shared" ca="1" si="47"/>
        <v>-24.313726851854881</v>
      </c>
      <c r="AE308" s="42" t="str">
        <f t="shared" ca="1" si="48"/>
        <v>VENCIDO</v>
      </c>
    </row>
    <row r="309" spans="1:31" customFormat="1" ht="15" x14ac:dyDescent="0.25">
      <c r="A309" s="110">
        <v>23539785</v>
      </c>
      <c r="B309" s="39" t="e">
        <f>VLOOKUP(A309,[1]BASE!$A:$A,1,0)</f>
        <v>#N/A</v>
      </c>
      <c r="C309" s="39" t="e">
        <f>VLOOKUP(A309,'INGRESO DIARIO'!A:A,1,0)</f>
        <v>#N/A</v>
      </c>
      <c r="D309" s="40" t="s">
        <v>3667</v>
      </c>
      <c r="E309" s="1" t="s">
        <v>19</v>
      </c>
      <c r="F309" s="41">
        <v>45915.659629629627</v>
      </c>
      <c r="G309" s="41">
        <v>45915.65966435185</v>
      </c>
      <c r="H309" s="1">
        <v>98579507</v>
      </c>
      <c r="I309" s="1" t="s">
        <v>3540</v>
      </c>
      <c r="J309" s="1" t="s">
        <v>3634</v>
      </c>
      <c r="K309" s="1" t="s">
        <v>15</v>
      </c>
      <c r="L309" s="1" t="s">
        <v>3541</v>
      </c>
      <c r="M309" s="1" t="s">
        <v>16</v>
      </c>
      <c r="N309" s="1" t="s">
        <v>20</v>
      </c>
      <c r="O309" s="1"/>
      <c r="P309" s="1"/>
      <c r="Q309" s="43">
        <v>45917</v>
      </c>
      <c r="R309" s="1"/>
      <c r="S309" s="1" t="s">
        <v>23</v>
      </c>
      <c r="T309" s="1" t="s">
        <v>3717</v>
      </c>
      <c r="U309" s="1" t="s">
        <v>17</v>
      </c>
      <c r="V309" s="1" t="s">
        <v>17</v>
      </c>
      <c r="W309" s="46">
        <f t="shared" si="49"/>
        <v>45919.65966435185</v>
      </c>
      <c r="X309" s="47">
        <f t="shared" si="41"/>
        <v>4</v>
      </c>
      <c r="Y309" s="47">
        <f t="shared" ca="1" si="42"/>
        <v>30.340335648150358</v>
      </c>
      <c r="Z309" s="47">
        <f t="shared" ca="1" si="43"/>
        <v>23</v>
      </c>
      <c r="AA309" s="47">
        <f t="shared" ca="1" si="44"/>
        <v>7.3403356481503579</v>
      </c>
      <c r="AB309" s="47">
        <f t="shared" ca="1" si="45"/>
        <v>23</v>
      </c>
      <c r="AC309" s="47">
        <f t="shared" ca="1" si="46"/>
        <v>19</v>
      </c>
      <c r="AD309" s="48">
        <f t="shared" ca="1" si="47"/>
        <v>-24.340335648150358</v>
      </c>
      <c r="AE309" s="42" t="str">
        <f t="shared" ca="1" si="48"/>
        <v>VENCIDO</v>
      </c>
    </row>
    <row r="310" spans="1:31" customFormat="1" ht="15" x14ac:dyDescent="0.25">
      <c r="A310" s="110">
        <v>23539828</v>
      </c>
      <c r="B310" s="39" t="e">
        <f>VLOOKUP(A310,[1]BASE!$A:$A,1,0)</f>
        <v>#N/A</v>
      </c>
      <c r="C310" s="39" t="e">
        <f>VLOOKUP(A310,'INGRESO DIARIO'!A:A,1,0)</f>
        <v>#N/A</v>
      </c>
      <c r="D310" s="40" t="s">
        <v>3668</v>
      </c>
      <c r="E310" s="1" t="s">
        <v>19</v>
      </c>
      <c r="F310" s="41">
        <v>45915.678564814814</v>
      </c>
      <c r="G310" s="41">
        <v>45915.678587962961</v>
      </c>
      <c r="H310" s="1">
        <v>98579507</v>
      </c>
      <c r="I310" s="1" t="s">
        <v>3540</v>
      </c>
      <c r="J310" s="1" t="s">
        <v>3634</v>
      </c>
      <c r="K310" s="1" t="s">
        <v>15</v>
      </c>
      <c r="L310" s="1" t="s">
        <v>3542</v>
      </c>
      <c r="M310" s="1" t="s">
        <v>16</v>
      </c>
      <c r="N310" s="1" t="s">
        <v>20</v>
      </c>
      <c r="O310" s="1"/>
      <c r="P310" s="1"/>
      <c r="Q310" s="43">
        <v>45917</v>
      </c>
      <c r="R310" s="1"/>
      <c r="S310" s="1" t="s">
        <v>23</v>
      </c>
      <c r="T310" s="1" t="s">
        <v>3717</v>
      </c>
      <c r="U310" s="1" t="s">
        <v>17</v>
      </c>
      <c r="V310" s="1" t="s">
        <v>17</v>
      </c>
      <c r="W310" s="46">
        <f t="shared" si="49"/>
        <v>45919.678587962961</v>
      </c>
      <c r="X310" s="47">
        <f t="shared" si="41"/>
        <v>4</v>
      </c>
      <c r="Y310" s="47">
        <f t="shared" ca="1" si="42"/>
        <v>30.321412037039408</v>
      </c>
      <c r="Z310" s="47">
        <f t="shared" ca="1" si="43"/>
        <v>23</v>
      </c>
      <c r="AA310" s="47">
        <f t="shared" ca="1" si="44"/>
        <v>7.3214120370394085</v>
      </c>
      <c r="AB310" s="47">
        <f t="shared" ca="1" si="45"/>
        <v>23</v>
      </c>
      <c r="AC310" s="47">
        <f t="shared" ca="1" si="46"/>
        <v>19</v>
      </c>
      <c r="AD310" s="48">
        <f t="shared" ca="1" si="47"/>
        <v>-24.321412037039408</v>
      </c>
      <c r="AE310" s="42" t="str">
        <f t="shared" ca="1" si="48"/>
        <v>VENCIDO</v>
      </c>
    </row>
    <row r="311" spans="1:31" customFormat="1" ht="15" x14ac:dyDescent="0.25">
      <c r="A311" s="110">
        <v>23539973</v>
      </c>
      <c r="B311" s="39" t="e">
        <f>VLOOKUP(A311,[1]BASE!$A:$A,1,0)</f>
        <v>#N/A</v>
      </c>
      <c r="C311" s="39" t="e">
        <f>VLOOKUP(A311,'INGRESO DIARIO'!A:A,1,0)</f>
        <v>#N/A</v>
      </c>
      <c r="D311" s="1" t="s">
        <v>3543</v>
      </c>
      <c r="E311" s="1" t="s">
        <v>19</v>
      </c>
      <c r="F311" s="41">
        <v>45915.770162037035</v>
      </c>
      <c r="G311" s="41">
        <v>45915.770208333335</v>
      </c>
      <c r="H311" s="1">
        <v>1128442128</v>
      </c>
      <c r="I311" s="1" t="s">
        <v>3544</v>
      </c>
      <c r="J311" s="1" t="s">
        <v>3635</v>
      </c>
      <c r="K311" s="1" t="s">
        <v>15</v>
      </c>
      <c r="L311" s="1" t="s">
        <v>3545</v>
      </c>
      <c r="M311" s="1" t="s">
        <v>16</v>
      </c>
      <c r="N311" s="1" t="s">
        <v>20</v>
      </c>
      <c r="O311" s="1"/>
      <c r="P311" s="1"/>
      <c r="Q311" s="43">
        <v>45917</v>
      </c>
      <c r="R311" s="1"/>
      <c r="S311" s="1" t="s">
        <v>23</v>
      </c>
      <c r="T311" s="1" t="s">
        <v>3899</v>
      </c>
      <c r="U311" s="1" t="s">
        <v>17</v>
      </c>
      <c r="V311" s="1" t="s">
        <v>17</v>
      </c>
      <c r="W311" s="46">
        <f t="shared" ref="W311:W317" si="50">+IF(M311="RURAL",(G311+8),IF(M311="URBANA",(G311+4),""))</f>
        <v>45919.770208333335</v>
      </c>
      <c r="X311" s="47">
        <f t="shared" si="41"/>
        <v>4</v>
      </c>
      <c r="Y311" s="47">
        <f t="shared" ca="1" si="42"/>
        <v>30.229791666664823</v>
      </c>
      <c r="Z311" s="47">
        <f t="shared" ca="1" si="43"/>
        <v>23</v>
      </c>
      <c r="AA311" s="47">
        <f t="shared" ca="1" si="44"/>
        <v>7.2297916666648234</v>
      </c>
      <c r="AB311" s="47">
        <f t="shared" ca="1" si="45"/>
        <v>23</v>
      </c>
      <c r="AC311" s="47">
        <f t="shared" ca="1" si="46"/>
        <v>19</v>
      </c>
      <c r="AD311" s="48">
        <f t="shared" ca="1" si="47"/>
        <v>-24.229791666664823</v>
      </c>
      <c r="AE311" s="42" t="str">
        <f t="shared" ca="1" si="48"/>
        <v>VENCIDO</v>
      </c>
    </row>
    <row r="312" spans="1:31" customFormat="1" ht="15" x14ac:dyDescent="0.25">
      <c r="A312" s="110">
        <v>23540501</v>
      </c>
      <c r="B312" s="39" t="e">
        <f>VLOOKUP(A312,[1]BASE!$A:$A,1,0)</f>
        <v>#N/A</v>
      </c>
      <c r="C312" s="39" t="e">
        <f>VLOOKUP(A312,'INGRESO DIARIO'!A:A,1,0)</f>
        <v>#N/A</v>
      </c>
      <c r="D312" s="40" t="s">
        <v>3669</v>
      </c>
      <c r="E312" s="1" t="s">
        <v>19</v>
      </c>
      <c r="F312" s="41">
        <v>45916.412488425929</v>
      </c>
      <c r="G312" s="41">
        <v>45916.412523148145</v>
      </c>
      <c r="H312" s="1">
        <v>15906162</v>
      </c>
      <c r="I312" s="1" t="s">
        <v>3547</v>
      </c>
      <c r="J312" s="1" t="s">
        <v>3636</v>
      </c>
      <c r="K312" s="1" t="s">
        <v>15</v>
      </c>
      <c r="L312" s="1" t="s">
        <v>3548</v>
      </c>
      <c r="M312" s="1" t="s">
        <v>16</v>
      </c>
      <c r="N312" s="1" t="s">
        <v>20</v>
      </c>
      <c r="O312" s="1"/>
      <c r="P312" s="1"/>
      <c r="Q312" s="43">
        <v>45917</v>
      </c>
      <c r="R312" s="1"/>
      <c r="S312" s="1" t="s">
        <v>23</v>
      </c>
      <c r="T312" s="1" t="s">
        <v>3718</v>
      </c>
      <c r="U312" s="1" t="s">
        <v>17</v>
      </c>
      <c r="V312" s="1" t="s">
        <v>475</v>
      </c>
      <c r="W312" s="46">
        <f t="shared" si="50"/>
        <v>45920.412523148145</v>
      </c>
      <c r="X312" s="47">
        <f t="shared" si="41"/>
        <v>4</v>
      </c>
      <c r="Y312" s="47">
        <f t="shared" ca="1" si="42"/>
        <v>29.587476851855172</v>
      </c>
      <c r="Z312" s="47">
        <f t="shared" ca="1" si="43"/>
        <v>22</v>
      </c>
      <c r="AA312" s="47">
        <f t="shared" ca="1" si="44"/>
        <v>7.5874768518551718</v>
      </c>
      <c r="AB312" s="47">
        <f t="shared" ca="1" si="45"/>
        <v>22</v>
      </c>
      <c r="AC312" s="47">
        <f t="shared" ca="1" si="46"/>
        <v>18</v>
      </c>
      <c r="AD312" s="48">
        <f t="shared" ca="1" si="47"/>
        <v>-23.587476851855172</v>
      </c>
      <c r="AE312" s="42" t="str">
        <f t="shared" ca="1" si="48"/>
        <v>VENCIDO</v>
      </c>
    </row>
    <row r="313" spans="1:31" customFormat="1" ht="15" x14ac:dyDescent="0.25">
      <c r="A313" s="110">
        <v>23487133</v>
      </c>
      <c r="B313" s="39" t="e">
        <f>VLOOKUP(A313,[1]BASE!$A:$A,1,0)</f>
        <v>#N/A</v>
      </c>
      <c r="C313" s="39" t="e">
        <f>VLOOKUP(A313,'INGRESO DIARIO'!A:A,1,0)</f>
        <v>#N/A</v>
      </c>
      <c r="D313" s="40" t="s">
        <v>3680</v>
      </c>
      <c r="E313" s="1" t="s">
        <v>19</v>
      </c>
      <c r="F313" s="41">
        <v>45852.414930555555</v>
      </c>
      <c r="G313" s="41">
        <v>45916.43681712963</v>
      </c>
      <c r="H313" s="1">
        <v>82363732</v>
      </c>
      <c r="I313" s="1" t="s">
        <v>3577</v>
      </c>
      <c r="J313" s="1" t="s">
        <v>3646</v>
      </c>
      <c r="K313" s="1" t="s">
        <v>15</v>
      </c>
      <c r="L313" s="1" t="s">
        <v>3578</v>
      </c>
      <c r="M313" s="1" t="s">
        <v>16</v>
      </c>
      <c r="N313" s="1" t="s">
        <v>22</v>
      </c>
      <c r="O313" s="1"/>
      <c r="P313" s="1"/>
      <c r="Q313" s="43">
        <v>45917</v>
      </c>
      <c r="R313" s="1"/>
      <c r="S313" s="1" t="s">
        <v>23</v>
      </c>
      <c r="T313" s="1" t="s">
        <v>3909</v>
      </c>
      <c r="U313" s="1" t="s">
        <v>17</v>
      </c>
      <c r="V313" s="1" t="s">
        <v>17</v>
      </c>
      <c r="W313" s="46">
        <f t="shared" si="50"/>
        <v>45920.43681712963</v>
      </c>
      <c r="X313" s="47">
        <f t="shared" si="41"/>
        <v>4</v>
      </c>
      <c r="Y313" s="47">
        <f t="shared" ca="1" si="42"/>
        <v>29.563182870369928</v>
      </c>
      <c r="Z313" s="47">
        <f t="shared" ca="1" si="43"/>
        <v>22</v>
      </c>
      <c r="AA313" s="47">
        <f t="shared" ca="1" si="44"/>
        <v>7.5631828703699284</v>
      </c>
      <c r="AB313" s="47">
        <f t="shared" ca="1" si="45"/>
        <v>22</v>
      </c>
      <c r="AC313" s="47">
        <f t="shared" ca="1" si="46"/>
        <v>18</v>
      </c>
      <c r="AD313" s="48">
        <f t="shared" ca="1" si="47"/>
        <v>-23.563182870369928</v>
      </c>
      <c r="AE313" s="42" t="str">
        <f t="shared" ca="1" si="48"/>
        <v>VENCIDO</v>
      </c>
    </row>
    <row r="314" spans="1:31" customFormat="1" ht="15" x14ac:dyDescent="0.25">
      <c r="A314" s="110">
        <v>23540514</v>
      </c>
      <c r="B314" s="39" t="e">
        <f>VLOOKUP(A314,[1]BASE!$A:$A,1,0)</f>
        <v>#N/A</v>
      </c>
      <c r="C314" s="39">
        <f>VLOOKUP(A314,'INGRESO DIARIO'!A:A,1,0)</f>
        <v>23540514</v>
      </c>
      <c r="D314" s="1" t="s">
        <v>3608</v>
      </c>
      <c r="E314" s="1" t="s">
        <v>19</v>
      </c>
      <c r="F314" s="41">
        <v>45916.417662037034</v>
      </c>
      <c r="G314" s="41">
        <v>45923.432997685188</v>
      </c>
      <c r="H314" s="1">
        <v>1039100317</v>
      </c>
      <c r="I314" s="1" t="s">
        <v>3609</v>
      </c>
      <c r="J314" s="1" t="s">
        <v>3654</v>
      </c>
      <c r="K314" s="1" t="s">
        <v>15</v>
      </c>
      <c r="L314" s="1" t="s">
        <v>3610</v>
      </c>
      <c r="M314" s="1" t="s">
        <v>18</v>
      </c>
      <c r="N314" s="1" t="s">
        <v>22</v>
      </c>
      <c r="O314" s="1"/>
      <c r="P314" s="1"/>
      <c r="Q314" s="43">
        <v>45917</v>
      </c>
      <c r="R314" s="1"/>
      <c r="S314" s="1"/>
      <c r="T314" s="43" t="s">
        <v>3892</v>
      </c>
      <c r="U314" s="1" t="s">
        <v>17</v>
      </c>
      <c r="V314" s="1" t="s">
        <v>17</v>
      </c>
      <c r="W314" s="46">
        <f t="shared" si="50"/>
        <v>45931.432997685188</v>
      </c>
      <c r="X314" s="47">
        <f t="shared" si="41"/>
        <v>8</v>
      </c>
      <c r="Y314" s="47">
        <f t="shared" ca="1" si="42"/>
        <v>22.567002314812271</v>
      </c>
      <c r="Z314" s="47">
        <f t="shared" ca="1" si="43"/>
        <v>17</v>
      </c>
      <c r="AA314" s="47">
        <f t="shared" ca="1" si="44"/>
        <v>5.5670023148122709</v>
      </c>
      <c r="AB314" s="47">
        <f t="shared" ca="1" si="45"/>
        <v>17</v>
      </c>
      <c r="AC314" s="47">
        <f t="shared" ca="1" si="46"/>
        <v>9</v>
      </c>
      <c r="AD314" s="48">
        <f t="shared" ca="1" si="47"/>
        <v>-12.567002314812271</v>
      </c>
      <c r="AE314" s="42" t="str">
        <f t="shared" ca="1" si="48"/>
        <v>VENCIDO</v>
      </c>
    </row>
    <row r="315" spans="1:31" customFormat="1" ht="15" x14ac:dyDescent="0.25">
      <c r="A315" s="110">
        <v>23540776</v>
      </c>
      <c r="B315" s="39" t="e">
        <f>VLOOKUP(A315,[1]BASE!$A:$A,1,0)</f>
        <v>#N/A</v>
      </c>
      <c r="C315" s="39" t="e">
        <f>VLOOKUP(A315,'INGRESO DIARIO'!A:A,1,0)</f>
        <v>#N/A</v>
      </c>
      <c r="D315" s="1" t="s">
        <v>3611</v>
      </c>
      <c r="E315" s="1" t="s">
        <v>19</v>
      </c>
      <c r="F315" s="41">
        <v>45916.517928240741</v>
      </c>
      <c r="G315" s="41">
        <v>45916.518645833334</v>
      </c>
      <c r="H315" s="1">
        <v>1128474379</v>
      </c>
      <c r="I315" s="1" t="s">
        <v>3612</v>
      </c>
      <c r="J315" s="1" t="s">
        <v>3655</v>
      </c>
      <c r="K315" s="1" t="s">
        <v>15</v>
      </c>
      <c r="L315" s="1" t="s">
        <v>3613</v>
      </c>
      <c r="M315" s="1" t="s">
        <v>18</v>
      </c>
      <c r="N315" s="1" t="s">
        <v>22</v>
      </c>
      <c r="O315" s="1"/>
      <c r="P315" s="1"/>
      <c r="Q315" s="43">
        <v>45917</v>
      </c>
      <c r="R315" s="1"/>
      <c r="S315" s="1" t="s">
        <v>23</v>
      </c>
      <c r="T315" s="1" t="s">
        <v>3891</v>
      </c>
      <c r="U315" s="1" t="s">
        <v>17</v>
      </c>
      <c r="V315" s="1" t="s">
        <v>17</v>
      </c>
      <c r="W315" s="46">
        <f t="shared" si="50"/>
        <v>45924.518645833334</v>
      </c>
      <c r="X315" s="47">
        <f t="shared" si="41"/>
        <v>8</v>
      </c>
      <c r="Y315" s="47">
        <f t="shared" ca="1" si="42"/>
        <v>29.481354166666279</v>
      </c>
      <c r="Z315" s="47">
        <f t="shared" ca="1" si="43"/>
        <v>22</v>
      </c>
      <c r="AA315" s="47">
        <f t="shared" ca="1" si="44"/>
        <v>7.4813541666662786</v>
      </c>
      <c r="AB315" s="47">
        <f t="shared" ca="1" si="45"/>
        <v>22</v>
      </c>
      <c r="AC315" s="47">
        <f t="shared" ca="1" si="46"/>
        <v>14</v>
      </c>
      <c r="AD315" s="48">
        <f t="shared" ca="1" si="47"/>
        <v>-19.481354166666279</v>
      </c>
      <c r="AE315" s="42" t="str">
        <f t="shared" ca="1" si="48"/>
        <v>VENCIDO</v>
      </c>
    </row>
    <row r="316" spans="1:31" customFormat="1" ht="15" x14ac:dyDescent="0.25">
      <c r="A316" s="126">
        <v>23428578</v>
      </c>
      <c r="B316" s="128" t="e">
        <f>VLOOKUP(A316,[1]BASE!$A:$A,1,0)</f>
        <v>#N/A</v>
      </c>
      <c r="C316" s="128" t="e">
        <f>VLOOKUP(A316,'INGRESO DIARIO'!A:A,1,0)</f>
        <v>#N/A</v>
      </c>
      <c r="D316" s="136" t="s">
        <v>3074</v>
      </c>
      <c r="E316" s="129" t="s">
        <v>412</v>
      </c>
      <c r="F316" s="130">
        <v>45894.371574074074</v>
      </c>
      <c r="G316" s="130">
        <v>45901.906574074077</v>
      </c>
      <c r="H316" s="129">
        <v>1036630500</v>
      </c>
      <c r="I316" s="129" t="s">
        <v>1432</v>
      </c>
      <c r="J316" s="129" t="s">
        <v>2719</v>
      </c>
      <c r="K316" s="129" t="s">
        <v>15</v>
      </c>
      <c r="L316" s="129" t="s">
        <v>1437</v>
      </c>
      <c r="M316" s="129" t="s">
        <v>16</v>
      </c>
      <c r="N316" s="129" t="s">
        <v>26</v>
      </c>
      <c r="O316" s="129"/>
      <c r="P316" s="129" t="s">
        <v>25</v>
      </c>
      <c r="Q316" s="132">
        <v>45917</v>
      </c>
      <c r="R316" s="129"/>
      <c r="S316" s="129" t="s">
        <v>753</v>
      </c>
      <c r="T316" s="129" t="s">
        <v>3221</v>
      </c>
      <c r="U316" s="129"/>
      <c r="V316" s="129"/>
      <c r="W316" s="133">
        <f t="shared" si="50"/>
        <v>45905.906574074077</v>
      </c>
      <c r="X316" s="134">
        <f t="shared" si="41"/>
        <v>4</v>
      </c>
      <c r="Y316" s="134">
        <f t="shared" ca="1" si="42"/>
        <v>44.093425925922929</v>
      </c>
      <c r="Z316" s="134">
        <f t="shared" ca="1" si="43"/>
        <v>33</v>
      </c>
      <c r="AA316" s="134">
        <f t="shared" ca="1" si="44"/>
        <v>11.093425925922929</v>
      </c>
      <c r="AB316" s="134">
        <f t="shared" ca="1" si="45"/>
        <v>33</v>
      </c>
      <c r="AC316" s="134">
        <f t="shared" ca="1" si="46"/>
        <v>29</v>
      </c>
      <c r="AD316" s="135">
        <f t="shared" ca="1" si="47"/>
        <v>-38.093425925922929</v>
      </c>
      <c r="AE316" s="127" t="str">
        <f t="shared" si="48"/>
        <v>EJECUTADO</v>
      </c>
    </row>
    <row r="317" spans="1:31" customFormat="1" ht="15" x14ac:dyDescent="0.25">
      <c r="A317" s="126">
        <v>23521745</v>
      </c>
      <c r="B317" s="128" t="e">
        <f>VLOOKUP(A317,[1]BASE!$A:$A,1,0)</f>
        <v>#N/A</v>
      </c>
      <c r="C317" s="128" t="e">
        <f>VLOOKUP(A317,'INGRESO DIARIO'!A:A,1,0)</f>
        <v>#N/A</v>
      </c>
      <c r="D317" s="136" t="s">
        <v>3119</v>
      </c>
      <c r="E317" s="129" t="s">
        <v>412</v>
      </c>
      <c r="F317" s="130">
        <v>45894.638807870368</v>
      </c>
      <c r="G317" s="130">
        <v>45901.906944444447</v>
      </c>
      <c r="H317" s="129">
        <v>43038106</v>
      </c>
      <c r="I317" s="129" t="s">
        <v>2087</v>
      </c>
      <c r="J317" s="129" t="s">
        <v>3226</v>
      </c>
      <c r="K317" s="129" t="s">
        <v>15</v>
      </c>
      <c r="L317" s="129" t="s">
        <v>2091</v>
      </c>
      <c r="M317" s="129" t="s">
        <v>16</v>
      </c>
      <c r="N317" s="129" t="s">
        <v>26</v>
      </c>
      <c r="O317" s="129"/>
      <c r="P317" s="129" t="s">
        <v>25</v>
      </c>
      <c r="Q317" s="132">
        <v>45917</v>
      </c>
      <c r="R317" s="129"/>
      <c r="S317" s="129" t="s">
        <v>753</v>
      </c>
      <c r="T317" s="129" t="s">
        <v>3225</v>
      </c>
      <c r="U317" s="129"/>
      <c r="V317" s="129"/>
      <c r="W317" s="133">
        <f t="shared" si="50"/>
        <v>45905.906944444447</v>
      </c>
      <c r="X317" s="134">
        <f t="shared" si="41"/>
        <v>4</v>
      </c>
      <c r="Y317" s="134">
        <f t="shared" ca="1" si="42"/>
        <v>44.093055555553292</v>
      </c>
      <c r="Z317" s="134">
        <f t="shared" ca="1" si="43"/>
        <v>33</v>
      </c>
      <c r="AA317" s="134">
        <f t="shared" ca="1" si="44"/>
        <v>11.093055555553292</v>
      </c>
      <c r="AB317" s="134">
        <f t="shared" ca="1" si="45"/>
        <v>33</v>
      </c>
      <c r="AC317" s="134">
        <f t="shared" ca="1" si="46"/>
        <v>29</v>
      </c>
      <c r="AD317" s="135">
        <f t="shared" ca="1" si="47"/>
        <v>-38.093055555553292</v>
      </c>
      <c r="AE317" s="127" t="str">
        <f t="shared" si="48"/>
        <v>EJECUTADO</v>
      </c>
    </row>
    <row r="318" spans="1:31" customFormat="1" ht="15" x14ac:dyDescent="0.25">
      <c r="A318" s="126">
        <v>23522594</v>
      </c>
      <c r="B318" s="128" t="e">
        <f>VLOOKUP(A318,[1]BASE!$A:$A,1,0)</f>
        <v>#N/A</v>
      </c>
      <c r="C318" s="128" t="e">
        <f>VLOOKUP(A318,'INGRESO DIARIO'!A:A,1,0)</f>
        <v>#N/A</v>
      </c>
      <c r="D318" s="136" t="s">
        <v>3122</v>
      </c>
      <c r="E318" s="129" t="s">
        <v>412</v>
      </c>
      <c r="F318" s="130">
        <v>45895.389560185184</v>
      </c>
      <c r="G318" s="130">
        <v>45901.906886574077</v>
      </c>
      <c r="H318" s="129">
        <v>1001469504</v>
      </c>
      <c r="I318" s="129" t="s">
        <v>2110</v>
      </c>
      <c r="J318" s="129" t="s">
        <v>2833</v>
      </c>
      <c r="K318" s="129" t="s">
        <v>15</v>
      </c>
      <c r="L318" s="129" t="s">
        <v>2114</v>
      </c>
      <c r="M318" s="129" t="s">
        <v>16</v>
      </c>
      <c r="N318" s="129" t="s">
        <v>26</v>
      </c>
      <c r="O318" s="129"/>
      <c r="P318" s="129" t="s">
        <v>25</v>
      </c>
      <c r="Q318" s="132">
        <v>45917</v>
      </c>
      <c r="R318" s="129"/>
      <c r="S318" s="129" t="s">
        <v>753</v>
      </c>
      <c r="T318" s="129" t="s">
        <v>25</v>
      </c>
      <c r="U318" s="132">
        <v>45917</v>
      </c>
      <c r="V318" s="129"/>
      <c r="W318" s="129" t="s">
        <v>753</v>
      </c>
      <c r="X318" s="134">
        <f t="shared" si="41"/>
        <v>4</v>
      </c>
      <c r="Y318" s="134">
        <f t="shared" ca="1" si="42"/>
        <v>44.093113425922638</v>
      </c>
      <c r="Z318" s="134">
        <f t="shared" ca="1" si="43"/>
        <v>33</v>
      </c>
      <c r="AA318" s="134">
        <f t="shared" ca="1" si="44"/>
        <v>11.093113425922638</v>
      </c>
      <c r="AB318" s="134">
        <f t="shared" ca="1" si="45"/>
        <v>33</v>
      </c>
      <c r="AC318" s="134">
        <f t="shared" ca="1" si="46"/>
        <v>29</v>
      </c>
      <c r="AD318" s="135" t="e">
        <f t="shared" ca="1" si="47"/>
        <v>#VALUE!</v>
      </c>
      <c r="AE318" s="127" t="str">
        <f t="shared" si="48"/>
        <v>EJECUTADO</v>
      </c>
    </row>
    <row r="319" spans="1:31" customFormat="1" ht="15" x14ac:dyDescent="0.25">
      <c r="A319" s="110">
        <v>23355646</v>
      </c>
      <c r="B319" s="39" t="e">
        <f>VLOOKUP(A319,[1]BASE!$A:$A,1,0)</f>
        <v>#N/A</v>
      </c>
      <c r="C319" s="39" t="e">
        <f>VLOOKUP(A319,'INGRESO DIARIO'!A:A,1,0)</f>
        <v>#N/A</v>
      </c>
      <c r="D319" s="1" t="s">
        <v>3026</v>
      </c>
      <c r="E319" s="1" t="s">
        <v>19</v>
      </c>
      <c r="F319" s="41">
        <v>45699.339467592596</v>
      </c>
      <c r="G319" s="41">
        <v>45860.595104166663</v>
      </c>
      <c r="H319" s="1">
        <v>8127870</v>
      </c>
      <c r="I319" s="1" t="s">
        <v>3027</v>
      </c>
      <c r="J319" s="1" t="s">
        <v>3053</v>
      </c>
      <c r="K319" s="1" t="s">
        <v>15</v>
      </c>
      <c r="L319" s="1" t="s">
        <v>3028</v>
      </c>
      <c r="M319" s="1" t="s">
        <v>18</v>
      </c>
      <c r="N319" s="1" t="s">
        <v>22</v>
      </c>
      <c r="O319" s="1"/>
      <c r="P319" s="1" t="s">
        <v>3251</v>
      </c>
      <c r="Q319" s="43">
        <v>45917</v>
      </c>
      <c r="R319" s="1"/>
      <c r="S319" s="1" t="s">
        <v>753</v>
      </c>
      <c r="T319" s="1" t="s">
        <v>3692</v>
      </c>
      <c r="U319" s="1"/>
      <c r="V319" s="1"/>
      <c r="W319" s="46">
        <f t="shared" ref="W319:W382" si="51">+IF(M319="RURAL",(G319+8),IF(M319="URBANA",(G319+4),""))</f>
        <v>45868.595104166663</v>
      </c>
      <c r="X319" s="47">
        <f t="shared" si="41"/>
        <v>8</v>
      </c>
      <c r="Y319" s="47">
        <f t="shared" ca="1" si="42"/>
        <v>85.404895833336923</v>
      </c>
      <c r="Z319" s="47">
        <f t="shared" ca="1" si="43"/>
        <v>62</v>
      </c>
      <c r="AA319" s="47">
        <f t="shared" ca="1" si="44"/>
        <v>23.404895833336923</v>
      </c>
      <c r="AB319" s="47">
        <f t="shared" ca="1" si="45"/>
        <v>62</v>
      </c>
      <c r="AC319" s="47">
        <f t="shared" ca="1" si="46"/>
        <v>54</v>
      </c>
      <c r="AD319" s="48">
        <f t="shared" ca="1" si="47"/>
        <v>-75.404895833336923</v>
      </c>
      <c r="AE319" s="42" t="str">
        <f t="shared" si="48"/>
        <v>EJECUTADO</v>
      </c>
    </row>
    <row r="320" spans="1:31" customFormat="1" ht="15" x14ac:dyDescent="0.25">
      <c r="A320" s="126">
        <v>23488440</v>
      </c>
      <c r="B320" s="128" t="e">
        <f>VLOOKUP(A320,[1]BASE!$A:$A,1,0)</f>
        <v>#N/A</v>
      </c>
      <c r="C320" s="128" t="e">
        <f>VLOOKUP(A320,'INGRESO DIARIO'!A:A,1,0)</f>
        <v>#N/A</v>
      </c>
      <c r="D320" s="129" t="s">
        <v>1530</v>
      </c>
      <c r="E320" s="129" t="s">
        <v>19</v>
      </c>
      <c r="F320" s="130">
        <v>45875.703310185185</v>
      </c>
      <c r="G320" s="130">
        <v>45901.90697916667</v>
      </c>
      <c r="H320" s="129">
        <v>10876650</v>
      </c>
      <c r="I320" s="129" t="s">
        <v>1528</v>
      </c>
      <c r="J320" s="129" t="s">
        <v>3474</v>
      </c>
      <c r="K320" s="129" t="s">
        <v>15</v>
      </c>
      <c r="L320" s="129" t="s">
        <v>1532</v>
      </c>
      <c r="M320" s="129" t="s">
        <v>18</v>
      </c>
      <c r="N320" s="129" t="s">
        <v>22</v>
      </c>
      <c r="O320" s="129"/>
      <c r="P320" s="129" t="s">
        <v>3251</v>
      </c>
      <c r="Q320" s="132">
        <v>45917</v>
      </c>
      <c r="R320" s="129"/>
      <c r="S320" s="129" t="s">
        <v>753</v>
      </c>
      <c r="T320" s="129" t="s">
        <v>3473</v>
      </c>
      <c r="U320" s="129"/>
      <c r="V320" s="129"/>
      <c r="W320" s="133">
        <f t="shared" si="51"/>
        <v>45909.90697916667</v>
      </c>
      <c r="X320" s="134">
        <f t="shared" si="41"/>
        <v>8</v>
      </c>
      <c r="Y320" s="134">
        <f t="shared" ca="1" si="42"/>
        <v>44.093020833330229</v>
      </c>
      <c r="Z320" s="134">
        <f t="shared" ca="1" si="43"/>
        <v>33</v>
      </c>
      <c r="AA320" s="134">
        <f t="shared" ca="1" si="44"/>
        <v>11.093020833330229</v>
      </c>
      <c r="AB320" s="134">
        <f t="shared" ca="1" si="45"/>
        <v>33</v>
      </c>
      <c r="AC320" s="134">
        <f t="shared" ca="1" si="46"/>
        <v>25</v>
      </c>
      <c r="AD320" s="135">
        <f t="shared" ca="1" si="47"/>
        <v>-34.093020833330229</v>
      </c>
      <c r="AE320" s="127" t="str">
        <f t="shared" si="48"/>
        <v>EJECUTADO</v>
      </c>
    </row>
    <row r="321" spans="1:31" customFormat="1" ht="15" x14ac:dyDescent="0.25">
      <c r="A321" s="110">
        <v>23498374</v>
      </c>
      <c r="B321" s="39" t="e">
        <f>VLOOKUP(A321,[1]BASE!$A:$A,1,0)</f>
        <v>#N/A</v>
      </c>
      <c r="C321" s="39" t="e">
        <f>VLOOKUP(A321,'INGRESO DIARIO'!A:A,1,0)</f>
        <v>#N/A</v>
      </c>
      <c r="D321" s="1" t="s">
        <v>3029</v>
      </c>
      <c r="E321" s="1" t="s">
        <v>19</v>
      </c>
      <c r="F321" s="41">
        <v>45866.400972222225</v>
      </c>
      <c r="G321" s="41">
        <v>45911.812962962962</v>
      </c>
      <c r="H321" s="1">
        <v>32183821</v>
      </c>
      <c r="I321" s="1" t="s">
        <v>3030</v>
      </c>
      <c r="J321" s="1" t="s">
        <v>3054</v>
      </c>
      <c r="K321" s="1" t="s">
        <v>15</v>
      </c>
      <c r="L321" s="1" t="s">
        <v>3031</v>
      </c>
      <c r="M321" s="1" t="s">
        <v>18</v>
      </c>
      <c r="N321" s="1" t="s">
        <v>22</v>
      </c>
      <c r="O321" s="1"/>
      <c r="P321" s="1" t="s">
        <v>3251</v>
      </c>
      <c r="Q321" s="43">
        <v>45917</v>
      </c>
      <c r="R321" s="1"/>
      <c r="S321" s="1" t="s">
        <v>753</v>
      </c>
      <c r="T321" s="1" t="s">
        <v>3468</v>
      </c>
      <c r="U321" s="1"/>
      <c r="V321" s="1"/>
      <c r="W321" s="46">
        <f t="shared" si="51"/>
        <v>45919.812962962962</v>
      </c>
      <c r="X321" s="47">
        <f t="shared" si="41"/>
        <v>8</v>
      </c>
      <c r="Y321" s="47">
        <f t="shared" ca="1" si="42"/>
        <v>34.187037037037953</v>
      </c>
      <c r="Z321" s="47">
        <f t="shared" ca="1" si="43"/>
        <v>25</v>
      </c>
      <c r="AA321" s="47">
        <f t="shared" ca="1" si="44"/>
        <v>9.1870370370379533</v>
      </c>
      <c r="AB321" s="47">
        <f t="shared" ca="1" si="45"/>
        <v>25</v>
      </c>
      <c r="AC321" s="47">
        <f t="shared" ca="1" si="46"/>
        <v>17</v>
      </c>
      <c r="AD321" s="48">
        <f t="shared" ca="1" si="47"/>
        <v>-24.187037037037953</v>
      </c>
      <c r="AE321" s="42" t="str">
        <f t="shared" si="48"/>
        <v>EJECUTADO</v>
      </c>
    </row>
    <row r="322" spans="1:31" customFormat="1" ht="15" x14ac:dyDescent="0.25">
      <c r="A322" s="110">
        <v>23533955</v>
      </c>
      <c r="B322" s="39" t="e">
        <f>VLOOKUP(A322,[1]BASE!$A:$A,1,0)</f>
        <v>#N/A</v>
      </c>
      <c r="C322" s="39" t="e">
        <f>VLOOKUP(A322,'INGRESO DIARIO'!A:A,1,0)</f>
        <v>#N/A</v>
      </c>
      <c r="D322" s="40" t="s">
        <v>927</v>
      </c>
      <c r="E322" s="1" t="s">
        <v>19</v>
      </c>
      <c r="F322" s="41">
        <v>45908.644282407404</v>
      </c>
      <c r="G322" s="41">
        <v>45908.644305555557</v>
      </c>
      <c r="H322" s="1">
        <v>1037615326</v>
      </c>
      <c r="I322" s="1" t="s">
        <v>820</v>
      </c>
      <c r="J322" s="1" t="s">
        <v>890</v>
      </c>
      <c r="K322" s="1" t="s">
        <v>15</v>
      </c>
      <c r="L322" s="1" t="s">
        <v>821</v>
      </c>
      <c r="M322" s="1" t="s">
        <v>16</v>
      </c>
      <c r="N322" s="1" t="s">
        <v>22</v>
      </c>
      <c r="O322" s="1"/>
      <c r="P322" s="1" t="s">
        <v>66</v>
      </c>
      <c r="Q322" s="43">
        <v>45917</v>
      </c>
      <c r="R322" s="1"/>
      <c r="S322" s="1" t="s">
        <v>753</v>
      </c>
      <c r="T322" s="1" t="s">
        <v>3482</v>
      </c>
      <c r="U322" s="1" t="s">
        <v>17</v>
      </c>
      <c r="V322" s="1" t="s">
        <v>17</v>
      </c>
      <c r="W322" s="46">
        <f t="shared" si="51"/>
        <v>45912.644305555557</v>
      </c>
      <c r="X322" s="47">
        <f t="shared" ref="X322:X385" si="52">+IF(M322="URBANA",4,IF(M322="RURAL",8,0))</f>
        <v>4</v>
      </c>
      <c r="Y322" s="47">
        <f t="shared" ref="Y322:Y385" ca="1" si="53">+TODAY()-G322+1</f>
        <v>37.355694444442634</v>
      </c>
      <c r="Z322" s="47">
        <f t="shared" ref="Z322:Z385" ca="1" si="54">+NETWORKDAYS.INTL(G322,NOW(),1)-MOD(H322,1)</f>
        <v>28</v>
      </c>
      <c r="AA322" s="47">
        <f t="shared" ref="AA322:AA385" ca="1" si="55">+Y322-Z322</f>
        <v>9.3556944444426335</v>
      </c>
      <c r="AB322" s="47">
        <f t="shared" ref="AB322:AB385" ca="1" si="56">+(((TODAY()-G322)+1)-AA322)</f>
        <v>28</v>
      </c>
      <c r="AC322" s="47">
        <f t="shared" ref="AC322:AC385" ca="1" si="57">+AB322-X322</f>
        <v>24</v>
      </c>
      <c r="AD322" s="48">
        <f t="shared" ref="AD322:AD385" ca="1" si="58">IF(W322&lt;&gt;0,+W322-TODAY()+1,"")</f>
        <v>-31.355694444442634</v>
      </c>
      <c r="AE322" s="42" t="str">
        <f t="shared" ref="AE322:AE329" si="59">IF(S322&lt;&gt;"OK",IF(AC322&gt;=0,"VENCIDO",IF(AND(AC322&lt;0,AC322&gt;=-2.1),"ALERTA","A TIEMPO")),"EJECUTADO")</f>
        <v>EJECUTADO</v>
      </c>
    </row>
    <row r="323" spans="1:31" customFormat="1" ht="15" x14ac:dyDescent="0.25">
      <c r="A323" s="110">
        <v>23531202</v>
      </c>
      <c r="B323" s="39" t="e">
        <f>VLOOKUP(A323,[1]BASE!$A:$A,1,0)</f>
        <v>#N/A</v>
      </c>
      <c r="C323" s="39" t="e">
        <f>VLOOKUP(A323,'INGRESO DIARIO'!A:A,1,0)</f>
        <v>#N/A</v>
      </c>
      <c r="D323" s="40" t="s">
        <v>405</v>
      </c>
      <c r="E323" s="1" t="s">
        <v>19</v>
      </c>
      <c r="F323" s="41">
        <v>45904.367731481485</v>
      </c>
      <c r="G323" s="41">
        <v>45904.367789351854</v>
      </c>
      <c r="H323" s="1">
        <v>1002656681</v>
      </c>
      <c r="I323" s="1" t="s">
        <v>262</v>
      </c>
      <c r="J323" s="1" t="s">
        <v>348</v>
      </c>
      <c r="K323" s="1" t="s">
        <v>15</v>
      </c>
      <c r="L323" s="1" t="s">
        <v>263</v>
      </c>
      <c r="M323" s="1" t="s">
        <v>16</v>
      </c>
      <c r="N323" s="1" t="s">
        <v>22</v>
      </c>
      <c r="O323" s="1"/>
      <c r="P323" s="1" t="s">
        <v>66</v>
      </c>
      <c r="Q323" s="43">
        <v>45917</v>
      </c>
      <c r="R323" s="1"/>
      <c r="S323" s="1" t="s">
        <v>753</v>
      </c>
      <c r="T323" s="1" t="s">
        <v>599</v>
      </c>
      <c r="U323" s="1"/>
      <c r="V323" s="1"/>
      <c r="W323" s="46">
        <f t="shared" si="51"/>
        <v>45908.367789351854</v>
      </c>
      <c r="X323" s="47">
        <f t="shared" si="52"/>
        <v>4</v>
      </c>
      <c r="Y323" s="47">
        <f t="shared" ca="1" si="53"/>
        <v>41.632210648145701</v>
      </c>
      <c r="Z323" s="47">
        <f t="shared" ca="1" si="54"/>
        <v>30</v>
      </c>
      <c r="AA323" s="47">
        <f t="shared" ca="1" si="55"/>
        <v>11.632210648145701</v>
      </c>
      <c r="AB323" s="47">
        <f t="shared" ca="1" si="56"/>
        <v>30</v>
      </c>
      <c r="AC323" s="47">
        <f t="shared" ca="1" si="57"/>
        <v>26</v>
      </c>
      <c r="AD323" s="48">
        <f t="shared" ca="1" si="58"/>
        <v>-35.632210648145701</v>
      </c>
      <c r="AE323" s="42" t="str">
        <f t="shared" si="59"/>
        <v>EJECUTADO</v>
      </c>
    </row>
    <row r="324" spans="1:31" customFormat="1" ht="15" x14ac:dyDescent="0.25">
      <c r="A324" s="110">
        <v>23534797</v>
      </c>
      <c r="B324" s="39" t="e">
        <f>VLOOKUP(A324,[1]BASE!$A:$A,1,0)</f>
        <v>#N/A</v>
      </c>
      <c r="C324" s="39" t="e">
        <f>VLOOKUP(A324,'INGRESO DIARIO'!A:A,1,0)</f>
        <v>#N/A</v>
      </c>
      <c r="D324" s="40" t="s">
        <v>925</v>
      </c>
      <c r="E324" s="1" t="s">
        <v>19</v>
      </c>
      <c r="F324" s="41">
        <v>45909.512002314812</v>
      </c>
      <c r="G324" s="41">
        <v>45909.512037037035</v>
      </c>
      <c r="H324" s="1">
        <v>70190543</v>
      </c>
      <c r="I324" s="1" t="s">
        <v>816</v>
      </c>
      <c r="J324" s="1" t="s">
        <v>888</v>
      </c>
      <c r="K324" s="1" t="s">
        <v>15</v>
      </c>
      <c r="L324" s="1" t="s">
        <v>817</v>
      </c>
      <c r="M324" s="1" t="s">
        <v>16</v>
      </c>
      <c r="N324" s="1" t="s">
        <v>22</v>
      </c>
      <c r="O324" s="1"/>
      <c r="P324" s="1" t="s">
        <v>66</v>
      </c>
      <c r="Q324" s="43">
        <v>45917</v>
      </c>
      <c r="R324" s="1"/>
      <c r="S324" s="1" t="s">
        <v>753</v>
      </c>
      <c r="T324" s="1" t="s">
        <v>3733</v>
      </c>
      <c r="U324" s="1" t="s">
        <v>17</v>
      </c>
      <c r="V324" s="1" t="s">
        <v>475</v>
      </c>
      <c r="W324" s="46">
        <f t="shared" si="51"/>
        <v>45913.512037037035</v>
      </c>
      <c r="X324" s="47">
        <f t="shared" si="52"/>
        <v>4</v>
      </c>
      <c r="Y324" s="47">
        <f t="shared" ca="1" si="53"/>
        <v>36.487962962964957</v>
      </c>
      <c r="Z324" s="47">
        <f t="shared" ca="1" si="54"/>
        <v>27</v>
      </c>
      <c r="AA324" s="47">
        <f t="shared" ca="1" si="55"/>
        <v>9.4879629629649571</v>
      </c>
      <c r="AB324" s="47">
        <f t="shared" ca="1" si="56"/>
        <v>27</v>
      </c>
      <c r="AC324" s="47">
        <f t="shared" ca="1" si="57"/>
        <v>23</v>
      </c>
      <c r="AD324" s="48">
        <f t="shared" ca="1" si="58"/>
        <v>-30.487962962964957</v>
      </c>
      <c r="AE324" s="42" t="str">
        <f t="shared" si="59"/>
        <v>EJECUTADO</v>
      </c>
    </row>
    <row r="325" spans="1:31" customFormat="1" ht="15" x14ac:dyDescent="0.25">
      <c r="A325" s="110">
        <v>23539169</v>
      </c>
      <c r="B325" s="39" t="e">
        <f>VLOOKUP(A325,[1]BASE!$A:$A,1,0)</f>
        <v>#N/A</v>
      </c>
      <c r="C325" s="39" t="e">
        <f>VLOOKUP(A325,'INGRESO DIARIO'!A:A,1,0)</f>
        <v>#N/A</v>
      </c>
      <c r="D325" s="40" t="s">
        <v>3452</v>
      </c>
      <c r="E325" s="1" t="s">
        <v>19</v>
      </c>
      <c r="F325" s="41">
        <v>45915.376157407409</v>
      </c>
      <c r="G325" s="41">
        <v>45915.376226851855</v>
      </c>
      <c r="H325" s="1">
        <v>1000441165</v>
      </c>
      <c r="I325" s="1" t="s">
        <v>3311</v>
      </c>
      <c r="J325" s="1" t="s">
        <v>3417</v>
      </c>
      <c r="K325" s="1" t="s">
        <v>15</v>
      </c>
      <c r="L325" s="1" t="s">
        <v>3312</v>
      </c>
      <c r="M325" s="1" t="s">
        <v>16</v>
      </c>
      <c r="N325" s="1" t="s">
        <v>20</v>
      </c>
      <c r="O325" s="1"/>
      <c r="P325" s="1" t="s">
        <v>754</v>
      </c>
      <c r="Q325" s="43">
        <v>45917</v>
      </c>
      <c r="R325" s="1"/>
      <c r="S325" s="1" t="s">
        <v>753</v>
      </c>
      <c r="T325" s="43" t="s">
        <v>3503</v>
      </c>
      <c r="U325" s="1" t="s">
        <v>17</v>
      </c>
      <c r="V325" s="1" t="s">
        <v>17</v>
      </c>
      <c r="W325" s="46">
        <f t="shared" si="51"/>
        <v>45919.376226851855</v>
      </c>
      <c r="X325" s="47">
        <f t="shared" si="52"/>
        <v>4</v>
      </c>
      <c r="Y325" s="47">
        <f t="shared" ca="1" si="53"/>
        <v>30.623773148145119</v>
      </c>
      <c r="Z325" s="47">
        <f t="shared" ca="1" si="54"/>
        <v>23</v>
      </c>
      <c r="AA325" s="47">
        <f t="shared" ca="1" si="55"/>
        <v>7.6237731481451192</v>
      </c>
      <c r="AB325" s="47">
        <f t="shared" ca="1" si="56"/>
        <v>23</v>
      </c>
      <c r="AC325" s="47">
        <f t="shared" ca="1" si="57"/>
        <v>19</v>
      </c>
      <c r="AD325" s="48">
        <f t="shared" ca="1" si="58"/>
        <v>-24.623773148145119</v>
      </c>
      <c r="AE325" s="42" t="str">
        <f t="shared" si="59"/>
        <v>EJECUTADO</v>
      </c>
    </row>
    <row r="326" spans="1:31" customFormat="1" ht="15" x14ac:dyDescent="0.25">
      <c r="A326" s="126">
        <v>23520793</v>
      </c>
      <c r="B326" s="128" t="e">
        <f>VLOOKUP(A326,[1]BASE!$A:$A,1,0)</f>
        <v>#N/A</v>
      </c>
      <c r="C326" s="128" t="e">
        <f>VLOOKUP(A326,'INGRESO DIARIO'!A:A,1,0)</f>
        <v>#N/A</v>
      </c>
      <c r="D326" s="136" t="s">
        <v>3114</v>
      </c>
      <c r="E326" s="129" t="s">
        <v>19</v>
      </c>
      <c r="F326" s="130">
        <v>45897.296006944445</v>
      </c>
      <c r="G326" s="130">
        <v>45901.906689814816</v>
      </c>
      <c r="H326" s="129">
        <v>1017138637</v>
      </c>
      <c r="I326" s="129" t="s">
        <v>2021</v>
      </c>
      <c r="J326" s="129" t="s">
        <v>2817</v>
      </c>
      <c r="K326" s="129" t="s">
        <v>15</v>
      </c>
      <c r="L326" s="129" t="s">
        <v>2026</v>
      </c>
      <c r="M326" s="129" t="s">
        <v>16</v>
      </c>
      <c r="N326" s="129" t="s">
        <v>20</v>
      </c>
      <c r="O326" s="129"/>
      <c r="P326" s="129" t="s">
        <v>754</v>
      </c>
      <c r="Q326" s="132">
        <v>45917</v>
      </c>
      <c r="R326" s="129"/>
      <c r="S326" s="129" t="s">
        <v>753</v>
      </c>
      <c r="T326" s="129" t="s">
        <v>3240</v>
      </c>
      <c r="U326" s="129"/>
      <c r="V326" s="129"/>
      <c r="W326" s="133">
        <f t="shared" si="51"/>
        <v>45905.906689814816</v>
      </c>
      <c r="X326" s="134">
        <f t="shared" si="52"/>
        <v>4</v>
      </c>
      <c r="Y326" s="134">
        <f t="shared" ca="1" si="53"/>
        <v>44.093310185184237</v>
      </c>
      <c r="Z326" s="134">
        <f t="shared" ca="1" si="54"/>
        <v>33</v>
      </c>
      <c r="AA326" s="134">
        <f t="shared" ca="1" si="55"/>
        <v>11.093310185184237</v>
      </c>
      <c r="AB326" s="134">
        <f t="shared" ca="1" si="56"/>
        <v>33</v>
      </c>
      <c r="AC326" s="134">
        <f t="shared" ca="1" si="57"/>
        <v>29</v>
      </c>
      <c r="AD326" s="135">
        <f t="shared" ca="1" si="58"/>
        <v>-38.093310185184237</v>
      </c>
      <c r="AE326" s="127" t="str">
        <f t="shared" si="59"/>
        <v>EJECUTADO</v>
      </c>
    </row>
    <row r="327" spans="1:31" customFormat="1" ht="15" x14ac:dyDescent="0.25">
      <c r="A327" s="126">
        <v>23525322</v>
      </c>
      <c r="B327" s="128" t="e">
        <f>VLOOKUP(A327,[1]BASE!$A:$A,1,0)</f>
        <v>#N/A</v>
      </c>
      <c r="C327" s="128" t="e">
        <f>VLOOKUP(A327,'INGRESO DIARIO'!A:A,1,0)</f>
        <v>#N/A</v>
      </c>
      <c r="D327" s="136" t="s">
        <v>3152</v>
      </c>
      <c r="E327" s="129" t="s">
        <v>19</v>
      </c>
      <c r="F327" s="130">
        <v>45897.458020833335</v>
      </c>
      <c r="G327" s="130">
        <v>45901.906782407408</v>
      </c>
      <c r="H327" s="129">
        <v>21401079</v>
      </c>
      <c r="I327" s="129" t="s">
        <v>2407</v>
      </c>
      <c r="J327" s="129" t="s">
        <v>2882</v>
      </c>
      <c r="K327" s="129" t="s">
        <v>15</v>
      </c>
      <c r="L327" s="129" t="s">
        <v>2410</v>
      </c>
      <c r="M327" s="129" t="s">
        <v>16</v>
      </c>
      <c r="N327" s="129" t="s">
        <v>20</v>
      </c>
      <c r="O327" s="129"/>
      <c r="P327" s="129" t="s">
        <v>754</v>
      </c>
      <c r="Q327" s="132">
        <v>45917</v>
      </c>
      <c r="R327" s="129"/>
      <c r="S327" s="129" t="s">
        <v>753</v>
      </c>
      <c r="T327" s="129" t="s">
        <v>3239</v>
      </c>
      <c r="U327" s="129"/>
      <c r="V327" s="129"/>
      <c r="W327" s="133">
        <f t="shared" si="51"/>
        <v>45905.906782407408</v>
      </c>
      <c r="X327" s="134">
        <f t="shared" si="52"/>
        <v>4</v>
      </c>
      <c r="Y327" s="134">
        <f t="shared" ca="1" si="53"/>
        <v>44.093217592591827</v>
      </c>
      <c r="Z327" s="134">
        <f t="shared" ca="1" si="54"/>
        <v>33</v>
      </c>
      <c r="AA327" s="134">
        <f t="shared" ca="1" si="55"/>
        <v>11.093217592591827</v>
      </c>
      <c r="AB327" s="134">
        <f t="shared" ca="1" si="56"/>
        <v>33</v>
      </c>
      <c r="AC327" s="134">
        <f t="shared" ca="1" si="57"/>
        <v>29</v>
      </c>
      <c r="AD327" s="135">
        <f t="shared" ca="1" si="58"/>
        <v>-38.093217592591827</v>
      </c>
      <c r="AE327" s="127" t="str">
        <f t="shared" si="59"/>
        <v>EJECUTADO</v>
      </c>
    </row>
    <row r="328" spans="1:31" customFormat="1" ht="15" x14ac:dyDescent="0.25">
      <c r="A328" s="126">
        <v>23523167</v>
      </c>
      <c r="B328" s="128" t="e">
        <f>VLOOKUP(A328,[1]BASE!$A:$A,1,0)</f>
        <v>#N/A</v>
      </c>
      <c r="C328" s="128">
        <f>VLOOKUP(A328,'INGRESO DIARIO'!A:A,1,0)</f>
        <v>23523167</v>
      </c>
      <c r="D328" s="136" t="s">
        <v>3132</v>
      </c>
      <c r="E328" s="129" t="s">
        <v>409</v>
      </c>
      <c r="F328" s="130">
        <v>45895.636631944442</v>
      </c>
      <c r="G328" s="130">
        <v>45901.906736111108</v>
      </c>
      <c r="H328" s="129">
        <v>1007222077</v>
      </c>
      <c r="I328" s="129" t="s">
        <v>2191</v>
      </c>
      <c r="J328" s="129" t="s">
        <v>2847</v>
      </c>
      <c r="K328" s="129" t="s">
        <v>15</v>
      </c>
      <c r="L328" s="129" t="s">
        <v>2195</v>
      </c>
      <c r="M328" s="129" t="s">
        <v>16</v>
      </c>
      <c r="N328" s="129" t="s">
        <v>26</v>
      </c>
      <c r="O328" s="129"/>
      <c r="P328" s="129"/>
      <c r="Q328" s="132">
        <v>45917</v>
      </c>
      <c r="R328" s="129"/>
      <c r="S328" s="129" t="s">
        <v>21</v>
      </c>
      <c r="T328" s="129" t="s">
        <v>3904</v>
      </c>
      <c r="U328" s="129"/>
      <c r="V328" s="129"/>
      <c r="W328" s="133">
        <f t="shared" si="51"/>
        <v>45905.906736111108</v>
      </c>
      <c r="X328" s="134">
        <f t="shared" si="52"/>
        <v>4</v>
      </c>
      <c r="Y328" s="134">
        <f t="shared" ca="1" si="53"/>
        <v>44.09326388889167</v>
      </c>
      <c r="Z328" s="134">
        <f t="shared" ca="1" si="54"/>
        <v>33</v>
      </c>
      <c r="AA328" s="134">
        <f t="shared" ca="1" si="55"/>
        <v>11.09326388889167</v>
      </c>
      <c r="AB328" s="134">
        <f t="shared" ca="1" si="56"/>
        <v>33</v>
      </c>
      <c r="AC328" s="134">
        <f t="shared" ca="1" si="57"/>
        <v>29</v>
      </c>
      <c r="AD328" s="135">
        <f t="shared" ca="1" si="58"/>
        <v>-38.09326388889167</v>
      </c>
      <c r="AE328" s="127" t="str">
        <f t="shared" ca="1" si="59"/>
        <v>VENCIDO</v>
      </c>
    </row>
    <row r="329" spans="1:31" customFormat="1" ht="15" x14ac:dyDescent="0.25">
      <c r="A329" s="110">
        <v>23479875</v>
      </c>
      <c r="B329" s="39" t="e">
        <f>VLOOKUP(A329,[1]BASE!$A:$A,1,0)</f>
        <v>#N/A</v>
      </c>
      <c r="C329" s="39">
        <f>VLOOKUP(A329,'INGRESO DIARIO'!A:A,1,0)</f>
        <v>23479875</v>
      </c>
      <c r="D329" s="1" t="s">
        <v>3012</v>
      </c>
      <c r="E329" s="1" t="s">
        <v>19</v>
      </c>
      <c r="F329" s="41">
        <v>45842.435763888891</v>
      </c>
      <c r="G329" s="41">
        <v>45911.814756944441</v>
      </c>
      <c r="H329" s="1">
        <v>43203606</v>
      </c>
      <c r="I329" s="1" t="s">
        <v>3013</v>
      </c>
      <c r="J329" s="1" t="s">
        <v>3049</v>
      </c>
      <c r="K329" s="1" t="s">
        <v>15</v>
      </c>
      <c r="L329" s="1" t="s">
        <v>3014</v>
      </c>
      <c r="M329" s="1" t="s">
        <v>16</v>
      </c>
      <c r="N329" s="1" t="s">
        <v>22</v>
      </c>
      <c r="O329" s="1"/>
      <c r="P329" s="1"/>
      <c r="Q329" s="43">
        <v>45917</v>
      </c>
      <c r="R329" s="1"/>
      <c r="S329" s="1" t="s">
        <v>21</v>
      </c>
      <c r="T329" s="1" t="s">
        <v>3908</v>
      </c>
      <c r="U329" s="1"/>
      <c r="V329" s="1"/>
      <c r="W329" s="46">
        <f t="shared" si="51"/>
        <v>45915.814756944441</v>
      </c>
      <c r="X329" s="47">
        <f t="shared" si="52"/>
        <v>4</v>
      </c>
      <c r="Y329" s="47">
        <f t="shared" ca="1" si="53"/>
        <v>34.185243055559113</v>
      </c>
      <c r="Z329" s="47">
        <f t="shared" ca="1" si="54"/>
        <v>25</v>
      </c>
      <c r="AA329" s="47">
        <f t="shared" ca="1" si="55"/>
        <v>9.1852430555591127</v>
      </c>
      <c r="AB329" s="47">
        <f t="shared" ca="1" si="56"/>
        <v>25</v>
      </c>
      <c r="AC329" s="47">
        <f t="shared" ca="1" si="57"/>
        <v>21</v>
      </c>
      <c r="AD329" s="48">
        <f t="shared" ca="1" si="58"/>
        <v>-28.185243055559113</v>
      </c>
      <c r="AE329" s="42" t="str">
        <f t="shared" ca="1" si="59"/>
        <v>VENCIDO</v>
      </c>
    </row>
    <row r="330" spans="1:31" customFormat="1" ht="15" x14ac:dyDescent="0.25">
      <c r="A330" s="110">
        <v>23504019</v>
      </c>
      <c r="B330" s="39" t="e">
        <f>VLOOKUP(A330,[1]BASE!$A:$A,1,0)</f>
        <v>#N/A</v>
      </c>
      <c r="C330" s="39">
        <f>VLOOKUP(A330,'INGRESO DIARIO'!A:A,1,0)</f>
        <v>23504019</v>
      </c>
      <c r="D330" s="1" t="s">
        <v>3618</v>
      </c>
      <c r="E330" s="1" t="s">
        <v>411</v>
      </c>
      <c r="F330" s="41">
        <v>45870.674166666664</v>
      </c>
      <c r="G330" s="41">
        <v>45916.477581018517</v>
      </c>
      <c r="H330" s="1">
        <v>1020489267</v>
      </c>
      <c r="I330" s="1" t="s">
        <v>3619</v>
      </c>
      <c r="J330" s="1" t="s">
        <v>3903</v>
      </c>
      <c r="K330" s="1" t="s">
        <v>15</v>
      </c>
      <c r="L330" s="1" t="s">
        <v>3620</v>
      </c>
      <c r="M330" s="1" t="s">
        <v>18</v>
      </c>
      <c r="N330" s="1" t="s">
        <v>26</v>
      </c>
      <c r="O330" s="1"/>
      <c r="P330" s="1"/>
      <c r="Q330" s="43">
        <v>45917</v>
      </c>
      <c r="R330" s="1"/>
      <c r="S330" s="1" t="s">
        <v>21</v>
      </c>
      <c r="T330" s="1" t="s">
        <v>3902</v>
      </c>
      <c r="U330" s="1" t="s">
        <v>17</v>
      </c>
      <c r="V330" s="1" t="s">
        <v>17</v>
      </c>
      <c r="W330" s="46">
        <f t="shared" si="51"/>
        <v>45924.477581018517</v>
      </c>
      <c r="X330" s="47">
        <f t="shared" si="52"/>
        <v>8</v>
      </c>
      <c r="Y330" s="47">
        <f t="shared" ca="1" si="53"/>
        <v>29.522418981483497</v>
      </c>
      <c r="Z330" s="47">
        <f t="shared" ca="1" si="54"/>
        <v>22</v>
      </c>
      <c r="AA330" s="47">
        <f t="shared" ca="1" si="55"/>
        <v>7.5224189814834972</v>
      </c>
      <c r="AB330" s="47">
        <f t="shared" ca="1" si="56"/>
        <v>22</v>
      </c>
      <c r="AC330" s="47">
        <f t="shared" ca="1" si="57"/>
        <v>14</v>
      </c>
      <c r="AD330" s="48">
        <f t="shared" ca="1" si="58"/>
        <v>-19.522418981483497</v>
      </c>
      <c r="AE330" s="46" cm="1">
        <f t="array" aca="1" ref="AE330" ca="1">+P308+K298:AE330+P308+K298:AE330+P308+K298:AE330+N298:AE330+M298:AE330+P308+K298:AE330+P308+K298:AE330+L298:AE330+K298:AE330+P308+K298+A271:AE330</f>
        <v>0</v>
      </c>
    </row>
    <row r="331" spans="1:31" customFormat="1" ht="15" x14ac:dyDescent="0.25">
      <c r="A331" s="110">
        <v>23537009</v>
      </c>
      <c r="B331" s="39" t="e">
        <f>VLOOKUP(A331,[1]BASE!$A:$A,1,0)</f>
        <v>#N/A</v>
      </c>
      <c r="C331" s="39">
        <f>VLOOKUP(A331,'INGRESO DIARIO'!A:A,1,0)</f>
        <v>23537009</v>
      </c>
      <c r="D331" s="40" t="s">
        <v>1247</v>
      </c>
      <c r="E331" s="1" t="s">
        <v>19</v>
      </c>
      <c r="F331" s="41">
        <v>45911.53020833333</v>
      </c>
      <c r="G331" s="41">
        <v>45919.576238425929</v>
      </c>
      <c r="H331" s="1">
        <v>1003557679</v>
      </c>
      <c r="I331" s="1" t="s">
        <v>1161</v>
      </c>
      <c r="J331" s="1" t="s">
        <v>1221</v>
      </c>
      <c r="K331" s="1" t="s">
        <v>15</v>
      </c>
      <c r="L331" s="1" t="s">
        <v>1162</v>
      </c>
      <c r="M331" s="1" t="s">
        <v>16</v>
      </c>
      <c r="N331" s="1" t="s">
        <v>22</v>
      </c>
      <c r="O331" s="1"/>
      <c r="P331" s="1" t="s">
        <v>17</v>
      </c>
      <c r="Q331" s="43">
        <v>45917</v>
      </c>
      <c r="R331" s="1"/>
      <c r="S331" s="1"/>
      <c r="T331" s="1" t="s">
        <v>3735</v>
      </c>
      <c r="U331" s="1" t="s">
        <v>17</v>
      </c>
      <c r="V331" s="1" t="s">
        <v>17</v>
      </c>
      <c r="W331" s="46">
        <f t="shared" si="51"/>
        <v>45923.576238425929</v>
      </c>
      <c r="X331" s="47">
        <f t="shared" si="52"/>
        <v>4</v>
      </c>
      <c r="Y331" s="47">
        <f t="shared" ca="1" si="53"/>
        <v>26.42376157407125</v>
      </c>
      <c r="Z331" s="47">
        <f t="shared" ca="1" si="54"/>
        <v>19</v>
      </c>
      <c r="AA331" s="47">
        <f t="shared" ca="1" si="55"/>
        <v>7.4237615740712499</v>
      </c>
      <c r="AB331" s="47">
        <f t="shared" ca="1" si="56"/>
        <v>19</v>
      </c>
      <c r="AC331" s="47">
        <f t="shared" ca="1" si="57"/>
        <v>15</v>
      </c>
      <c r="AD331" s="48">
        <f t="shared" ca="1" si="58"/>
        <v>-20.42376157407125</v>
      </c>
      <c r="AE331" s="42" t="str">
        <f t="shared" ref="AE331:AE394" ca="1" si="60">IF(S331&lt;&gt;"OK",IF(AC331&gt;=0,"VENCIDO",IF(AND(AC331&lt;0,AC331&gt;=-2.1),"ALERTA","A TIEMPO")),"EJECUTADO")</f>
        <v>VENCIDO</v>
      </c>
    </row>
    <row r="332" spans="1:31" customFormat="1" ht="15" x14ac:dyDescent="0.25">
      <c r="A332" s="110">
        <v>23537884</v>
      </c>
      <c r="B332" s="39" t="e">
        <f>VLOOKUP(A332,[1]BASE!$A:$A,1,0)</f>
        <v>#N/A</v>
      </c>
      <c r="C332" s="39">
        <f>VLOOKUP(A332,'INGRESO DIARIO'!A:A,1,0)</f>
        <v>23537884</v>
      </c>
      <c r="D332" s="40" t="s">
        <v>3190</v>
      </c>
      <c r="E332" s="1" t="s">
        <v>19</v>
      </c>
      <c r="F332" s="41">
        <v>45912.509826388887</v>
      </c>
      <c r="G332" s="41">
        <v>45922.319571759261</v>
      </c>
      <c r="H332" s="1">
        <v>1039703209</v>
      </c>
      <c r="I332" s="1" t="s">
        <v>2969</v>
      </c>
      <c r="J332" s="1" t="s">
        <v>3036</v>
      </c>
      <c r="K332" s="1" t="s">
        <v>15</v>
      </c>
      <c r="L332" s="1" t="s">
        <v>2970</v>
      </c>
      <c r="M332" s="1" t="s">
        <v>16</v>
      </c>
      <c r="N332" s="1" t="s">
        <v>20</v>
      </c>
      <c r="O332" s="1"/>
      <c r="P332" s="1"/>
      <c r="Q332" s="43">
        <v>45916</v>
      </c>
      <c r="R332" s="1"/>
      <c r="S332" s="1"/>
      <c r="T332" s="43" t="s">
        <v>3498</v>
      </c>
      <c r="U332" s="1"/>
      <c r="V332" s="1"/>
      <c r="W332" s="133">
        <f t="shared" si="51"/>
        <v>45926.319571759261</v>
      </c>
      <c r="X332" s="134">
        <f t="shared" si="52"/>
        <v>4</v>
      </c>
      <c r="Y332" s="134">
        <f t="shared" ca="1" si="53"/>
        <v>23.680428240739275</v>
      </c>
      <c r="Z332" s="134">
        <f t="shared" ca="1" si="54"/>
        <v>18</v>
      </c>
      <c r="AA332" s="134">
        <f t="shared" ca="1" si="55"/>
        <v>5.6804282407392748</v>
      </c>
      <c r="AB332" s="134">
        <f t="shared" ca="1" si="56"/>
        <v>18</v>
      </c>
      <c r="AC332" s="134">
        <f t="shared" ca="1" si="57"/>
        <v>14</v>
      </c>
      <c r="AD332" s="135">
        <f t="shared" ca="1" si="58"/>
        <v>-17.680428240739275</v>
      </c>
      <c r="AE332" s="127" t="str">
        <f t="shared" ca="1" si="60"/>
        <v>VENCIDO</v>
      </c>
    </row>
    <row r="333" spans="1:31" customFormat="1" ht="15" x14ac:dyDescent="0.25">
      <c r="A333" s="126">
        <v>23504713</v>
      </c>
      <c r="B333" s="128" t="e">
        <f>VLOOKUP(A333,[1]BASE!$A:$A,1,0)</f>
        <v>#N/A</v>
      </c>
      <c r="C333" s="128" t="e">
        <f>VLOOKUP(A333,'INGRESO DIARIO'!A:A,1,0)</f>
        <v>#N/A</v>
      </c>
      <c r="D333" s="129" t="s">
        <v>1632</v>
      </c>
      <c r="E333" s="129" t="s">
        <v>19</v>
      </c>
      <c r="F333" s="130">
        <v>45890.675833333335</v>
      </c>
      <c r="G333" s="130">
        <v>45901.906828703701</v>
      </c>
      <c r="H333" s="129">
        <v>71314959</v>
      </c>
      <c r="I333" s="129" t="s">
        <v>1630</v>
      </c>
      <c r="J333" s="129" t="s">
        <v>2752</v>
      </c>
      <c r="K333" s="129" t="s">
        <v>15</v>
      </c>
      <c r="L333" s="129" t="s">
        <v>1634</v>
      </c>
      <c r="M333" s="129" t="s">
        <v>18</v>
      </c>
      <c r="N333" s="129" t="s">
        <v>22</v>
      </c>
      <c r="O333" s="129"/>
      <c r="P333" s="129"/>
      <c r="Q333" s="132">
        <v>45916</v>
      </c>
      <c r="R333" s="129"/>
      <c r="S333" s="129" t="s">
        <v>23</v>
      </c>
      <c r="T333" s="129" t="s">
        <v>3689</v>
      </c>
      <c r="U333" s="129"/>
      <c r="V333" s="129"/>
      <c r="W333" s="133">
        <f t="shared" si="51"/>
        <v>45909.906828703701</v>
      </c>
      <c r="X333" s="134">
        <f t="shared" si="52"/>
        <v>8</v>
      </c>
      <c r="Y333" s="134">
        <f t="shared" ca="1" si="53"/>
        <v>44.093171296299261</v>
      </c>
      <c r="Z333" s="134">
        <f t="shared" ca="1" si="54"/>
        <v>33</v>
      </c>
      <c r="AA333" s="134">
        <f t="shared" ca="1" si="55"/>
        <v>11.093171296299261</v>
      </c>
      <c r="AB333" s="134">
        <f t="shared" ca="1" si="56"/>
        <v>33</v>
      </c>
      <c r="AC333" s="134">
        <f t="shared" ca="1" si="57"/>
        <v>25</v>
      </c>
      <c r="AD333" s="135">
        <f t="shared" ca="1" si="58"/>
        <v>-34.093171296299261</v>
      </c>
      <c r="AE333" s="127" t="str">
        <f t="shared" ca="1" si="60"/>
        <v>VENCIDO</v>
      </c>
    </row>
    <row r="334" spans="1:31" customFormat="1" ht="15" x14ac:dyDescent="0.25">
      <c r="A334" s="126">
        <v>23514645</v>
      </c>
      <c r="B334" s="128" t="e">
        <f>VLOOKUP(A334,[1]BASE!$A:$A,1,0)</f>
        <v>#N/A</v>
      </c>
      <c r="C334" s="128" t="e">
        <f>VLOOKUP(A334,'INGRESO DIARIO'!A:A,1,0)</f>
        <v>#N/A</v>
      </c>
      <c r="D334" s="129" t="s">
        <v>1791</v>
      </c>
      <c r="E334" s="129" t="s">
        <v>19</v>
      </c>
      <c r="F334" s="130">
        <v>45899.591203703705</v>
      </c>
      <c r="G334" s="130">
        <v>45901.906701388885</v>
      </c>
      <c r="H334" s="129">
        <v>1025885524</v>
      </c>
      <c r="I334" s="129" t="s">
        <v>1789</v>
      </c>
      <c r="J334" s="129" t="s">
        <v>3695</v>
      </c>
      <c r="K334" s="129" t="s">
        <v>15</v>
      </c>
      <c r="L334" s="129" t="s">
        <v>1793</v>
      </c>
      <c r="M334" s="129" t="s">
        <v>18</v>
      </c>
      <c r="N334" s="129" t="s">
        <v>22</v>
      </c>
      <c r="O334" s="129"/>
      <c r="P334" s="129"/>
      <c r="Q334" s="132">
        <v>45916</v>
      </c>
      <c r="R334" s="129"/>
      <c r="S334" s="129" t="s">
        <v>23</v>
      </c>
      <c r="T334" s="129" t="s">
        <v>3694</v>
      </c>
      <c r="U334" s="129"/>
      <c r="V334" s="129"/>
      <c r="W334" s="133">
        <f t="shared" si="51"/>
        <v>45909.906701388885</v>
      </c>
      <c r="X334" s="134">
        <f t="shared" si="52"/>
        <v>8</v>
      </c>
      <c r="Y334" s="134">
        <f t="shared" ca="1" si="53"/>
        <v>44.093298611114733</v>
      </c>
      <c r="Z334" s="134">
        <f t="shared" ca="1" si="54"/>
        <v>33</v>
      </c>
      <c r="AA334" s="134">
        <f t="shared" ca="1" si="55"/>
        <v>11.093298611114733</v>
      </c>
      <c r="AB334" s="134">
        <f t="shared" ca="1" si="56"/>
        <v>33</v>
      </c>
      <c r="AC334" s="134">
        <f t="shared" ca="1" si="57"/>
        <v>25</v>
      </c>
      <c r="AD334" s="135">
        <f t="shared" ca="1" si="58"/>
        <v>-34.093298611114733</v>
      </c>
      <c r="AE334" s="127" t="str">
        <f t="shared" ca="1" si="60"/>
        <v>VENCIDO</v>
      </c>
    </row>
    <row r="335" spans="1:31" customFormat="1" ht="15" x14ac:dyDescent="0.25">
      <c r="A335" s="126">
        <v>23517226</v>
      </c>
      <c r="B335" s="128" t="e">
        <f>VLOOKUP(A335,[1]BASE!$A:$A,1,0)</f>
        <v>#N/A</v>
      </c>
      <c r="C335" s="128" t="e">
        <f>VLOOKUP(A335,'INGRESO DIARIO'!A:A,1,0)</f>
        <v>#N/A</v>
      </c>
      <c r="D335" s="129" t="s">
        <v>1885</v>
      </c>
      <c r="E335" s="129" t="s">
        <v>19</v>
      </c>
      <c r="F335" s="130">
        <v>45889.532546296294</v>
      </c>
      <c r="G335" s="130">
        <v>45901.906828703701</v>
      </c>
      <c r="H335" s="129">
        <v>43529520</v>
      </c>
      <c r="I335" s="129" t="s">
        <v>1883</v>
      </c>
      <c r="J335" s="129" t="s">
        <v>2792</v>
      </c>
      <c r="K335" s="129" t="s">
        <v>15</v>
      </c>
      <c r="L335" s="129" t="s">
        <v>1887</v>
      </c>
      <c r="M335" s="129" t="s">
        <v>18</v>
      </c>
      <c r="N335" s="129" t="s">
        <v>22</v>
      </c>
      <c r="O335" s="129"/>
      <c r="P335" s="129"/>
      <c r="Q335" s="132">
        <v>45916</v>
      </c>
      <c r="R335" s="129"/>
      <c r="S335" s="129" t="s">
        <v>23</v>
      </c>
      <c r="T335" s="129" t="s">
        <v>3708</v>
      </c>
      <c r="U335" s="129"/>
      <c r="V335" s="129"/>
      <c r="W335" s="133">
        <f t="shared" si="51"/>
        <v>45909.906828703701</v>
      </c>
      <c r="X335" s="134">
        <f t="shared" si="52"/>
        <v>8</v>
      </c>
      <c r="Y335" s="134">
        <f t="shared" ca="1" si="53"/>
        <v>44.093171296299261</v>
      </c>
      <c r="Z335" s="134">
        <f t="shared" ca="1" si="54"/>
        <v>33</v>
      </c>
      <c r="AA335" s="134">
        <f t="shared" ca="1" si="55"/>
        <v>11.093171296299261</v>
      </c>
      <c r="AB335" s="134">
        <f t="shared" ca="1" si="56"/>
        <v>33</v>
      </c>
      <c r="AC335" s="134">
        <f t="shared" ca="1" si="57"/>
        <v>25</v>
      </c>
      <c r="AD335" s="135">
        <f t="shared" ca="1" si="58"/>
        <v>-34.093171296299261</v>
      </c>
      <c r="AE335" s="127" t="str">
        <f t="shared" ca="1" si="60"/>
        <v>VENCIDO</v>
      </c>
    </row>
    <row r="336" spans="1:31" customFormat="1" ht="15" x14ac:dyDescent="0.25">
      <c r="A336" s="126">
        <v>22992125</v>
      </c>
      <c r="B336" s="128" t="e">
        <f>VLOOKUP(A336,[1]BASE!$A:$A,1,0)</f>
        <v>#N/A</v>
      </c>
      <c r="C336" s="128" t="e">
        <f>VLOOKUP(A336,'INGRESO DIARIO'!A:A,1,0)</f>
        <v>#N/A</v>
      </c>
      <c r="D336" s="136" t="s">
        <v>3062</v>
      </c>
      <c r="E336" s="129" t="s">
        <v>19</v>
      </c>
      <c r="F336" s="130">
        <v>45309.401747685188</v>
      </c>
      <c r="G336" s="130">
        <v>45915.546793981484</v>
      </c>
      <c r="H336" s="129">
        <v>70075620</v>
      </c>
      <c r="I336" s="129" t="s">
        <v>1305</v>
      </c>
      <c r="J336" s="129" t="s">
        <v>2700</v>
      </c>
      <c r="K336" s="129" t="s">
        <v>15</v>
      </c>
      <c r="L336" s="129" t="s">
        <v>1317</v>
      </c>
      <c r="M336" s="129" t="s">
        <v>16</v>
      </c>
      <c r="N336" s="129" t="s">
        <v>20</v>
      </c>
      <c r="O336" s="129"/>
      <c r="P336" s="129"/>
      <c r="Q336" s="132">
        <v>45916</v>
      </c>
      <c r="R336" s="129"/>
      <c r="S336" s="129" t="s">
        <v>23</v>
      </c>
      <c r="T336" s="129" t="s">
        <v>3504</v>
      </c>
      <c r="U336" s="129"/>
      <c r="V336" s="129"/>
      <c r="W336" s="133">
        <f t="shared" si="51"/>
        <v>45919.546793981484</v>
      </c>
      <c r="X336" s="134">
        <f t="shared" si="52"/>
        <v>4</v>
      </c>
      <c r="Y336" s="134">
        <f t="shared" ca="1" si="53"/>
        <v>30.45320601851563</v>
      </c>
      <c r="Z336" s="134">
        <f t="shared" ca="1" si="54"/>
        <v>23</v>
      </c>
      <c r="AA336" s="134">
        <f t="shared" ca="1" si="55"/>
        <v>7.4532060185156297</v>
      </c>
      <c r="AB336" s="134">
        <f t="shared" ca="1" si="56"/>
        <v>23</v>
      </c>
      <c r="AC336" s="134">
        <f t="shared" ca="1" si="57"/>
        <v>19</v>
      </c>
      <c r="AD336" s="135">
        <f t="shared" ca="1" si="58"/>
        <v>-24.45320601851563</v>
      </c>
      <c r="AE336" s="127" t="str">
        <f t="shared" ca="1" si="60"/>
        <v>VENCIDO</v>
      </c>
    </row>
    <row r="337" spans="1:31" customFormat="1" ht="15" x14ac:dyDescent="0.25">
      <c r="A337" s="126">
        <v>23277129</v>
      </c>
      <c r="B337" s="128" t="e">
        <f>VLOOKUP(A337,[1]BASE!$A:$A,1,0)</f>
        <v>#N/A</v>
      </c>
      <c r="C337" s="128" t="e">
        <f>VLOOKUP(A337,'INGRESO DIARIO'!A:A,1,0)</f>
        <v>#N/A</v>
      </c>
      <c r="D337" s="136" t="s">
        <v>3066</v>
      </c>
      <c r="E337" s="129" t="s">
        <v>19</v>
      </c>
      <c r="F337" s="130">
        <v>45611.379131944443</v>
      </c>
      <c r="G337" s="130">
        <v>45915.547233796293</v>
      </c>
      <c r="H337" s="129">
        <v>3328323</v>
      </c>
      <c r="I337" s="129" t="s">
        <v>1338</v>
      </c>
      <c r="J337" s="129" t="s">
        <v>2704</v>
      </c>
      <c r="K337" s="129" t="s">
        <v>15</v>
      </c>
      <c r="L337" s="129" t="s">
        <v>1341</v>
      </c>
      <c r="M337" s="129" t="s">
        <v>16</v>
      </c>
      <c r="N337" s="129" t="s">
        <v>20</v>
      </c>
      <c r="O337" s="129"/>
      <c r="P337" s="129"/>
      <c r="Q337" s="132">
        <v>45916</v>
      </c>
      <c r="R337" s="129"/>
      <c r="S337" s="129" t="s">
        <v>23</v>
      </c>
      <c r="T337" s="129" t="s">
        <v>3697</v>
      </c>
      <c r="U337" s="129"/>
      <c r="V337" s="129"/>
      <c r="W337" s="133">
        <f t="shared" si="51"/>
        <v>45919.547233796293</v>
      </c>
      <c r="X337" s="134">
        <f t="shared" si="52"/>
        <v>4</v>
      </c>
      <c r="Y337" s="134">
        <f t="shared" ca="1" si="53"/>
        <v>30.452766203707142</v>
      </c>
      <c r="Z337" s="134">
        <f t="shared" ca="1" si="54"/>
        <v>23</v>
      </c>
      <c r="AA337" s="134">
        <f t="shared" ca="1" si="55"/>
        <v>7.4527662037071423</v>
      </c>
      <c r="AB337" s="134">
        <f t="shared" ca="1" si="56"/>
        <v>23</v>
      </c>
      <c r="AC337" s="134">
        <f t="shared" ca="1" si="57"/>
        <v>19</v>
      </c>
      <c r="AD337" s="135">
        <f t="shared" ca="1" si="58"/>
        <v>-24.452766203707142</v>
      </c>
      <c r="AE337" s="127" t="str">
        <f t="shared" ca="1" si="60"/>
        <v>VENCIDO</v>
      </c>
    </row>
    <row r="338" spans="1:31" customFormat="1" ht="15" x14ac:dyDescent="0.25">
      <c r="A338" s="126">
        <v>23392165</v>
      </c>
      <c r="B338" s="128" t="e">
        <f>VLOOKUP(A338,[1]BASE!$A:$A,1,0)</f>
        <v>#N/A</v>
      </c>
      <c r="C338" s="128" t="e">
        <f>VLOOKUP(A338,'INGRESO DIARIO'!A:A,1,0)</f>
        <v>#N/A</v>
      </c>
      <c r="D338" s="136" t="s">
        <v>3072</v>
      </c>
      <c r="E338" s="129" t="s">
        <v>19</v>
      </c>
      <c r="F338" s="130">
        <v>45899.381979166668</v>
      </c>
      <c r="G338" s="130">
        <v>45915.549317129633</v>
      </c>
      <c r="H338" s="129">
        <v>71740490</v>
      </c>
      <c r="I338" s="129" t="s">
        <v>1392</v>
      </c>
      <c r="J338" s="129" t="s">
        <v>2712</v>
      </c>
      <c r="K338" s="129" t="s">
        <v>15</v>
      </c>
      <c r="L338" s="129" t="s">
        <v>1397</v>
      </c>
      <c r="M338" s="129" t="s">
        <v>16</v>
      </c>
      <c r="N338" s="129" t="s">
        <v>20</v>
      </c>
      <c r="O338" s="129"/>
      <c r="P338" s="129"/>
      <c r="Q338" s="132">
        <v>45916</v>
      </c>
      <c r="R338" s="129"/>
      <c r="S338" s="129" t="s">
        <v>23</v>
      </c>
      <c r="T338" s="129" t="s">
        <v>3505</v>
      </c>
      <c r="U338" s="129"/>
      <c r="V338" s="129"/>
      <c r="W338" s="133">
        <f t="shared" si="51"/>
        <v>45919.549317129633</v>
      </c>
      <c r="X338" s="134">
        <f t="shared" si="52"/>
        <v>4</v>
      </c>
      <c r="Y338" s="134">
        <f t="shared" ca="1" si="53"/>
        <v>30.450682870367018</v>
      </c>
      <c r="Z338" s="134">
        <f t="shared" ca="1" si="54"/>
        <v>23</v>
      </c>
      <c r="AA338" s="134">
        <f t="shared" ca="1" si="55"/>
        <v>7.450682870367018</v>
      </c>
      <c r="AB338" s="134">
        <f t="shared" ca="1" si="56"/>
        <v>23</v>
      </c>
      <c r="AC338" s="134">
        <f t="shared" ca="1" si="57"/>
        <v>19</v>
      </c>
      <c r="AD338" s="135">
        <f t="shared" ca="1" si="58"/>
        <v>-24.450682870367018</v>
      </c>
      <c r="AE338" s="127" t="str">
        <f t="shared" ca="1" si="60"/>
        <v>VENCIDO</v>
      </c>
    </row>
    <row r="339" spans="1:31" customFormat="1" ht="15" x14ac:dyDescent="0.25">
      <c r="A339" s="126">
        <v>23454026</v>
      </c>
      <c r="B339" s="128" t="e">
        <f>VLOOKUP(A339,[1]BASE!$A:$A,1,0)</f>
        <v>#N/A</v>
      </c>
      <c r="C339" s="128">
        <f>VLOOKUP(A339,'INGRESO DIARIO'!A:A,1,0)</f>
        <v>23454026</v>
      </c>
      <c r="D339" s="129" t="s">
        <v>1456</v>
      </c>
      <c r="E339" s="129" t="s">
        <v>19</v>
      </c>
      <c r="F339" s="130">
        <v>45811.392083333332</v>
      </c>
      <c r="G339" s="41">
        <v>45923.362951388888</v>
      </c>
      <c r="H339" s="129">
        <v>43206264</v>
      </c>
      <c r="I339" s="129" t="s">
        <v>1454</v>
      </c>
      <c r="J339" s="129" t="s">
        <v>2723</v>
      </c>
      <c r="K339" s="129" t="s">
        <v>15</v>
      </c>
      <c r="L339" s="129" t="s">
        <v>1458</v>
      </c>
      <c r="M339" s="129" t="s">
        <v>16</v>
      </c>
      <c r="N339" s="129" t="s">
        <v>20</v>
      </c>
      <c r="O339" s="129"/>
      <c r="P339" s="129"/>
      <c r="Q339" s="132">
        <v>45916</v>
      </c>
      <c r="R339" s="129"/>
      <c r="S339" s="129"/>
      <c r="T339" s="129" t="s">
        <v>3505</v>
      </c>
      <c r="U339" s="129"/>
      <c r="V339" s="129"/>
      <c r="W339" s="133">
        <f t="shared" si="51"/>
        <v>45927.362951388888</v>
      </c>
      <c r="X339" s="134">
        <f t="shared" si="52"/>
        <v>4</v>
      </c>
      <c r="Y339" s="134">
        <f t="shared" ca="1" si="53"/>
        <v>22.637048611111823</v>
      </c>
      <c r="Z339" s="134">
        <f t="shared" ca="1" si="54"/>
        <v>17</v>
      </c>
      <c r="AA339" s="134">
        <f t="shared" ca="1" si="55"/>
        <v>5.6370486111118225</v>
      </c>
      <c r="AB339" s="134">
        <f t="shared" ca="1" si="56"/>
        <v>17</v>
      </c>
      <c r="AC339" s="134">
        <f t="shared" ca="1" si="57"/>
        <v>13</v>
      </c>
      <c r="AD339" s="135">
        <f t="shared" ca="1" si="58"/>
        <v>-16.637048611111823</v>
      </c>
      <c r="AE339" s="127" t="str">
        <f t="shared" ca="1" si="60"/>
        <v>VENCIDO</v>
      </c>
    </row>
    <row r="340" spans="1:31" customFormat="1" ht="15" x14ac:dyDescent="0.25">
      <c r="A340" s="126">
        <v>23514158</v>
      </c>
      <c r="B340" s="128" t="e">
        <f>VLOOKUP(A340,[1]BASE!$A:$A,1,0)</f>
        <v>#N/A</v>
      </c>
      <c r="C340" s="128" t="e">
        <f>VLOOKUP(A340,'INGRESO DIARIO'!A:A,1,0)</f>
        <v>#N/A</v>
      </c>
      <c r="D340" s="129" t="s">
        <v>1764</v>
      </c>
      <c r="E340" s="129" t="s">
        <v>19</v>
      </c>
      <c r="F340" s="130">
        <v>45884.327581018515</v>
      </c>
      <c r="G340" s="130">
        <v>45915.550613425927</v>
      </c>
      <c r="H340" s="129">
        <v>70850161</v>
      </c>
      <c r="I340" s="129" t="s">
        <v>1763</v>
      </c>
      <c r="J340" s="129" t="s">
        <v>2774</v>
      </c>
      <c r="K340" s="129" t="s">
        <v>15</v>
      </c>
      <c r="L340" s="129" t="s">
        <v>1766</v>
      </c>
      <c r="M340" s="129" t="s">
        <v>16</v>
      </c>
      <c r="N340" s="129" t="s">
        <v>20</v>
      </c>
      <c r="O340" s="129"/>
      <c r="P340" s="129"/>
      <c r="Q340" s="132">
        <v>45916</v>
      </c>
      <c r="R340" s="129"/>
      <c r="S340" s="129" t="s">
        <v>23</v>
      </c>
      <c r="T340" s="129" t="s">
        <v>3505</v>
      </c>
      <c r="U340" s="129"/>
      <c r="V340" s="129"/>
      <c r="W340" s="133">
        <f t="shared" si="51"/>
        <v>45919.550613425927</v>
      </c>
      <c r="X340" s="134">
        <f t="shared" si="52"/>
        <v>4</v>
      </c>
      <c r="Y340" s="134">
        <f t="shared" ca="1" si="53"/>
        <v>30.449386574073287</v>
      </c>
      <c r="Z340" s="134">
        <f t="shared" ca="1" si="54"/>
        <v>23</v>
      </c>
      <c r="AA340" s="134">
        <f t="shared" ca="1" si="55"/>
        <v>7.4493865740732872</v>
      </c>
      <c r="AB340" s="134">
        <f t="shared" ca="1" si="56"/>
        <v>23</v>
      </c>
      <c r="AC340" s="134">
        <f t="shared" ca="1" si="57"/>
        <v>19</v>
      </c>
      <c r="AD340" s="135">
        <f t="shared" ca="1" si="58"/>
        <v>-24.449386574073287</v>
      </c>
      <c r="AE340" s="127" t="str">
        <f t="shared" ca="1" si="60"/>
        <v>VENCIDO</v>
      </c>
    </row>
    <row r="341" spans="1:31" customFormat="1" ht="15" x14ac:dyDescent="0.25">
      <c r="A341" s="126">
        <v>23524056</v>
      </c>
      <c r="B341" s="128" t="e">
        <f>VLOOKUP(A341,[1]BASE!$A:$A,1,0)</f>
        <v>#N/A</v>
      </c>
      <c r="C341" s="128" t="e">
        <f>VLOOKUP(A341,'INGRESO DIARIO'!A:A,1,0)</f>
        <v>#N/A</v>
      </c>
      <c r="D341" s="136" t="s">
        <v>3135</v>
      </c>
      <c r="E341" s="129" t="s">
        <v>19</v>
      </c>
      <c r="F341" s="130">
        <v>45896.431458333333</v>
      </c>
      <c r="G341" s="130">
        <v>45915.551689814813</v>
      </c>
      <c r="H341" s="129">
        <v>1152441288</v>
      </c>
      <c r="I341" s="129" t="s">
        <v>2232</v>
      </c>
      <c r="J341" s="129" t="s">
        <v>2854</v>
      </c>
      <c r="K341" s="129" t="s">
        <v>15</v>
      </c>
      <c r="L341" s="129" t="s">
        <v>2236</v>
      </c>
      <c r="M341" s="129" t="s">
        <v>16</v>
      </c>
      <c r="N341" s="129" t="s">
        <v>20</v>
      </c>
      <c r="O341" s="129"/>
      <c r="P341" s="129"/>
      <c r="Q341" s="132">
        <v>45916</v>
      </c>
      <c r="R341" s="129"/>
      <c r="S341" s="129" t="s">
        <v>23</v>
      </c>
      <c r="T341" s="129" t="s">
        <v>3505</v>
      </c>
      <c r="U341" s="129"/>
      <c r="V341" s="129"/>
      <c r="W341" s="133">
        <f t="shared" si="51"/>
        <v>45919.551689814813</v>
      </c>
      <c r="X341" s="134">
        <f t="shared" si="52"/>
        <v>4</v>
      </c>
      <c r="Y341" s="134">
        <f t="shared" ca="1" si="53"/>
        <v>30.448310185187438</v>
      </c>
      <c r="Z341" s="134">
        <f t="shared" ca="1" si="54"/>
        <v>23</v>
      </c>
      <c r="AA341" s="134">
        <f t="shared" ca="1" si="55"/>
        <v>7.448310185187438</v>
      </c>
      <c r="AB341" s="134">
        <f t="shared" ca="1" si="56"/>
        <v>23</v>
      </c>
      <c r="AC341" s="134">
        <f t="shared" ca="1" si="57"/>
        <v>19</v>
      </c>
      <c r="AD341" s="135">
        <f t="shared" ca="1" si="58"/>
        <v>-24.448310185187438</v>
      </c>
      <c r="AE341" s="127" t="str">
        <f t="shared" ca="1" si="60"/>
        <v>VENCIDO</v>
      </c>
    </row>
    <row r="342" spans="1:31" customFormat="1" ht="15" x14ac:dyDescent="0.25">
      <c r="A342" s="126">
        <v>23176485</v>
      </c>
      <c r="B342" s="128" t="e">
        <f>VLOOKUP(A342,[1]BASE!$A:$A,1,0)</f>
        <v>#N/A</v>
      </c>
      <c r="C342" s="128" t="e">
        <f>VLOOKUP(A342,'INGRESO DIARIO'!A:A,1,0)</f>
        <v>#N/A</v>
      </c>
      <c r="D342" s="136" t="s">
        <v>3064</v>
      </c>
      <c r="E342" s="129" t="s">
        <v>671</v>
      </c>
      <c r="F342" s="130">
        <v>45510.420023148145</v>
      </c>
      <c r="G342" s="130">
        <v>45901.906967592593</v>
      </c>
      <c r="H342" s="129">
        <v>32200367</v>
      </c>
      <c r="I342" s="129" t="s">
        <v>1325</v>
      </c>
      <c r="J342" s="129" t="s">
        <v>2702</v>
      </c>
      <c r="K342" s="129" t="s">
        <v>15</v>
      </c>
      <c r="L342" s="129" t="s">
        <v>1330</v>
      </c>
      <c r="M342" s="129" t="s">
        <v>16</v>
      </c>
      <c r="N342" s="129" t="s">
        <v>3712</v>
      </c>
      <c r="O342" s="129"/>
      <c r="P342" s="129"/>
      <c r="Q342" s="132">
        <v>45916</v>
      </c>
      <c r="R342" s="129"/>
      <c r="S342" s="129" t="s">
        <v>23</v>
      </c>
      <c r="T342" s="129" t="s">
        <v>3711</v>
      </c>
      <c r="U342" s="129"/>
      <c r="V342" s="129"/>
      <c r="W342" s="133">
        <f t="shared" si="51"/>
        <v>45905.906967592593</v>
      </c>
      <c r="X342" s="134">
        <f t="shared" si="52"/>
        <v>4</v>
      </c>
      <c r="Y342" s="134">
        <f t="shared" ca="1" si="53"/>
        <v>44.093032407407009</v>
      </c>
      <c r="Z342" s="134">
        <f t="shared" ca="1" si="54"/>
        <v>33</v>
      </c>
      <c r="AA342" s="134">
        <f t="shared" ca="1" si="55"/>
        <v>11.093032407407009</v>
      </c>
      <c r="AB342" s="134">
        <f t="shared" ca="1" si="56"/>
        <v>33</v>
      </c>
      <c r="AC342" s="134">
        <f t="shared" ca="1" si="57"/>
        <v>29</v>
      </c>
      <c r="AD342" s="135">
        <f t="shared" ca="1" si="58"/>
        <v>-38.093032407407009</v>
      </c>
      <c r="AE342" s="127" t="str">
        <f t="shared" ca="1" si="60"/>
        <v>VENCIDO</v>
      </c>
    </row>
    <row r="343" spans="1:31" customFormat="1" ht="15" x14ac:dyDescent="0.25">
      <c r="A343" s="110">
        <v>23535882</v>
      </c>
      <c r="B343" s="39" t="e">
        <f>VLOOKUP(A343,[1]BASE!$A:$A,1,0)</f>
        <v>#N/A</v>
      </c>
      <c r="C343" s="39" t="e">
        <f>VLOOKUP(A343,'INGRESO DIARIO'!A:A,1,0)</f>
        <v>#N/A</v>
      </c>
      <c r="D343" s="1" t="s">
        <v>1038</v>
      </c>
      <c r="E343" s="1" t="s">
        <v>19</v>
      </c>
      <c r="F343" s="41">
        <v>45910.559189814812</v>
      </c>
      <c r="G343" s="41">
        <v>45910.559224537035</v>
      </c>
      <c r="H343" s="1">
        <v>1128476082</v>
      </c>
      <c r="I343" s="1" t="s">
        <v>1039</v>
      </c>
      <c r="J343" s="1" t="s">
        <v>1075</v>
      </c>
      <c r="K343" s="1" t="s">
        <v>15</v>
      </c>
      <c r="L343" s="1" t="s">
        <v>1040</v>
      </c>
      <c r="M343" s="1" t="s">
        <v>18</v>
      </c>
      <c r="N343" s="1" t="s">
        <v>22</v>
      </c>
      <c r="O343" s="1"/>
      <c r="P343" s="1" t="s">
        <v>17</v>
      </c>
      <c r="Q343" s="43">
        <v>45916</v>
      </c>
      <c r="R343" s="1"/>
      <c r="S343" s="1" t="s">
        <v>23</v>
      </c>
      <c r="T343" s="1" t="s">
        <v>3710</v>
      </c>
      <c r="U343" s="1"/>
      <c r="V343" s="1"/>
      <c r="W343" s="46">
        <f t="shared" si="51"/>
        <v>45918.559224537035</v>
      </c>
      <c r="X343" s="47">
        <f t="shared" si="52"/>
        <v>8</v>
      </c>
      <c r="Y343" s="47">
        <f t="shared" ca="1" si="53"/>
        <v>35.440775462964666</v>
      </c>
      <c r="Z343" s="47">
        <f t="shared" ca="1" si="54"/>
        <v>26</v>
      </c>
      <c r="AA343" s="47">
        <f t="shared" ca="1" si="55"/>
        <v>9.4407754629646661</v>
      </c>
      <c r="AB343" s="47">
        <f t="shared" ca="1" si="56"/>
        <v>26</v>
      </c>
      <c r="AC343" s="47">
        <f t="shared" ca="1" si="57"/>
        <v>18</v>
      </c>
      <c r="AD343" s="48">
        <f t="shared" ca="1" si="58"/>
        <v>-25.440775462964666</v>
      </c>
      <c r="AE343" s="42" t="str">
        <f t="shared" ca="1" si="60"/>
        <v>VENCIDO</v>
      </c>
    </row>
    <row r="344" spans="1:31" customFormat="1" ht="15" x14ac:dyDescent="0.25">
      <c r="A344" s="110">
        <v>23512343</v>
      </c>
      <c r="B344" s="39" t="e">
        <f>VLOOKUP(A344,[1]BASE!$A:$A,1,0)</f>
        <v>#N/A</v>
      </c>
      <c r="C344" s="39" t="e">
        <f>VLOOKUP(A344,'INGRESO DIARIO'!A:A,1,0)</f>
        <v>#N/A</v>
      </c>
      <c r="D344" s="1" t="s">
        <v>3018</v>
      </c>
      <c r="E344" s="1" t="s">
        <v>19</v>
      </c>
      <c r="F344" s="41">
        <v>45882.602638888886</v>
      </c>
      <c r="G344" s="41">
        <v>45911.730324074073</v>
      </c>
      <c r="H344" s="1">
        <v>71271886</v>
      </c>
      <c r="I344" s="1" t="s">
        <v>3019</v>
      </c>
      <c r="J344" s="1" t="s">
        <v>3691</v>
      </c>
      <c r="K344" s="1" t="s">
        <v>15</v>
      </c>
      <c r="L344" s="1" t="s">
        <v>17</v>
      </c>
      <c r="M344" s="1" t="s">
        <v>18</v>
      </c>
      <c r="N344" s="1" t="s">
        <v>26</v>
      </c>
      <c r="O344" s="1"/>
      <c r="P344" s="1"/>
      <c r="Q344" s="43">
        <v>45916</v>
      </c>
      <c r="R344" s="1"/>
      <c r="S344" s="1" t="s">
        <v>23</v>
      </c>
      <c r="T344" s="1" t="s">
        <v>3703</v>
      </c>
      <c r="U344" s="1"/>
      <c r="V344" s="1"/>
      <c r="W344" s="133">
        <f t="shared" si="51"/>
        <v>45919.730324074073</v>
      </c>
      <c r="X344" s="134">
        <f t="shared" si="52"/>
        <v>8</v>
      </c>
      <c r="Y344" s="134">
        <f t="shared" ca="1" si="53"/>
        <v>34.269675925927004</v>
      </c>
      <c r="Z344" s="134">
        <f t="shared" ca="1" si="54"/>
        <v>25</v>
      </c>
      <c r="AA344" s="134">
        <f t="shared" ca="1" si="55"/>
        <v>9.2696759259270038</v>
      </c>
      <c r="AB344" s="134">
        <f t="shared" ca="1" si="56"/>
        <v>25</v>
      </c>
      <c r="AC344" s="134">
        <f t="shared" ca="1" si="57"/>
        <v>17</v>
      </c>
      <c r="AD344" s="135">
        <f t="shared" ca="1" si="58"/>
        <v>-24.269675925927004</v>
      </c>
      <c r="AE344" s="127" t="str">
        <f t="shared" ca="1" si="60"/>
        <v>VENCIDO</v>
      </c>
    </row>
    <row r="345" spans="1:31" customFormat="1" ht="15" x14ac:dyDescent="0.25">
      <c r="A345" s="110">
        <v>23528850</v>
      </c>
      <c r="B345" s="39" t="e">
        <f>VLOOKUP(A345,[1]BASE!$A:$A,1,0)</f>
        <v>#N/A</v>
      </c>
      <c r="C345" s="39" t="e">
        <f>VLOOKUP(A345,'INGRESO DIARIO'!A:A,1,0)</f>
        <v>#N/A</v>
      </c>
      <c r="D345" s="40" t="s">
        <v>366</v>
      </c>
      <c r="E345" s="1" t="s">
        <v>19</v>
      </c>
      <c r="F345" s="41">
        <v>45902.465474537035</v>
      </c>
      <c r="G345" s="41">
        <v>45902.465509259258</v>
      </c>
      <c r="H345" s="1">
        <v>15274076</v>
      </c>
      <c r="I345" s="1" t="s">
        <v>100</v>
      </c>
      <c r="J345" s="1" t="s">
        <v>295</v>
      </c>
      <c r="K345" s="1" t="s">
        <v>15</v>
      </c>
      <c r="L345" s="1" t="s">
        <v>101</v>
      </c>
      <c r="M345" s="1" t="s">
        <v>16</v>
      </c>
      <c r="N345" s="1" t="str">
        <f>VLOOKUP(A345,[2]Hoja2!A:G,7,0)</f>
        <v>OCCIDENTE</v>
      </c>
      <c r="O345" s="1"/>
      <c r="P345" s="1"/>
      <c r="Q345" s="43">
        <v>45916</v>
      </c>
      <c r="R345" s="1"/>
      <c r="S345" s="1" t="s">
        <v>23</v>
      </c>
      <c r="T345" s="1" t="s">
        <v>3684</v>
      </c>
      <c r="U345" s="1"/>
      <c r="V345" s="1"/>
      <c r="W345" s="46">
        <f t="shared" si="51"/>
        <v>45906.465509259258</v>
      </c>
      <c r="X345" s="47">
        <f t="shared" si="52"/>
        <v>4</v>
      </c>
      <c r="Y345" s="47">
        <f t="shared" ca="1" si="53"/>
        <v>43.534490740741603</v>
      </c>
      <c r="Z345" s="47">
        <f t="shared" ca="1" si="54"/>
        <v>32</v>
      </c>
      <c r="AA345" s="47">
        <f t="shared" ca="1" si="55"/>
        <v>11.534490740741603</v>
      </c>
      <c r="AB345" s="47">
        <f t="shared" ca="1" si="56"/>
        <v>32</v>
      </c>
      <c r="AC345" s="47">
        <f t="shared" ca="1" si="57"/>
        <v>28</v>
      </c>
      <c r="AD345" s="48">
        <f t="shared" ca="1" si="58"/>
        <v>-37.534490740741603</v>
      </c>
      <c r="AE345" s="42" t="str">
        <f t="shared" ca="1" si="60"/>
        <v>VENCIDO</v>
      </c>
    </row>
    <row r="346" spans="1:31" customFormat="1" ht="15" x14ac:dyDescent="0.25">
      <c r="A346" s="110">
        <v>23534732</v>
      </c>
      <c r="B346" s="39" t="e">
        <f>VLOOKUP(A346,[1]BASE!$A:$A,1,0)</f>
        <v>#N/A</v>
      </c>
      <c r="C346" s="39" t="e">
        <f>VLOOKUP(A346,'INGRESO DIARIO'!A:A,1,0)</f>
        <v>#N/A</v>
      </c>
      <c r="D346" s="40" t="s">
        <v>905</v>
      </c>
      <c r="E346" s="1" t="s">
        <v>409</v>
      </c>
      <c r="F346" s="41">
        <v>45909.470196759263</v>
      </c>
      <c r="G346" s="41">
        <v>45909.470231481479</v>
      </c>
      <c r="H346" s="1">
        <v>64584703</v>
      </c>
      <c r="I346" s="1" t="s">
        <v>772</v>
      </c>
      <c r="J346" s="1" t="s">
        <v>868</v>
      </c>
      <c r="K346" s="1" t="s">
        <v>15</v>
      </c>
      <c r="L346" s="1" t="s">
        <v>773</v>
      </c>
      <c r="M346" s="1" t="s">
        <v>16</v>
      </c>
      <c r="N346" s="1" t="s">
        <v>26</v>
      </c>
      <c r="O346" s="1"/>
      <c r="P346" s="1" t="s">
        <v>17</v>
      </c>
      <c r="Q346" s="43">
        <v>45916</v>
      </c>
      <c r="R346" s="1"/>
      <c r="S346" s="1" t="s">
        <v>23</v>
      </c>
      <c r="T346" s="1" t="s">
        <v>3493</v>
      </c>
      <c r="U346" s="1" t="s">
        <v>17</v>
      </c>
      <c r="V346" s="1" t="s">
        <v>17</v>
      </c>
      <c r="W346" s="46">
        <f t="shared" si="51"/>
        <v>45913.470231481479</v>
      </c>
      <c r="X346" s="47">
        <f t="shared" si="52"/>
        <v>4</v>
      </c>
      <c r="Y346" s="47">
        <f t="shared" ca="1" si="53"/>
        <v>36.52976851852145</v>
      </c>
      <c r="Z346" s="47">
        <f t="shared" ca="1" si="54"/>
        <v>27</v>
      </c>
      <c r="AA346" s="47">
        <f t="shared" ca="1" si="55"/>
        <v>9.5297685185214505</v>
      </c>
      <c r="AB346" s="47">
        <f t="shared" ca="1" si="56"/>
        <v>27</v>
      </c>
      <c r="AC346" s="47">
        <f t="shared" ca="1" si="57"/>
        <v>23</v>
      </c>
      <c r="AD346" s="48">
        <f t="shared" ca="1" si="58"/>
        <v>-30.52976851852145</v>
      </c>
      <c r="AE346" s="42" t="str">
        <f t="shared" ca="1" si="60"/>
        <v>VENCIDO</v>
      </c>
    </row>
    <row r="347" spans="1:31" customFormat="1" ht="15" x14ac:dyDescent="0.25">
      <c r="A347" s="110">
        <v>23535604</v>
      </c>
      <c r="B347" s="39" t="e">
        <f>VLOOKUP(A347,[1]BASE!$A:$A,1,0)</f>
        <v>#N/A</v>
      </c>
      <c r="C347" s="39" t="e">
        <f>VLOOKUP(A347,'INGRESO DIARIO'!A:A,1,0)</f>
        <v>#N/A</v>
      </c>
      <c r="D347" s="40" t="s">
        <v>1097</v>
      </c>
      <c r="E347" s="1" t="s">
        <v>19</v>
      </c>
      <c r="F347" s="41">
        <v>45910.430671296293</v>
      </c>
      <c r="G347" s="41">
        <v>45910.430706018517</v>
      </c>
      <c r="H347" s="1">
        <v>1017231760</v>
      </c>
      <c r="I347" s="1" t="s">
        <v>1015</v>
      </c>
      <c r="J347" s="1" t="s">
        <v>1067</v>
      </c>
      <c r="K347" s="1" t="s">
        <v>15</v>
      </c>
      <c r="L347" s="1" t="s">
        <v>1016</v>
      </c>
      <c r="M347" s="1" t="s">
        <v>16</v>
      </c>
      <c r="N347" s="1" t="s">
        <v>22</v>
      </c>
      <c r="O347" s="1"/>
      <c r="P347" s="1" t="s">
        <v>17</v>
      </c>
      <c r="Q347" s="43">
        <v>45916</v>
      </c>
      <c r="R347" s="1"/>
      <c r="S347" s="1" t="s">
        <v>23</v>
      </c>
      <c r="T347" s="1" t="s">
        <v>3682</v>
      </c>
      <c r="U347" s="1"/>
      <c r="V347" s="1"/>
      <c r="W347" s="46">
        <f t="shared" si="51"/>
        <v>45914.430706018517</v>
      </c>
      <c r="X347" s="47">
        <f t="shared" si="52"/>
        <v>4</v>
      </c>
      <c r="Y347" s="47">
        <f t="shared" ca="1" si="53"/>
        <v>35.569293981483497</v>
      </c>
      <c r="Z347" s="47">
        <f t="shared" ca="1" si="54"/>
        <v>26</v>
      </c>
      <c r="AA347" s="47">
        <f t="shared" ca="1" si="55"/>
        <v>9.5692939814834972</v>
      </c>
      <c r="AB347" s="47">
        <f t="shared" ca="1" si="56"/>
        <v>26</v>
      </c>
      <c r="AC347" s="47">
        <f t="shared" ca="1" si="57"/>
        <v>22</v>
      </c>
      <c r="AD347" s="48">
        <f t="shared" ca="1" si="58"/>
        <v>-29.569293981483497</v>
      </c>
      <c r="AE347" s="42" t="str">
        <f t="shared" ca="1" si="60"/>
        <v>VENCIDO</v>
      </c>
    </row>
    <row r="348" spans="1:31" customFormat="1" ht="15" x14ac:dyDescent="0.25">
      <c r="A348" s="110">
        <v>23536498</v>
      </c>
      <c r="B348" s="39" t="e">
        <f>VLOOKUP(A348,[1]BASE!$A:$A,1,0)</f>
        <v>#N/A</v>
      </c>
      <c r="C348" s="39" t="e">
        <f>VLOOKUP(A348,'INGRESO DIARIO'!A:A,1,0)</f>
        <v>#N/A</v>
      </c>
      <c r="D348" s="40" t="s">
        <v>1238</v>
      </c>
      <c r="E348" s="1" t="s">
        <v>19</v>
      </c>
      <c r="F348" s="41">
        <v>45911.300416666665</v>
      </c>
      <c r="G348" s="41">
        <v>45911.300462962965</v>
      </c>
      <c r="H348" s="1">
        <v>1131769030</v>
      </c>
      <c r="I348" s="1" t="s">
        <v>1137</v>
      </c>
      <c r="J348" s="1" t="s">
        <v>1210</v>
      </c>
      <c r="K348" s="1" t="s">
        <v>15</v>
      </c>
      <c r="L348" s="1" t="s">
        <v>1138</v>
      </c>
      <c r="M348" s="1" t="s">
        <v>16</v>
      </c>
      <c r="N348" s="1" t="s">
        <v>22</v>
      </c>
      <c r="O348" s="1"/>
      <c r="P348" s="1" t="s">
        <v>17</v>
      </c>
      <c r="Q348" s="43">
        <v>45916</v>
      </c>
      <c r="R348" s="1"/>
      <c r="S348" s="1" t="s">
        <v>23</v>
      </c>
      <c r="T348" s="1" t="s">
        <v>3686</v>
      </c>
      <c r="U348" s="1" t="s">
        <v>17</v>
      </c>
      <c r="V348" s="1" t="s">
        <v>475</v>
      </c>
      <c r="W348" s="46">
        <f t="shared" si="51"/>
        <v>45915.300462962965</v>
      </c>
      <c r="X348" s="47">
        <f t="shared" si="52"/>
        <v>4</v>
      </c>
      <c r="Y348" s="47">
        <f t="shared" ca="1" si="53"/>
        <v>34.699537037035043</v>
      </c>
      <c r="Z348" s="47">
        <f t="shared" ca="1" si="54"/>
        <v>25</v>
      </c>
      <c r="AA348" s="47">
        <f t="shared" ca="1" si="55"/>
        <v>9.6995370370350429</v>
      </c>
      <c r="AB348" s="47">
        <f t="shared" ca="1" si="56"/>
        <v>25</v>
      </c>
      <c r="AC348" s="47">
        <f t="shared" ca="1" si="57"/>
        <v>21</v>
      </c>
      <c r="AD348" s="48">
        <f t="shared" ca="1" si="58"/>
        <v>-28.699537037035043</v>
      </c>
      <c r="AE348" s="42" t="str">
        <f t="shared" ca="1" si="60"/>
        <v>VENCIDO</v>
      </c>
    </row>
    <row r="349" spans="1:31" customFormat="1" ht="15" x14ac:dyDescent="0.25">
      <c r="A349" s="110">
        <v>23519440</v>
      </c>
      <c r="B349" s="39" t="e">
        <f>VLOOKUP(A349,[1]BASE!$A:$A,1,0)</f>
        <v>#N/A</v>
      </c>
      <c r="C349" s="39" t="e">
        <f>VLOOKUP(A349,'INGRESO DIARIO'!A:A,1,0)</f>
        <v>#N/A</v>
      </c>
      <c r="D349" s="40" t="s">
        <v>1249</v>
      </c>
      <c r="E349" s="1" t="s">
        <v>19</v>
      </c>
      <c r="F349" s="41">
        <v>45891.373668981483</v>
      </c>
      <c r="G349" s="41">
        <v>45911.532939814817</v>
      </c>
      <c r="H349" s="1">
        <v>21386921</v>
      </c>
      <c r="I349" s="1" t="s">
        <v>1165</v>
      </c>
      <c r="J349" s="1" t="s">
        <v>1223</v>
      </c>
      <c r="K349" s="1" t="s">
        <v>15</v>
      </c>
      <c r="L349" s="1" t="s">
        <v>1166</v>
      </c>
      <c r="M349" s="1" t="s">
        <v>16</v>
      </c>
      <c r="N349" s="1" t="s">
        <v>22</v>
      </c>
      <c r="O349" s="1"/>
      <c r="P349" s="1" t="s">
        <v>17</v>
      </c>
      <c r="Q349" s="43">
        <v>45916</v>
      </c>
      <c r="R349" s="1"/>
      <c r="S349" s="1" t="s">
        <v>23</v>
      </c>
      <c r="T349" s="1" t="s">
        <v>3704</v>
      </c>
      <c r="U349" s="1" t="s">
        <v>17</v>
      </c>
      <c r="V349" s="1" t="s">
        <v>475</v>
      </c>
      <c r="W349" s="46">
        <f t="shared" si="51"/>
        <v>45915.532939814817</v>
      </c>
      <c r="X349" s="47">
        <f t="shared" si="52"/>
        <v>4</v>
      </c>
      <c r="Y349" s="47">
        <f t="shared" ca="1" si="53"/>
        <v>34.467060185183072</v>
      </c>
      <c r="Z349" s="47">
        <f t="shared" ca="1" si="54"/>
        <v>25</v>
      </c>
      <c r="AA349" s="47">
        <f t="shared" ca="1" si="55"/>
        <v>9.4670601851830725</v>
      </c>
      <c r="AB349" s="47">
        <f t="shared" ca="1" si="56"/>
        <v>25</v>
      </c>
      <c r="AC349" s="47">
        <f t="shared" ca="1" si="57"/>
        <v>21</v>
      </c>
      <c r="AD349" s="48">
        <f t="shared" ca="1" si="58"/>
        <v>-28.467060185183072</v>
      </c>
      <c r="AE349" s="42" t="str">
        <f t="shared" ca="1" si="60"/>
        <v>VENCIDO</v>
      </c>
    </row>
    <row r="350" spans="1:31" customFormat="1" ht="15" x14ac:dyDescent="0.25">
      <c r="A350" s="110">
        <v>23537294</v>
      </c>
      <c r="B350" s="39" t="e">
        <f>VLOOKUP(A350,[1]BASE!$A:$A,1,0)</f>
        <v>#N/A</v>
      </c>
      <c r="C350" s="39" t="e">
        <f>VLOOKUP(A350,'INGRESO DIARIO'!A:A,1,0)</f>
        <v>#N/A</v>
      </c>
      <c r="D350" s="40" t="s">
        <v>3193</v>
      </c>
      <c r="E350" s="1" t="s">
        <v>19</v>
      </c>
      <c r="F350" s="41">
        <v>45911.691886574074</v>
      </c>
      <c r="G350" s="41">
        <v>45911.691932870373</v>
      </c>
      <c r="H350" s="1">
        <v>3431298</v>
      </c>
      <c r="I350" s="1" t="s">
        <v>2975</v>
      </c>
      <c r="J350" s="1" t="s">
        <v>3039</v>
      </c>
      <c r="K350" s="1" t="s">
        <v>15</v>
      </c>
      <c r="L350" s="1" t="s">
        <v>2976</v>
      </c>
      <c r="M350" s="1" t="s">
        <v>16</v>
      </c>
      <c r="N350" s="1" t="s">
        <v>22</v>
      </c>
      <c r="O350" s="1"/>
      <c r="P350" s="1"/>
      <c r="Q350" s="43">
        <v>45916</v>
      </c>
      <c r="R350" s="1"/>
      <c r="S350" s="1" t="s">
        <v>23</v>
      </c>
      <c r="T350" s="1" t="s">
        <v>3683</v>
      </c>
      <c r="U350" s="1"/>
      <c r="V350" s="1"/>
      <c r="W350" s="133">
        <f t="shared" si="51"/>
        <v>45915.691932870373</v>
      </c>
      <c r="X350" s="134">
        <f t="shared" si="52"/>
        <v>4</v>
      </c>
      <c r="Y350" s="134">
        <f t="shared" ca="1" si="53"/>
        <v>34.308067129626579</v>
      </c>
      <c r="Z350" s="134">
        <f t="shared" ca="1" si="54"/>
        <v>25</v>
      </c>
      <c r="AA350" s="134">
        <f t="shared" ca="1" si="55"/>
        <v>9.3080671296265791</v>
      </c>
      <c r="AB350" s="134">
        <f t="shared" ca="1" si="56"/>
        <v>25</v>
      </c>
      <c r="AC350" s="134">
        <f t="shared" ca="1" si="57"/>
        <v>21</v>
      </c>
      <c r="AD350" s="135">
        <f t="shared" ca="1" si="58"/>
        <v>-28.308067129626579</v>
      </c>
      <c r="AE350" s="127" t="str">
        <f t="shared" ca="1" si="60"/>
        <v>VENCIDO</v>
      </c>
    </row>
    <row r="351" spans="1:31" customFormat="1" ht="15" x14ac:dyDescent="0.25">
      <c r="A351" s="110">
        <v>23537299</v>
      </c>
      <c r="B351" s="39" t="e">
        <f>VLOOKUP(A351,[1]BASE!$A:$A,1,0)</f>
        <v>#N/A</v>
      </c>
      <c r="C351" s="39" t="e">
        <f>VLOOKUP(A351,'INGRESO DIARIO'!A:A,1,0)</f>
        <v>#N/A</v>
      </c>
      <c r="D351" s="40" t="s">
        <v>3194</v>
      </c>
      <c r="E351" s="1" t="s">
        <v>19</v>
      </c>
      <c r="F351" s="41">
        <v>45911.695694444446</v>
      </c>
      <c r="G351" s="41">
        <v>45911.695729166669</v>
      </c>
      <c r="H351" s="1">
        <v>3431298</v>
      </c>
      <c r="I351" s="1" t="s">
        <v>2975</v>
      </c>
      <c r="J351" s="1" t="s">
        <v>3039</v>
      </c>
      <c r="K351" s="1" t="s">
        <v>15</v>
      </c>
      <c r="L351" s="1" t="s">
        <v>2977</v>
      </c>
      <c r="M351" s="1" t="s">
        <v>16</v>
      </c>
      <c r="N351" s="1" t="s">
        <v>22</v>
      </c>
      <c r="O351" s="1"/>
      <c r="P351" s="1"/>
      <c r="Q351" s="43">
        <v>45916</v>
      </c>
      <c r="R351" s="1"/>
      <c r="S351" s="1" t="s">
        <v>23</v>
      </c>
      <c r="T351" s="1" t="s">
        <v>3683</v>
      </c>
      <c r="U351" s="1"/>
      <c r="V351" s="1"/>
      <c r="W351" s="133">
        <f t="shared" si="51"/>
        <v>45915.695729166669</v>
      </c>
      <c r="X351" s="134">
        <f t="shared" si="52"/>
        <v>4</v>
      </c>
      <c r="Y351" s="134">
        <f t="shared" ca="1" si="53"/>
        <v>34.30427083333052</v>
      </c>
      <c r="Z351" s="134">
        <f t="shared" ca="1" si="54"/>
        <v>25</v>
      </c>
      <c r="AA351" s="134">
        <f t="shared" ca="1" si="55"/>
        <v>9.30427083333052</v>
      </c>
      <c r="AB351" s="134">
        <f t="shared" ca="1" si="56"/>
        <v>25</v>
      </c>
      <c r="AC351" s="134">
        <f t="shared" ca="1" si="57"/>
        <v>21</v>
      </c>
      <c r="AD351" s="135">
        <f t="shared" ca="1" si="58"/>
        <v>-28.30427083333052</v>
      </c>
      <c r="AE351" s="127" t="str">
        <f t="shared" ca="1" si="60"/>
        <v>VENCIDO</v>
      </c>
    </row>
    <row r="352" spans="1:31" customFormat="1" ht="15" x14ac:dyDescent="0.25">
      <c r="A352" s="110">
        <v>23537277</v>
      </c>
      <c r="B352" s="39" t="e">
        <f>VLOOKUP(A352,[1]BASE!$A:$A,1,0)</f>
        <v>#N/A</v>
      </c>
      <c r="C352" s="39" t="e">
        <f>VLOOKUP(A352,'INGRESO DIARIO'!A:A,1,0)</f>
        <v>#N/A</v>
      </c>
      <c r="D352" s="40" t="s">
        <v>3202</v>
      </c>
      <c r="E352" s="1" t="s">
        <v>19</v>
      </c>
      <c r="F352" s="41">
        <v>45911.682951388888</v>
      </c>
      <c r="G352" s="41">
        <v>45911.682986111111</v>
      </c>
      <c r="H352" s="1">
        <v>1063145189</v>
      </c>
      <c r="I352" s="1" t="s">
        <v>3007</v>
      </c>
      <c r="J352" s="1" t="s">
        <v>3048</v>
      </c>
      <c r="K352" s="1" t="s">
        <v>15</v>
      </c>
      <c r="L352" s="1" t="s">
        <v>3008</v>
      </c>
      <c r="M352" s="1" t="s">
        <v>16</v>
      </c>
      <c r="N352" s="1" t="s">
        <v>22</v>
      </c>
      <c r="O352" s="1"/>
      <c r="P352" s="1"/>
      <c r="Q352" s="43">
        <v>45916</v>
      </c>
      <c r="R352" s="1"/>
      <c r="S352" s="1" t="s">
        <v>23</v>
      </c>
      <c r="T352" s="1" t="s">
        <v>3706</v>
      </c>
      <c r="U352" s="1"/>
      <c r="V352" s="1"/>
      <c r="W352" s="133">
        <f t="shared" si="51"/>
        <v>45915.682986111111</v>
      </c>
      <c r="X352" s="134">
        <f t="shared" si="52"/>
        <v>4</v>
      </c>
      <c r="Y352" s="134">
        <f t="shared" ca="1" si="53"/>
        <v>34.317013888889051</v>
      </c>
      <c r="Z352" s="134">
        <f t="shared" ca="1" si="54"/>
        <v>25</v>
      </c>
      <c r="AA352" s="134">
        <f t="shared" ca="1" si="55"/>
        <v>9.3170138888890506</v>
      </c>
      <c r="AB352" s="134">
        <f t="shared" ca="1" si="56"/>
        <v>25</v>
      </c>
      <c r="AC352" s="134">
        <f t="shared" ca="1" si="57"/>
        <v>21</v>
      </c>
      <c r="AD352" s="135">
        <f t="shared" ca="1" si="58"/>
        <v>-28.317013888889051</v>
      </c>
      <c r="AE352" s="127" t="str">
        <f t="shared" ca="1" si="60"/>
        <v>VENCIDO</v>
      </c>
    </row>
    <row r="353" spans="1:31" customFormat="1" ht="15" x14ac:dyDescent="0.25">
      <c r="A353" s="110">
        <v>23537295</v>
      </c>
      <c r="B353" s="39" t="e">
        <f>VLOOKUP(A353,[1]BASE!$A:$A,1,0)</f>
        <v>#N/A</v>
      </c>
      <c r="C353" s="39" t="e">
        <f>VLOOKUP(A353,'INGRESO DIARIO'!A:A,1,0)</f>
        <v>#N/A</v>
      </c>
      <c r="D353" s="40" t="s">
        <v>3203</v>
      </c>
      <c r="E353" s="1" t="s">
        <v>19</v>
      </c>
      <c r="F353" s="41">
        <v>45911.691979166666</v>
      </c>
      <c r="G353" s="41">
        <v>45911.692002314812</v>
      </c>
      <c r="H353" s="1">
        <v>1063145189</v>
      </c>
      <c r="I353" s="1" t="s">
        <v>3007</v>
      </c>
      <c r="J353" s="1" t="s">
        <v>3048</v>
      </c>
      <c r="K353" s="1" t="s">
        <v>15</v>
      </c>
      <c r="L353" s="1" t="s">
        <v>3009</v>
      </c>
      <c r="M353" s="1" t="s">
        <v>16</v>
      </c>
      <c r="N353" s="1" t="s">
        <v>22</v>
      </c>
      <c r="O353" s="1"/>
      <c r="P353" s="1"/>
      <c r="Q353" s="43">
        <v>45916</v>
      </c>
      <c r="R353" s="1"/>
      <c r="S353" s="1" t="s">
        <v>23</v>
      </c>
      <c r="T353" s="1" t="s">
        <v>3706</v>
      </c>
      <c r="U353" s="1"/>
      <c r="V353" s="1"/>
      <c r="W353" s="133">
        <f t="shared" si="51"/>
        <v>45915.692002314812</v>
      </c>
      <c r="X353" s="134">
        <f t="shared" si="52"/>
        <v>4</v>
      </c>
      <c r="Y353" s="134">
        <f t="shared" ca="1" si="53"/>
        <v>34.307997685187729</v>
      </c>
      <c r="Z353" s="134">
        <f t="shared" ca="1" si="54"/>
        <v>25</v>
      </c>
      <c r="AA353" s="134">
        <f t="shared" ca="1" si="55"/>
        <v>9.3079976851877291</v>
      </c>
      <c r="AB353" s="134">
        <f t="shared" ca="1" si="56"/>
        <v>25</v>
      </c>
      <c r="AC353" s="134">
        <f t="shared" ca="1" si="57"/>
        <v>21</v>
      </c>
      <c r="AD353" s="135">
        <f t="shared" ca="1" si="58"/>
        <v>-28.307997685187729</v>
      </c>
      <c r="AE353" s="127" t="str">
        <f t="shared" ca="1" si="60"/>
        <v>VENCIDO</v>
      </c>
    </row>
    <row r="354" spans="1:31" customFormat="1" ht="15" x14ac:dyDescent="0.25">
      <c r="A354" s="110">
        <v>23537310</v>
      </c>
      <c r="B354" s="39" t="e">
        <f>VLOOKUP(A354,[1]BASE!$A:$A,1,0)</f>
        <v>#N/A</v>
      </c>
      <c r="C354" s="39" t="e">
        <f>VLOOKUP(A354,'INGRESO DIARIO'!A:A,1,0)</f>
        <v>#N/A</v>
      </c>
      <c r="D354" s="40" t="s">
        <v>3204</v>
      </c>
      <c r="E354" s="1" t="s">
        <v>19</v>
      </c>
      <c r="F354" s="41">
        <v>45911.702789351853</v>
      </c>
      <c r="G354" s="41">
        <v>45911.702824074076</v>
      </c>
      <c r="H354" s="1">
        <v>1063145189</v>
      </c>
      <c r="I354" s="1" t="s">
        <v>3007</v>
      </c>
      <c r="J354" s="1" t="s">
        <v>3048</v>
      </c>
      <c r="K354" s="1" t="s">
        <v>15</v>
      </c>
      <c r="L354" s="1" t="s">
        <v>3010</v>
      </c>
      <c r="M354" s="1" t="s">
        <v>16</v>
      </c>
      <c r="N354" s="1" t="s">
        <v>22</v>
      </c>
      <c r="O354" s="1"/>
      <c r="P354" s="1"/>
      <c r="Q354" s="43">
        <v>45916</v>
      </c>
      <c r="R354" s="1"/>
      <c r="S354" s="1" t="s">
        <v>23</v>
      </c>
      <c r="T354" s="1" t="s">
        <v>3706</v>
      </c>
      <c r="U354" s="1"/>
      <c r="V354" s="1"/>
      <c r="W354" s="133">
        <f t="shared" si="51"/>
        <v>45915.702824074076</v>
      </c>
      <c r="X354" s="134">
        <f t="shared" si="52"/>
        <v>4</v>
      </c>
      <c r="Y354" s="134">
        <f t="shared" ca="1" si="53"/>
        <v>34.297175925923511</v>
      </c>
      <c r="Z354" s="134">
        <f t="shared" ca="1" si="54"/>
        <v>25</v>
      </c>
      <c r="AA354" s="134">
        <f t="shared" ca="1" si="55"/>
        <v>9.2971759259235114</v>
      </c>
      <c r="AB354" s="134">
        <f t="shared" ca="1" si="56"/>
        <v>25</v>
      </c>
      <c r="AC354" s="134">
        <f t="shared" ca="1" si="57"/>
        <v>21</v>
      </c>
      <c r="AD354" s="135">
        <f t="shared" ca="1" si="58"/>
        <v>-28.297175925923511</v>
      </c>
      <c r="AE354" s="127" t="str">
        <f t="shared" ca="1" si="60"/>
        <v>VENCIDO</v>
      </c>
    </row>
    <row r="355" spans="1:31" customFormat="1" ht="15" x14ac:dyDescent="0.25">
      <c r="A355" s="110">
        <v>23539339</v>
      </c>
      <c r="B355" s="39" t="e">
        <f>VLOOKUP(A355,[1]BASE!$A:$A,1,0)</f>
        <v>#N/A</v>
      </c>
      <c r="C355" s="39" t="e">
        <f>VLOOKUP(A355,'INGRESO DIARIO'!A:A,1,0)</f>
        <v>#N/A</v>
      </c>
      <c r="D355" s="40" t="s">
        <v>3446</v>
      </c>
      <c r="E355" s="1" t="s">
        <v>19</v>
      </c>
      <c r="F355" s="41">
        <v>45915.433263888888</v>
      </c>
      <c r="G355" s="41">
        <v>45915.433298611111</v>
      </c>
      <c r="H355" s="1">
        <v>1151447667</v>
      </c>
      <c r="I355" s="1" t="s">
        <v>3289</v>
      </c>
      <c r="J355" s="1" t="s">
        <v>3410</v>
      </c>
      <c r="K355" s="1" t="s">
        <v>15</v>
      </c>
      <c r="L355" s="1" t="s">
        <v>3290</v>
      </c>
      <c r="M355" s="1" t="s">
        <v>16</v>
      </c>
      <c r="N355" s="1" t="s">
        <v>22</v>
      </c>
      <c r="O355" s="1"/>
      <c r="P355" s="1" t="s">
        <v>17</v>
      </c>
      <c r="Q355" s="43">
        <v>45916</v>
      </c>
      <c r="R355" s="1"/>
      <c r="S355" s="1" t="s">
        <v>23</v>
      </c>
      <c r="T355" s="1" t="s">
        <v>3705</v>
      </c>
      <c r="U355" s="1" t="s">
        <v>17</v>
      </c>
      <c r="V355" s="1" t="s">
        <v>17</v>
      </c>
      <c r="W355" s="133">
        <f t="shared" si="51"/>
        <v>45919.433298611111</v>
      </c>
      <c r="X355" s="134">
        <f t="shared" si="52"/>
        <v>4</v>
      </c>
      <c r="Y355" s="134">
        <f t="shared" ca="1" si="53"/>
        <v>30.56670138888876</v>
      </c>
      <c r="Z355" s="134">
        <f t="shared" ca="1" si="54"/>
        <v>23</v>
      </c>
      <c r="AA355" s="134">
        <f t="shared" ca="1" si="55"/>
        <v>7.5667013888887595</v>
      </c>
      <c r="AB355" s="134">
        <f t="shared" ca="1" si="56"/>
        <v>23</v>
      </c>
      <c r="AC355" s="134">
        <f t="shared" ca="1" si="57"/>
        <v>19</v>
      </c>
      <c r="AD355" s="135">
        <f t="shared" ca="1" si="58"/>
        <v>-24.56670138888876</v>
      </c>
      <c r="AE355" s="127" t="str">
        <f t="shared" ca="1" si="60"/>
        <v>VENCIDO</v>
      </c>
    </row>
    <row r="356" spans="1:31" customFormat="1" ht="15" x14ac:dyDescent="0.25">
      <c r="A356" s="110">
        <v>23539121</v>
      </c>
      <c r="B356" s="39" t="e">
        <f>VLOOKUP(A356,[1]BASE!$A:$A,1,0)</f>
        <v>#N/A</v>
      </c>
      <c r="C356" s="39" t="e">
        <f>VLOOKUP(A356,'INGRESO DIARIO'!A:A,1,0)</f>
        <v>#N/A</v>
      </c>
      <c r="D356" s="40" t="s">
        <v>3447</v>
      </c>
      <c r="E356" s="1" t="s">
        <v>19</v>
      </c>
      <c r="F356" s="41">
        <v>45915.348310185182</v>
      </c>
      <c r="G356" s="41">
        <v>45915.348344907405</v>
      </c>
      <c r="H356" s="1">
        <v>70434388</v>
      </c>
      <c r="I356" s="1" t="s">
        <v>3295</v>
      </c>
      <c r="J356" s="1" t="s">
        <v>3411</v>
      </c>
      <c r="K356" s="1" t="s">
        <v>15</v>
      </c>
      <c r="L356" s="1" t="s">
        <v>3296</v>
      </c>
      <c r="M356" s="1" t="s">
        <v>16</v>
      </c>
      <c r="N356" s="1" t="s">
        <v>20</v>
      </c>
      <c r="O356" s="1"/>
      <c r="P356" s="1" t="s">
        <v>17</v>
      </c>
      <c r="Q356" s="43">
        <v>45916</v>
      </c>
      <c r="R356" s="1"/>
      <c r="S356" s="1" t="s">
        <v>23</v>
      </c>
      <c r="T356" s="1" t="s">
        <v>3502</v>
      </c>
      <c r="U356" s="1" t="s">
        <v>17</v>
      </c>
      <c r="V356" s="1" t="s">
        <v>17</v>
      </c>
      <c r="W356" s="133">
        <f t="shared" si="51"/>
        <v>45919.348344907405</v>
      </c>
      <c r="X356" s="134">
        <f t="shared" si="52"/>
        <v>4</v>
      </c>
      <c r="Y356" s="134">
        <f t="shared" ca="1" si="53"/>
        <v>30.65165509259532</v>
      </c>
      <c r="Z356" s="134">
        <f t="shared" ca="1" si="54"/>
        <v>23</v>
      </c>
      <c r="AA356" s="134">
        <f t="shared" ca="1" si="55"/>
        <v>7.6516550925953197</v>
      </c>
      <c r="AB356" s="134">
        <f t="shared" ca="1" si="56"/>
        <v>23</v>
      </c>
      <c r="AC356" s="134">
        <f t="shared" ca="1" si="57"/>
        <v>19</v>
      </c>
      <c r="AD356" s="135">
        <f t="shared" ca="1" si="58"/>
        <v>-24.65165509259532</v>
      </c>
      <c r="AE356" s="127" t="str">
        <f t="shared" ca="1" si="60"/>
        <v>VENCIDO</v>
      </c>
    </row>
    <row r="357" spans="1:31" customFormat="1" ht="15" x14ac:dyDescent="0.25">
      <c r="A357" s="110">
        <v>23538256</v>
      </c>
      <c r="B357" s="39" t="e">
        <f>VLOOKUP(A357,[1]BASE!$A:$A,1,0)</f>
        <v>#N/A</v>
      </c>
      <c r="C357" s="39" t="e">
        <f>VLOOKUP(A357,'INGRESO DIARIO'!A:A,1,0)</f>
        <v>#N/A</v>
      </c>
      <c r="D357" s="40" t="s">
        <v>3448</v>
      </c>
      <c r="E357" s="1" t="s">
        <v>19</v>
      </c>
      <c r="F357" s="41">
        <v>45912.681122685186</v>
      </c>
      <c r="G357" s="41">
        <v>45912.681145833332</v>
      </c>
      <c r="H357" s="1">
        <v>1017224917</v>
      </c>
      <c r="I357" s="1" t="s">
        <v>3297</v>
      </c>
      <c r="J357" s="1" t="s">
        <v>3412</v>
      </c>
      <c r="K357" s="1" t="s">
        <v>15</v>
      </c>
      <c r="L357" s="1" t="s">
        <v>3298</v>
      </c>
      <c r="M357" s="1" t="s">
        <v>16</v>
      </c>
      <c r="N357" s="1" t="s">
        <v>20</v>
      </c>
      <c r="O357" s="1"/>
      <c r="P357" s="1" t="s">
        <v>17</v>
      </c>
      <c r="Q357" s="43">
        <v>45916</v>
      </c>
      <c r="R357" s="1"/>
      <c r="S357" s="1" t="s">
        <v>23</v>
      </c>
      <c r="T357" s="1" t="s">
        <v>3235</v>
      </c>
      <c r="U357" s="1" t="s">
        <v>17</v>
      </c>
      <c r="V357" s="1" t="s">
        <v>17</v>
      </c>
      <c r="W357" s="133">
        <f t="shared" si="51"/>
        <v>45916.681145833332</v>
      </c>
      <c r="X357" s="134">
        <f t="shared" si="52"/>
        <v>4</v>
      </c>
      <c r="Y357" s="134">
        <f t="shared" ca="1" si="53"/>
        <v>33.318854166667734</v>
      </c>
      <c r="Z357" s="134">
        <f t="shared" ca="1" si="54"/>
        <v>24</v>
      </c>
      <c r="AA357" s="134">
        <f t="shared" ca="1" si="55"/>
        <v>9.3188541666677338</v>
      </c>
      <c r="AB357" s="134">
        <f t="shared" ca="1" si="56"/>
        <v>24</v>
      </c>
      <c r="AC357" s="134">
        <f t="shared" ca="1" si="57"/>
        <v>20</v>
      </c>
      <c r="AD357" s="135">
        <f t="shared" ca="1" si="58"/>
        <v>-27.318854166667734</v>
      </c>
      <c r="AE357" s="127" t="str">
        <f t="shared" ca="1" si="60"/>
        <v>VENCIDO</v>
      </c>
    </row>
    <row r="358" spans="1:31" customFormat="1" ht="15" x14ac:dyDescent="0.25">
      <c r="A358" s="110">
        <v>23538290</v>
      </c>
      <c r="B358" s="39" t="e">
        <f>VLOOKUP(A358,[1]BASE!$A:$A,1,0)</f>
        <v>#N/A</v>
      </c>
      <c r="C358" s="39" t="e">
        <f>VLOOKUP(A358,'INGRESO DIARIO'!A:A,1,0)</f>
        <v>#N/A</v>
      </c>
      <c r="D358" s="1" t="s">
        <v>3299</v>
      </c>
      <c r="E358" s="1" t="s">
        <v>19</v>
      </c>
      <c r="F358" s="41">
        <v>45912.706574074073</v>
      </c>
      <c r="G358" s="41">
        <v>45912.706597222219</v>
      </c>
      <c r="H358" s="1">
        <v>70722397</v>
      </c>
      <c r="I358" s="1" t="s">
        <v>3300</v>
      </c>
      <c r="J358" s="1" t="s">
        <v>3413</v>
      </c>
      <c r="K358" s="1" t="s">
        <v>15</v>
      </c>
      <c r="L358" s="1" t="s">
        <v>3301</v>
      </c>
      <c r="M358" s="1" t="s">
        <v>16</v>
      </c>
      <c r="N358" s="1" t="s">
        <v>20</v>
      </c>
      <c r="O358" s="1"/>
      <c r="P358" s="1" t="s">
        <v>17</v>
      </c>
      <c r="Q358" s="43">
        <v>45916</v>
      </c>
      <c r="R358" s="1"/>
      <c r="S358" s="1" t="s">
        <v>23</v>
      </c>
      <c r="T358" s="1" t="s">
        <v>3235</v>
      </c>
      <c r="U358" s="1" t="s">
        <v>17</v>
      </c>
      <c r="V358" s="1" t="s">
        <v>17</v>
      </c>
      <c r="W358" s="133">
        <f t="shared" si="51"/>
        <v>45916.706597222219</v>
      </c>
      <c r="X358" s="134">
        <f t="shared" si="52"/>
        <v>4</v>
      </c>
      <c r="Y358" s="134">
        <f t="shared" ca="1" si="53"/>
        <v>33.293402777781012</v>
      </c>
      <c r="Z358" s="134">
        <f t="shared" ca="1" si="54"/>
        <v>24</v>
      </c>
      <c r="AA358" s="134">
        <f t="shared" ca="1" si="55"/>
        <v>9.2934027777810115</v>
      </c>
      <c r="AB358" s="134">
        <f t="shared" ca="1" si="56"/>
        <v>24</v>
      </c>
      <c r="AC358" s="134">
        <f t="shared" ca="1" si="57"/>
        <v>20</v>
      </c>
      <c r="AD358" s="135">
        <f t="shared" ca="1" si="58"/>
        <v>-27.293402777781012</v>
      </c>
      <c r="AE358" s="127" t="str">
        <f t="shared" ca="1" si="60"/>
        <v>VENCIDO</v>
      </c>
    </row>
    <row r="359" spans="1:31" customFormat="1" ht="15" x14ac:dyDescent="0.25">
      <c r="A359" s="110">
        <v>23539557</v>
      </c>
      <c r="B359" s="39" t="e">
        <f>VLOOKUP(A359,[1]BASE!$A:$A,1,0)</f>
        <v>#N/A</v>
      </c>
      <c r="C359" s="39" t="e">
        <f>VLOOKUP(A359,'INGRESO DIARIO'!A:A,1,0)</f>
        <v>#N/A</v>
      </c>
      <c r="D359" s="40" t="s">
        <v>3450</v>
      </c>
      <c r="E359" s="1" t="s">
        <v>19</v>
      </c>
      <c r="F359" s="41">
        <v>45915.522858796299</v>
      </c>
      <c r="G359" s="41">
        <v>45915.522893518515</v>
      </c>
      <c r="H359" s="1">
        <v>1002089224</v>
      </c>
      <c r="I359" s="1" t="s">
        <v>17</v>
      </c>
      <c r="J359" s="1" t="s">
        <v>3415</v>
      </c>
      <c r="K359" s="1" t="s">
        <v>15</v>
      </c>
      <c r="L359" s="1" t="s">
        <v>3304</v>
      </c>
      <c r="M359" s="1" t="s">
        <v>16</v>
      </c>
      <c r="N359" s="1" t="s">
        <v>20</v>
      </c>
      <c r="O359" s="1"/>
      <c r="P359" s="1" t="s">
        <v>17</v>
      </c>
      <c r="Q359" s="43">
        <v>45916</v>
      </c>
      <c r="R359" s="1"/>
      <c r="S359" s="1" t="s">
        <v>23</v>
      </c>
      <c r="T359" s="43" t="s">
        <v>3700</v>
      </c>
      <c r="U359" s="1" t="s">
        <v>17</v>
      </c>
      <c r="V359" s="1" t="s">
        <v>17</v>
      </c>
      <c r="W359" s="133">
        <f t="shared" si="51"/>
        <v>45919.522893518515</v>
      </c>
      <c r="X359" s="134">
        <f t="shared" si="52"/>
        <v>4</v>
      </c>
      <c r="Y359" s="134">
        <f t="shared" ca="1" si="53"/>
        <v>30.477106481484952</v>
      </c>
      <c r="Z359" s="134">
        <f t="shared" ca="1" si="54"/>
        <v>23</v>
      </c>
      <c r="AA359" s="134">
        <f t="shared" ca="1" si="55"/>
        <v>7.4771064814849524</v>
      </c>
      <c r="AB359" s="134">
        <f t="shared" ca="1" si="56"/>
        <v>23</v>
      </c>
      <c r="AC359" s="134">
        <f t="shared" ca="1" si="57"/>
        <v>19</v>
      </c>
      <c r="AD359" s="135">
        <f t="shared" ca="1" si="58"/>
        <v>-24.477106481484952</v>
      </c>
      <c r="AE359" s="127" t="str">
        <f t="shared" ca="1" si="60"/>
        <v>VENCIDO</v>
      </c>
    </row>
    <row r="360" spans="1:31" customFormat="1" ht="15" x14ac:dyDescent="0.25">
      <c r="A360" s="110">
        <v>23539477</v>
      </c>
      <c r="B360" s="39" t="e">
        <f>VLOOKUP(A360,[1]BASE!$A:$A,1,0)</f>
        <v>#N/A</v>
      </c>
      <c r="C360" s="39" t="e">
        <f>VLOOKUP(A360,'INGRESO DIARIO'!A:A,1,0)</f>
        <v>#N/A</v>
      </c>
      <c r="D360" s="40" t="s">
        <v>3451</v>
      </c>
      <c r="E360" s="1" t="s">
        <v>19</v>
      </c>
      <c r="F360" s="41">
        <v>45915.472361111111</v>
      </c>
      <c r="G360" s="41">
        <v>45915.472395833334</v>
      </c>
      <c r="H360" s="1">
        <v>39400994</v>
      </c>
      <c r="I360" s="1" t="s">
        <v>3309</v>
      </c>
      <c r="J360" s="1" t="s">
        <v>3416</v>
      </c>
      <c r="K360" s="1" t="s">
        <v>15</v>
      </c>
      <c r="L360" s="1" t="s">
        <v>3310</v>
      </c>
      <c r="M360" s="1" t="s">
        <v>16</v>
      </c>
      <c r="N360" s="1" t="s">
        <v>20</v>
      </c>
      <c r="O360" s="1"/>
      <c r="P360" s="1" t="s">
        <v>17</v>
      </c>
      <c r="Q360" s="43">
        <v>45916</v>
      </c>
      <c r="R360" s="1"/>
      <c r="S360" s="1" t="s">
        <v>23</v>
      </c>
      <c r="T360" s="1" t="s">
        <v>3698</v>
      </c>
      <c r="U360" s="1" t="s">
        <v>17</v>
      </c>
      <c r="V360" s="1" t="s">
        <v>17</v>
      </c>
      <c r="W360" s="133">
        <f t="shared" si="51"/>
        <v>45919.472395833334</v>
      </c>
      <c r="X360" s="134">
        <f t="shared" si="52"/>
        <v>4</v>
      </c>
      <c r="Y360" s="134">
        <f t="shared" ca="1" si="53"/>
        <v>30.527604166665697</v>
      </c>
      <c r="Z360" s="134">
        <f t="shared" ca="1" si="54"/>
        <v>23</v>
      </c>
      <c r="AA360" s="134">
        <f t="shared" ca="1" si="55"/>
        <v>7.5276041666656965</v>
      </c>
      <c r="AB360" s="134">
        <f t="shared" ca="1" si="56"/>
        <v>23</v>
      </c>
      <c r="AC360" s="134">
        <f t="shared" ca="1" si="57"/>
        <v>19</v>
      </c>
      <c r="AD360" s="135">
        <f t="shared" ca="1" si="58"/>
        <v>-24.527604166665697</v>
      </c>
      <c r="AE360" s="127" t="str">
        <f t="shared" ca="1" si="60"/>
        <v>VENCIDO</v>
      </c>
    </row>
    <row r="361" spans="1:31" customFormat="1" ht="15" x14ac:dyDescent="0.25">
      <c r="A361" s="110">
        <v>23538576</v>
      </c>
      <c r="B361" s="39" t="e">
        <f>VLOOKUP(A361,[1]BASE!$A:$A,1,0)</f>
        <v>#N/A</v>
      </c>
      <c r="C361" s="39" t="e">
        <f>VLOOKUP(A361,'INGRESO DIARIO'!A:A,1,0)</f>
        <v>#N/A</v>
      </c>
      <c r="D361" s="40" t="s">
        <v>3459</v>
      </c>
      <c r="E361" s="1" t="s">
        <v>19</v>
      </c>
      <c r="F361" s="41">
        <v>45913.599849537037</v>
      </c>
      <c r="G361" s="41">
        <v>45913.59988425926</v>
      </c>
      <c r="H361" s="1">
        <v>19768646</v>
      </c>
      <c r="I361" s="1" t="s">
        <v>3335</v>
      </c>
      <c r="J361" s="1" t="s">
        <v>3425</v>
      </c>
      <c r="K361" s="1" t="s">
        <v>15</v>
      </c>
      <c r="L361" s="1" t="s">
        <v>3336</v>
      </c>
      <c r="M361" s="1" t="s">
        <v>16</v>
      </c>
      <c r="N361" s="1" t="s">
        <v>22</v>
      </c>
      <c r="O361" s="1"/>
      <c r="P361" s="1" t="s">
        <v>17</v>
      </c>
      <c r="Q361" s="43">
        <v>45916</v>
      </c>
      <c r="R361" s="1"/>
      <c r="S361" s="1" t="s">
        <v>23</v>
      </c>
      <c r="T361" s="1" t="s">
        <v>3685</v>
      </c>
      <c r="U361" s="1" t="s">
        <v>17</v>
      </c>
      <c r="V361" s="1" t="s">
        <v>17</v>
      </c>
      <c r="W361" s="133">
        <f t="shared" si="51"/>
        <v>45917.59988425926</v>
      </c>
      <c r="X361" s="134">
        <f t="shared" si="52"/>
        <v>4</v>
      </c>
      <c r="Y361" s="134">
        <f t="shared" ca="1" si="53"/>
        <v>32.400115740740148</v>
      </c>
      <c r="Z361" s="134">
        <f t="shared" ca="1" si="54"/>
        <v>23</v>
      </c>
      <c r="AA361" s="134">
        <f t="shared" ca="1" si="55"/>
        <v>9.4001157407401479</v>
      </c>
      <c r="AB361" s="134">
        <f t="shared" ca="1" si="56"/>
        <v>23</v>
      </c>
      <c r="AC361" s="134">
        <f t="shared" ca="1" si="57"/>
        <v>19</v>
      </c>
      <c r="AD361" s="135">
        <f t="shared" ca="1" si="58"/>
        <v>-26.400115740740148</v>
      </c>
      <c r="AE361" s="127" t="str">
        <f t="shared" ca="1" si="60"/>
        <v>VENCIDO</v>
      </c>
    </row>
    <row r="362" spans="1:31" customFormat="1" ht="15" x14ac:dyDescent="0.25">
      <c r="A362" s="110">
        <v>23538575</v>
      </c>
      <c r="B362" s="39" t="e">
        <f>VLOOKUP(A362,[1]BASE!$A:$A,1,0)</f>
        <v>#N/A</v>
      </c>
      <c r="C362" s="39" t="e">
        <f>VLOOKUP(A362,'INGRESO DIARIO'!A:A,1,0)</f>
        <v>#N/A</v>
      </c>
      <c r="D362" s="40" t="s">
        <v>3460</v>
      </c>
      <c r="E362" s="1" t="s">
        <v>19</v>
      </c>
      <c r="F362" s="41">
        <v>45913.599282407406</v>
      </c>
      <c r="G362" s="41">
        <v>45913.599317129629</v>
      </c>
      <c r="H362" s="1">
        <v>19768646</v>
      </c>
      <c r="I362" s="1" t="s">
        <v>3335</v>
      </c>
      <c r="J362" s="1" t="s">
        <v>3425</v>
      </c>
      <c r="K362" s="1" t="s">
        <v>15</v>
      </c>
      <c r="L362" s="1" t="s">
        <v>3337</v>
      </c>
      <c r="M362" s="1" t="s">
        <v>16</v>
      </c>
      <c r="N362" s="1" t="s">
        <v>22</v>
      </c>
      <c r="O362" s="1"/>
      <c r="P362" s="1" t="s">
        <v>17</v>
      </c>
      <c r="Q362" s="43">
        <v>45916</v>
      </c>
      <c r="R362" s="1"/>
      <c r="S362" s="1" t="s">
        <v>23</v>
      </c>
      <c r="T362" s="1" t="s">
        <v>3685</v>
      </c>
      <c r="U362" s="1" t="s">
        <v>17</v>
      </c>
      <c r="V362" s="1" t="s">
        <v>17</v>
      </c>
      <c r="W362" s="133">
        <f t="shared" si="51"/>
        <v>45917.599317129629</v>
      </c>
      <c r="X362" s="134">
        <f t="shared" si="52"/>
        <v>4</v>
      </c>
      <c r="Y362" s="134">
        <f t="shared" ca="1" si="53"/>
        <v>32.400682870371384</v>
      </c>
      <c r="Z362" s="134">
        <f t="shared" ca="1" si="54"/>
        <v>23</v>
      </c>
      <c r="AA362" s="134">
        <f t="shared" ca="1" si="55"/>
        <v>9.4006828703713836</v>
      </c>
      <c r="AB362" s="134">
        <f t="shared" ca="1" si="56"/>
        <v>23</v>
      </c>
      <c r="AC362" s="134">
        <f t="shared" ca="1" si="57"/>
        <v>19</v>
      </c>
      <c r="AD362" s="135">
        <f t="shared" ca="1" si="58"/>
        <v>-26.400682870371384</v>
      </c>
      <c r="AE362" s="127" t="str">
        <f t="shared" ca="1" si="60"/>
        <v>VENCIDO</v>
      </c>
    </row>
    <row r="363" spans="1:31" customFormat="1" ht="15" x14ac:dyDescent="0.25">
      <c r="A363" s="110">
        <v>23539656</v>
      </c>
      <c r="B363" s="39" t="e">
        <f>VLOOKUP(A363,[1]BASE!$A:$A,1,0)</f>
        <v>#N/A</v>
      </c>
      <c r="C363" s="39">
        <f>VLOOKUP(A363,'INGRESO DIARIO'!A:A,1,0)</f>
        <v>23539656</v>
      </c>
      <c r="D363" s="40" t="s">
        <v>3463</v>
      </c>
      <c r="E363" s="1" t="s">
        <v>19</v>
      </c>
      <c r="F363" s="41">
        <v>45915.594884259262</v>
      </c>
      <c r="G363" s="41">
        <v>45923.531840277778</v>
      </c>
      <c r="H363" s="1">
        <v>1152202497</v>
      </c>
      <c r="I363" s="1" t="s">
        <v>3345</v>
      </c>
      <c r="J363" s="1" t="s">
        <v>3429</v>
      </c>
      <c r="K363" s="1" t="s">
        <v>15</v>
      </c>
      <c r="L363" s="1" t="s">
        <v>3346</v>
      </c>
      <c r="M363" s="1" t="s">
        <v>16</v>
      </c>
      <c r="N363" s="1" t="s">
        <v>22</v>
      </c>
      <c r="O363" s="1"/>
      <c r="P363" s="1" t="s">
        <v>17</v>
      </c>
      <c r="Q363" s="43">
        <v>45916</v>
      </c>
      <c r="R363" s="1"/>
      <c r="S363" s="1"/>
      <c r="T363" s="1" t="s">
        <v>3707</v>
      </c>
      <c r="U363" s="1" t="s">
        <v>17</v>
      </c>
      <c r="V363" s="1" t="s">
        <v>17</v>
      </c>
      <c r="W363" s="133">
        <f t="shared" si="51"/>
        <v>45927.531840277778</v>
      </c>
      <c r="X363" s="134">
        <f t="shared" si="52"/>
        <v>4</v>
      </c>
      <c r="Y363" s="134">
        <f t="shared" ca="1" si="53"/>
        <v>22.468159722222481</v>
      </c>
      <c r="Z363" s="134">
        <f t="shared" ca="1" si="54"/>
        <v>17</v>
      </c>
      <c r="AA363" s="134">
        <f t="shared" ca="1" si="55"/>
        <v>5.4681597222224809</v>
      </c>
      <c r="AB363" s="134">
        <f t="shared" ca="1" si="56"/>
        <v>17</v>
      </c>
      <c r="AC363" s="134">
        <f t="shared" ca="1" si="57"/>
        <v>13</v>
      </c>
      <c r="AD363" s="135">
        <f t="shared" ca="1" si="58"/>
        <v>-16.468159722222481</v>
      </c>
      <c r="AE363" s="127" t="str">
        <f t="shared" ca="1" si="60"/>
        <v>VENCIDO</v>
      </c>
    </row>
    <row r="364" spans="1:31" customFormat="1" ht="15" x14ac:dyDescent="0.25">
      <c r="A364" s="110">
        <v>23496046</v>
      </c>
      <c r="B364" s="39" t="e">
        <f>VLOOKUP(A364,[1]BASE!$A:$A,1,0)</f>
        <v>#N/A</v>
      </c>
      <c r="C364" s="39" t="e">
        <f>VLOOKUP(A364,'INGRESO DIARIO'!A:A,1,0)</f>
        <v>#N/A</v>
      </c>
      <c r="D364" s="1" t="s">
        <v>3396</v>
      </c>
      <c r="E364" s="1" t="s">
        <v>19</v>
      </c>
      <c r="F364" s="41">
        <v>45862.3905787037</v>
      </c>
      <c r="G364" s="41">
        <v>45915.384328703702</v>
      </c>
      <c r="H364" s="1">
        <v>1234990857</v>
      </c>
      <c r="I364" s="1" t="s">
        <v>3397</v>
      </c>
      <c r="J364" s="1" t="s">
        <v>3437</v>
      </c>
      <c r="K364" s="1" t="s">
        <v>15</v>
      </c>
      <c r="L364" s="1" t="s">
        <v>3398</v>
      </c>
      <c r="M364" s="1" t="s">
        <v>16</v>
      </c>
      <c r="N364" s="1" t="s">
        <v>20</v>
      </c>
      <c r="O364" s="1"/>
      <c r="P364" s="1" t="s">
        <v>17</v>
      </c>
      <c r="Q364" s="43">
        <v>45916</v>
      </c>
      <c r="R364" s="1"/>
      <c r="S364" s="1" t="s">
        <v>23</v>
      </c>
      <c r="T364" s="1" t="s">
        <v>3235</v>
      </c>
      <c r="U364" s="1" t="s">
        <v>17</v>
      </c>
      <c r="V364" s="1" t="s">
        <v>17</v>
      </c>
      <c r="W364" s="133">
        <f t="shared" si="51"/>
        <v>45919.384328703702</v>
      </c>
      <c r="X364" s="134">
        <f t="shared" si="52"/>
        <v>4</v>
      </c>
      <c r="Y364" s="134">
        <f t="shared" ca="1" si="53"/>
        <v>30.615671296298387</v>
      </c>
      <c r="Z364" s="134">
        <f t="shared" ca="1" si="54"/>
        <v>23</v>
      </c>
      <c r="AA364" s="134">
        <f t="shared" ca="1" si="55"/>
        <v>7.6156712962983875</v>
      </c>
      <c r="AB364" s="134">
        <f t="shared" ca="1" si="56"/>
        <v>23</v>
      </c>
      <c r="AC364" s="134">
        <f t="shared" ca="1" si="57"/>
        <v>19</v>
      </c>
      <c r="AD364" s="135">
        <f t="shared" ca="1" si="58"/>
        <v>-24.615671296298387</v>
      </c>
      <c r="AE364" s="127" t="str">
        <f t="shared" ca="1" si="60"/>
        <v>VENCIDO</v>
      </c>
    </row>
    <row r="365" spans="1:31" customFormat="1" ht="15" x14ac:dyDescent="0.25">
      <c r="A365" s="110">
        <v>23496047</v>
      </c>
      <c r="B365" s="39" t="e">
        <f>VLOOKUP(A365,[1]BASE!$A:$A,1,0)</f>
        <v>#N/A</v>
      </c>
      <c r="C365" s="39" t="e">
        <f>VLOOKUP(A365,'INGRESO DIARIO'!A:A,1,0)</f>
        <v>#N/A</v>
      </c>
      <c r="D365" s="1" t="s">
        <v>3399</v>
      </c>
      <c r="E365" s="1" t="s">
        <v>19</v>
      </c>
      <c r="F365" s="41">
        <v>45862.391087962962</v>
      </c>
      <c r="G365" s="41">
        <v>45915.38863425926</v>
      </c>
      <c r="H365" s="1">
        <v>43524747</v>
      </c>
      <c r="I365" s="1" t="s">
        <v>3400</v>
      </c>
      <c r="J365" s="1" t="s">
        <v>3438</v>
      </c>
      <c r="K365" s="1" t="s">
        <v>15</v>
      </c>
      <c r="L365" s="1" t="s">
        <v>3401</v>
      </c>
      <c r="M365" s="1" t="s">
        <v>16</v>
      </c>
      <c r="N365" s="1" t="s">
        <v>20</v>
      </c>
      <c r="O365" s="1"/>
      <c r="P365" s="1" t="s">
        <v>17</v>
      </c>
      <c r="Q365" s="43">
        <v>45916</v>
      </c>
      <c r="R365" s="1"/>
      <c r="S365" s="1" t="s">
        <v>23</v>
      </c>
      <c r="T365" s="1" t="s">
        <v>3235</v>
      </c>
      <c r="U365" s="1" t="s">
        <v>17</v>
      </c>
      <c r="V365" s="1" t="s">
        <v>17</v>
      </c>
      <c r="W365" s="133">
        <f t="shared" si="51"/>
        <v>45919.38863425926</v>
      </c>
      <c r="X365" s="134">
        <f t="shared" si="52"/>
        <v>4</v>
      </c>
      <c r="Y365" s="134">
        <f t="shared" ca="1" si="53"/>
        <v>30.611365740740439</v>
      </c>
      <c r="Z365" s="134">
        <f t="shared" ca="1" si="54"/>
        <v>23</v>
      </c>
      <c r="AA365" s="134">
        <f t="shared" ca="1" si="55"/>
        <v>7.6113657407404389</v>
      </c>
      <c r="AB365" s="134">
        <f t="shared" ca="1" si="56"/>
        <v>23</v>
      </c>
      <c r="AC365" s="134">
        <f t="shared" ca="1" si="57"/>
        <v>19</v>
      </c>
      <c r="AD365" s="135">
        <f t="shared" ca="1" si="58"/>
        <v>-24.611365740740439</v>
      </c>
      <c r="AE365" s="127" t="str">
        <f t="shared" ca="1" si="60"/>
        <v>VENCIDO</v>
      </c>
    </row>
    <row r="366" spans="1:31" customFormat="1" ht="15" x14ac:dyDescent="0.25">
      <c r="A366" s="110">
        <v>23524676</v>
      </c>
      <c r="B366" s="39" t="e">
        <f>VLOOKUP(A366,[1]BASE!$A:$A,1,0)</f>
        <v>#N/A</v>
      </c>
      <c r="C366" s="39" t="e">
        <f>VLOOKUP(A366,'INGRESO DIARIO'!A:A,1,0)</f>
        <v>#N/A</v>
      </c>
      <c r="D366" s="40" t="s">
        <v>3501</v>
      </c>
      <c r="E366" s="1" t="s">
        <v>19</v>
      </c>
      <c r="F366" s="41">
        <v>45896.672361111108</v>
      </c>
      <c r="G366" s="41">
        <v>45913.362928240742</v>
      </c>
      <c r="H366" s="1">
        <v>43403150</v>
      </c>
      <c r="I366" s="1" t="s">
        <v>17</v>
      </c>
      <c r="J366" s="1" t="s">
        <v>3439</v>
      </c>
      <c r="K366" s="1" t="s">
        <v>15</v>
      </c>
      <c r="L366" s="1" t="s">
        <v>3402</v>
      </c>
      <c r="M366" s="1" t="s">
        <v>16</v>
      </c>
      <c r="N366" s="1" t="s">
        <v>20</v>
      </c>
      <c r="O366" s="1"/>
      <c r="P366" s="1" t="s">
        <v>17</v>
      </c>
      <c r="Q366" s="43">
        <v>45916</v>
      </c>
      <c r="R366" s="1"/>
      <c r="S366" s="1" t="s">
        <v>23</v>
      </c>
      <c r="T366" s="1" t="s">
        <v>3500</v>
      </c>
      <c r="U366" s="1" t="s">
        <v>17</v>
      </c>
      <c r="V366" s="1" t="s">
        <v>17</v>
      </c>
      <c r="W366" s="133">
        <f t="shared" si="51"/>
        <v>45917.362928240742</v>
      </c>
      <c r="X366" s="134">
        <f t="shared" si="52"/>
        <v>4</v>
      </c>
      <c r="Y366" s="134">
        <f t="shared" ca="1" si="53"/>
        <v>32.637071759258106</v>
      </c>
      <c r="Z366" s="134">
        <f t="shared" ca="1" si="54"/>
        <v>23</v>
      </c>
      <c r="AA366" s="134">
        <f t="shared" ca="1" si="55"/>
        <v>9.6370717592581059</v>
      </c>
      <c r="AB366" s="134">
        <f t="shared" ca="1" si="56"/>
        <v>23</v>
      </c>
      <c r="AC366" s="134">
        <f t="shared" ca="1" si="57"/>
        <v>19</v>
      </c>
      <c r="AD366" s="135">
        <f t="shared" ca="1" si="58"/>
        <v>-26.637071759258106</v>
      </c>
      <c r="AE366" s="127" t="str">
        <f t="shared" ca="1" si="60"/>
        <v>VENCIDO</v>
      </c>
    </row>
    <row r="367" spans="1:31" customFormat="1" ht="15" x14ac:dyDescent="0.25">
      <c r="A367" s="126">
        <v>23524716</v>
      </c>
      <c r="B367" s="128" t="e">
        <f>VLOOKUP(A367,[1]BASE!$A:$A,1,0)</f>
        <v>#N/A</v>
      </c>
      <c r="C367" s="128" t="e">
        <f>VLOOKUP(A367,'INGRESO DIARIO'!A:A,1,0)</f>
        <v>#N/A</v>
      </c>
      <c r="D367" s="136" t="s">
        <v>3144</v>
      </c>
      <c r="E367" s="129" t="s">
        <v>412</v>
      </c>
      <c r="F367" s="130">
        <v>45896.690613425926</v>
      </c>
      <c r="G367" s="130">
        <v>45901.906886574077</v>
      </c>
      <c r="H367" s="129">
        <v>15255788</v>
      </c>
      <c r="I367" s="129" t="s">
        <v>2343</v>
      </c>
      <c r="J367" s="129" t="s">
        <v>2872</v>
      </c>
      <c r="K367" s="129" t="s">
        <v>15</v>
      </c>
      <c r="L367" s="129" t="s">
        <v>2347</v>
      </c>
      <c r="M367" s="129" t="s">
        <v>16</v>
      </c>
      <c r="N367" s="129" t="s">
        <v>26</v>
      </c>
      <c r="O367" s="129"/>
      <c r="P367" s="129" t="s">
        <v>25</v>
      </c>
      <c r="Q367" s="132">
        <v>45916</v>
      </c>
      <c r="R367" s="129"/>
      <c r="S367" s="129" t="s">
        <v>753</v>
      </c>
      <c r="T367" s="129" t="s">
        <v>3220</v>
      </c>
      <c r="U367" s="129"/>
      <c r="V367" s="129"/>
      <c r="W367" s="133">
        <f t="shared" si="51"/>
        <v>45905.906886574077</v>
      </c>
      <c r="X367" s="134">
        <f t="shared" si="52"/>
        <v>4</v>
      </c>
      <c r="Y367" s="134">
        <f t="shared" ca="1" si="53"/>
        <v>44.093113425922638</v>
      </c>
      <c r="Z367" s="134">
        <f t="shared" ca="1" si="54"/>
        <v>33</v>
      </c>
      <c r="AA367" s="134">
        <f t="shared" ca="1" si="55"/>
        <v>11.093113425922638</v>
      </c>
      <c r="AB367" s="134">
        <f t="shared" ca="1" si="56"/>
        <v>33</v>
      </c>
      <c r="AC367" s="134">
        <f t="shared" ca="1" si="57"/>
        <v>29</v>
      </c>
      <c r="AD367" s="135">
        <f t="shared" ca="1" si="58"/>
        <v>-38.093113425922638</v>
      </c>
      <c r="AE367" s="127" t="str">
        <f t="shared" si="60"/>
        <v>EJECUTADO</v>
      </c>
    </row>
    <row r="368" spans="1:31" customFormat="1" ht="15" x14ac:dyDescent="0.25">
      <c r="A368" s="126">
        <v>23505209</v>
      </c>
      <c r="B368" s="128" t="e">
        <f>VLOOKUP(A368,[1]BASE!$A:$A,1,0)</f>
        <v>#N/A</v>
      </c>
      <c r="C368" s="128" t="e">
        <f>VLOOKUP(A368,'INGRESO DIARIO'!A:A,1,0)</f>
        <v>#N/A</v>
      </c>
      <c r="D368" s="136" t="s">
        <v>3088</v>
      </c>
      <c r="E368" s="129" t="s">
        <v>412</v>
      </c>
      <c r="F368" s="130">
        <v>45873.596770833334</v>
      </c>
      <c r="G368" s="130">
        <v>45901.906782407408</v>
      </c>
      <c r="H368" s="129">
        <v>21843114</v>
      </c>
      <c r="I368" s="129" t="s">
        <v>1640</v>
      </c>
      <c r="J368" s="129" t="s">
        <v>2754</v>
      </c>
      <c r="K368" s="129" t="s">
        <v>15</v>
      </c>
      <c r="L368" s="129" t="s">
        <v>1645</v>
      </c>
      <c r="M368" s="129" t="s">
        <v>16</v>
      </c>
      <c r="N368" s="129" t="s">
        <v>26</v>
      </c>
      <c r="O368" s="129"/>
      <c r="P368" s="129" t="s">
        <v>25</v>
      </c>
      <c r="Q368" s="132">
        <v>45916</v>
      </c>
      <c r="R368" s="129"/>
      <c r="S368" s="129" t="s">
        <v>753</v>
      </c>
      <c r="T368" s="129" t="s">
        <v>3222</v>
      </c>
      <c r="U368" s="129"/>
      <c r="V368" s="129"/>
      <c r="W368" s="133">
        <f t="shared" si="51"/>
        <v>45905.906782407408</v>
      </c>
      <c r="X368" s="134">
        <f t="shared" si="52"/>
        <v>4</v>
      </c>
      <c r="Y368" s="134">
        <f t="shared" ca="1" si="53"/>
        <v>44.093217592591827</v>
      </c>
      <c r="Z368" s="134">
        <f t="shared" ca="1" si="54"/>
        <v>33</v>
      </c>
      <c r="AA368" s="134">
        <f t="shared" ca="1" si="55"/>
        <v>11.093217592591827</v>
      </c>
      <c r="AB368" s="134">
        <f t="shared" ca="1" si="56"/>
        <v>33</v>
      </c>
      <c r="AC368" s="134">
        <f t="shared" ca="1" si="57"/>
        <v>29</v>
      </c>
      <c r="AD368" s="135">
        <f t="shared" ca="1" si="58"/>
        <v>-38.093217592591827</v>
      </c>
      <c r="AE368" s="127" t="str">
        <f t="shared" si="60"/>
        <v>EJECUTADO</v>
      </c>
    </row>
    <row r="369" spans="1:31" customFormat="1" ht="15" x14ac:dyDescent="0.25">
      <c r="A369" s="126">
        <v>23514617</v>
      </c>
      <c r="B369" s="128" t="e">
        <f>VLOOKUP(A369,[1]BASE!$A:$A,1,0)</f>
        <v>#N/A</v>
      </c>
      <c r="C369" s="128" t="e">
        <f>VLOOKUP(A369,'INGRESO DIARIO'!A:A,1,0)</f>
        <v>#N/A</v>
      </c>
      <c r="D369" s="136" t="s">
        <v>3224</v>
      </c>
      <c r="E369" s="129" t="s">
        <v>412</v>
      </c>
      <c r="F369" s="130">
        <v>45884.603310185186</v>
      </c>
      <c r="G369" s="130">
        <v>45901.90693287037</v>
      </c>
      <c r="H369" s="129">
        <v>42869921</v>
      </c>
      <c r="I369" s="129" t="s">
        <v>1783</v>
      </c>
      <c r="J369" s="129" t="s">
        <v>2778</v>
      </c>
      <c r="K369" s="129" t="s">
        <v>15</v>
      </c>
      <c r="L369" s="129" t="s">
        <v>1787</v>
      </c>
      <c r="M369" s="129" t="s">
        <v>16</v>
      </c>
      <c r="N369" s="129" t="s">
        <v>26</v>
      </c>
      <c r="O369" s="129"/>
      <c r="P369" s="129" t="s">
        <v>25</v>
      </c>
      <c r="Q369" s="132">
        <v>45916</v>
      </c>
      <c r="R369" s="129"/>
      <c r="S369" s="129" t="s">
        <v>753</v>
      </c>
      <c r="T369" s="129" t="s">
        <v>3223</v>
      </c>
      <c r="U369" s="129"/>
      <c r="V369" s="129"/>
      <c r="W369" s="133">
        <f t="shared" si="51"/>
        <v>45905.90693287037</v>
      </c>
      <c r="X369" s="134">
        <f t="shared" si="52"/>
        <v>4</v>
      </c>
      <c r="Y369" s="134">
        <f t="shared" ca="1" si="53"/>
        <v>44.093067129630072</v>
      </c>
      <c r="Z369" s="134">
        <f t="shared" ca="1" si="54"/>
        <v>33</v>
      </c>
      <c r="AA369" s="134">
        <f t="shared" ca="1" si="55"/>
        <v>11.093067129630072</v>
      </c>
      <c r="AB369" s="134">
        <f t="shared" ca="1" si="56"/>
        <v>33</v>
      </c>
      <c r="AC369" s="134">
        <f t="shared" ca="1" si="57"/>
        <v>29</v>
      </c>
      <c r="AD369" s="135">
        <f t="shared" ca="1" si="58"/>
        <v>-38.093067129630072</v>
      </c>
      <c r="AE369" s="127" t="str">
        <f t="shared" si="60"/>
        <v>EJECUTADO</v>
      </c>
    </row>
    <row r="370" spans="1:31" customFormat="1" ht="15" x14ac:dyDescent="0.25">
      <c r="A370" s="126">
        <v>23526477</v>
      </c>
      <c r="B370" s="128" t="e">
        <f>VLOOKUP(A370,[1]BASE!$A:$A,1,0)</f>
        <v>#N/A</v>
      </c>
      <c r="C370" s="128" t="e">
        <f>VLOOKUP(A370,'INGRESO DIARIO'!A:A,1,0)</f>
        <v>#N/A</v>
      </c>
      <c r="D370" s="129" t="s">
        <v>2472</v>
      </c>
      <c r="E370" s="129" t="s">
        <v>19</v>
      </c>
      <c r="F370" s="130">
        <v>45898.44736111111</v>
      </c>
      <c r="G370" s="130">
        <v>45901.906770833331</v>
      </c>
      <c r="H370" s="129">
        <v>43758432</v>
      </c>
      <c r="I370" s="129" t="s">
        <v>2470</v>
      </c>
      <c r="J370" s="129" t="s">
        <v>2892</v>
      </c>
      <c r="K370" s="129" t="s">
        <v>15</v>
      </c>
      <c r="L370" s="129" t="s">
        <v>2474</v>
      </c>
      <c r="M370" s="129" t="s">
        <v>18</v>
      </c>
      <c r="N370" s="129" t="s">
        <v>22</v>
      </c>
      <c r="O370" s="129"/>
      <c r="P370" s="129" t="s">
        <v>3251</v>
      </c>
      <c r="Q370" s="132">
        <v>45916</v>
      </c>
      <c r="R370" s="129"/>
      <c r="S370" s="129" t="s">
        <v>753</v>
      </c>
      <c r="T370" s="129" t="s">
        <v>3245</v>
      </c>
      <c r="U370" s="129"/>
      <c r="V370" s="129"/>
      <c r="W370" s="133">
        <f t="shared" si="51"/>
        <v>45909.906770833331</v>
      </c>
      <c r="X370" s="134">
        <f t="shared" si="52"/>
        <v>8</v>
      </c>
      <c r="Y370" s="134">
        <f t="shared" ca="1" si="53"/>
        <v>44.093229166668607</v>
      </c>
      <c r="Z370" s="134">
        <f t="shared" ca="1" si="54"/>
        <v>33</v>
      </c>
      <c r="AA370" s="134">
        <f t="shared" ca="1" si="55"/>
        <v>11.093229166668607</v>
      </c>
      <c r="AB370" s="134">
        <f t="shared" ca="1" si="56"/>
        <v>33</v>
      </c>
      <c r="AC370" s="134">
        <f t="shared" ca="1" si="57"/>
        <v>25</v>
      </c>
      <c r="AD370" s="135">
        <f t="shared" ca="1" si="58"/>
        <v>-34.093229166668607</v>
      </c>
      <c r="AE370" s="127" t="str">
        <f t="shared" si="60"/>
        <v>EJECUTADO</v>
      </c>
    </row>
    <row r="371" spans="1:31" customFormat="1" ht="15" x14ac:dyDescent="0.25">
      <c r="A371" s="126">
        <v>23521277</v>
      </c>
      <c r="B371" s="128" t="e">
        <f>VLOOKUP(A371,[1]BASE!$A:$A,1,0)</f>
        <v>#N/A</v>
      </c>
      <c r="C371" s="128" t="e">
        <f>VLOOKUP(A371,'INGRESO DIARIO'!A:A,1,0)</f>
        <v>#N/A</v>
      </c>
      <c r="D371" s="129" t="s">
        <v>2053</v>
      </c>
      <c r="E371" s="129" t="s">
        <v>19</v>
      </c>
      <c r="F371" s="130">
        <v>45899.370034722226</v>
      </c>
      <c r="G371" s="130">
        <v>45901.906956018516</v>
      </c>
      <c r="H371" s="129">
        <v>21448926</v>
      </c>
      <c r="I371" s="129" t="s">
        <v>2051</v>
      </c>
      <c r="J371" s="129" t="s">
        <v>2823</v>
      </c>
      <c r="K371" s="129" t="s">
        <v>15</v>
      </c>
      <c r="L371" s="129" t="s">
        <v>2055</v>
      </c>
      <c r="M371" s="129" t="s">
        <v>16</v>
      </c>
      <c r="N371" s="129" t="s">
        <v>22</v>
      </c>
      <c r="O371" s="129"/>
      <c r="P371" s="129" t="s">
        <v>3251</v>
      </c>
      <c r="Q371" s="132">
        <v>45916</v>
      </c>
      <c r="R371" s="129"/>
      <c r="S371" s="129" t="s">
        <v>753</v>
      </c>
      <c r="T371" s="129" t="s">
        <v>3246</v>
      </c>
      <c r="U371" s="129"/>
      <c r="V371" s="129"/>
      <c r="W371" s="133">
        <f t="shared" si="51"/>
        <v>45905.906956018516</v>
      </c>
      <c r="X371" s="134">
        <f t="shared" si="52"/>
        <v>4</v>
      </c>
      <c r="Y371" s="134">
        <f t="shared" ca="1" si="53"/>
        <v>44.093043981483788</v>
      </c>
      <c r="Z371" s="134">
        <f t="shared" ca="1" si="54"/>
        <v>33</v>
      </c>
      <c r="AA371" s="134">
        <f t="shared" ca="1" si="55"/>
        <v>11.093043981483788</v>
      </c>
      <c r="AB371" s="134">
        <f t="shared" ca="1" si="56"/>
        <v>33</v>
      </c>
      <c r="AC371" s="134">
        <f t="shared" ca="1" si="57"/>
        <v>29</v>
      </c>
      <c r="AD371" s="135">
        <f t="shared" ca="1" si="58"/>
        <v>-38.093043981483788</v>
      </c>
      <c r="AE371" s="127" t="str">
        <f t="shared" si="60"/>
        <v>EJECUTADO</v>
      </c>
    </row>
    <row r="372" spans="1:31" customFormat="1" ht="15" x14ac:dyDescent="0.25">
      <c r="A372" s="110">
        <v>23534905</v>
      </c>
      <c r="B372" s="39" t="e">
        <f>VLOOKUP(A372,[1]BASE!$A:$A,1,0)</f>
        <v>#N/A</v>
      </c>
      <c r="C372" s="39" t="e">
        <f>VLOOKUP(A372,'INGRESO DIARIO'!A:A,1,0)</f>
        <v>#N/A</v>
      </c>
      <c r="D372" s="1" t="s">
        <v>847</v>
      </c>
      <c r="E372" s="1" t="s">
        <v>19</v>
      </c>
      <c r="F372" s="41">
        <v>45909.576539351852</v>
      </c>
      <c r="G372" s="41">
        <v>45909.576574074075</v>
      </c>
      <c r="H372" s="1">
        <v>1214746538</v>
      </c>
      <c r="I372" s="1" t="s">
        <v>848</v>
      </c>
      <c r="J372" s="1" t="s">
        <v>900</v>
      </c>
      <c r="K372" s="1" t="s">
        <v>15</v>
      </c>
      <c r="L372" s="1" t="s">
        <v>849</v>
      </c>
      <c r="M372" s="1" t="s">
        <v>18</v>
      </c>
      <c r="N372" s="1" t="s">
        <v>22</v>
      </c>
      <c r="O372" s="1"/>
      <c r="P372" s="129" t="s">
        <v>3251</v>
      </c>
      <c r="Q372" s="132">
        <v>45916</v>
      </c>
      <c r="R372" s="129"/>
      <c r="S372" s="129" t="s">
        <v>753</v>
      </c>
      <c r="T372" s="1" t="s">
        <v>1253</v>
      </c>
      <c r="U372" s="1" t="s">
        <v>17</v>
      </c>
      <c r="V372" s="1" t="s">
        <v>17</v>
      </c>
      <c r="W372" s="46">
        <f t="shared" si="51"/>
        <v>45917.576574074075</v>
      </c>
      <c r="X372" s="47">
        <f t="shared" si="52"/>
        <v>8</v>
      </c>
      <c r="Y372" s="47">
        <f t="shared" ca="1" si="53"/>
        <v>36.423425925924676</v>
      </c>
      <c r="Z372" s="47">
        <f t="shared" ca="1" si="54"/>
        <v>27</v>
      </c>
      <c r="AA372" s="47">
        <f t="shared" ca="1" si="55"/>
        <v>9.4234259259246755</v>
      </c>
      <c r="AB372" s="47">
        <f t="shared" ca="1" si="56"/>
        <v>27</v>
      </c>
      <c r="AC372" s="47">
        <f t="shared" ca="1" si="57"/>
        <v>19</v>
      </c>
      <c r="AD372" s="48">
        <f t="shared" ca="1" si="58"/>
        <v>-26.423425925924676</v>
      </c>
      <c r="AE372" s="42" t="str">
        <f t="shared" si="60"/>
        <v>EJECUTADO</v>
      </c>
    </row>
    <row r="373" spans="1:31" customFormat="1" ht="15" x14ac:dyDescent="0.25">
      <c r="A373" s="126">
        <v>23527751</v>
      </c>
      <c r="B373" s="128" t="e">
        <f>VLOOKUP(A373,[1]BASE!$A:$A,1,0)</f>
        <v>#N/A</v>
      </c>
      <c r="C373" s="128" t="e">
        <f>VLOOKUP(A373,'INGRESO DIARIO'!A:A,1,0)</f>
        <v>#N/A</v>
      </c>
      <c r="D373" s="136" t="s">
        <v>3178</v>
      </c>
      <c r="E373" s="129" t="s">
        <v>19</v>
      </c>
      <c r="F373" s="130">
        <v>45901.480196759258</v>
      </c>
      <c r="G373" s="130">
        <v>45901.906967592593</v>
      </c>
      <c r="H373" s="129">
        <v>21556366</v>
      </c>
      <c r="I373" s="129" t="s">
        <v>2615</v>
      </c>
      <c r="J373" s="129" t="s">
        <v>2914</v>
      </c>
      <c r="K373" s="129" t="s">
        <v>15</v>
      </c>
      <c r="L373" s="129" t="s">
        <v>2618</v>
      </c>
      <c r="M373" s="129" t="s">
        <v>16</v>
      </c>
      <c r="N373" s="129" t="s">
        <v>22</v>
      </c>
      <c r="O373" s="129"/>
      <c r="P373" s="129" t="s">
        <v>66</v>
      </c>
      <c r="Q373" s="132">
        <v>45916</v>
      </c>
      <c r="R373" s="129"/>
      <c r="S373" s="129" t="s">
        <v>753</v>
      </c>
      <c r="T373" s="129" t="s">
        <v>3219</v>
      </c>
      <c r="U373" s="129"/>
      <c r="V373" s="129"/>
      <c r="W373" s="133">
        <f t="shared" si="51"/>
        <v>45905.906967592593</v>
      </c>
      <c r="X373" s="134">
        <f t="shared" si="52"/>
        <v>4</v>
      </c>
      <c r="Y373" s="134">
        <f t="shared" ca="1" si="53"/>
        <v>44.093032407407009</v>
      </c>
      <c r="Z373" s="134">
        <f t="shared" ca="1" si="54"/>
        <v>33</v>
      </c>
      <c r="AA373" s="134">
        <f t="shared" ca="1" si="55"/>
        <v>11.093032407407009</v>
      </c>
      <c r="AB373" s="134">
        <f t="shared" ca="1" si="56"/>
        <v>33</v>
      </c>
      <c r="AC373" s="134">
        <f t="shared" ca="1" si="57"/>
        <v>29</v>
      </c>
      <c r="AD373" s="135">
        <f t="shared" ca="1" si="58"/>
        <v>-38.093032407407009</v>
      </c>
      <c r="AE373" s="127" t="str">
        <f t="shared" si="60"/>
        <v>EJECUTADO</v>
      </c>
    </row>
    <row r="374" spans="1:31" customFormat="1" ht="15" x14ac:dyDescent="0.25">
      <c r="A374" s="126">
        <v>23527758</v>
      </c>
      <c r="B374" s="128" t="e">
        <f>VLOOKUP(A374,[1]BASE!$A:$A,1,0)</f>
        <v>#N/A</v>
      </c>
      <c r="C374" s="128" t="e">
        <f>VLOOKUP(A374,'INGRESO DIARIO'!A:A,1,0)</f>
        <v>#N/A</v>
      </c>
      <c r="D374" s="136" t="s">
        <v>3179</v>
      </c>
      <c r="E374" s="129" t="s">
        <v>19</v>
      </c>
      <c r="F374" s="130">
        <v>45901.483368055553</v>
      </c>
      <c r="G374" s="130">
        <v>45901.90693287037</v>
      </c>
      <c r="H374" s="129">
        <v>21556366</v>
      </c>
      <c r="I374" s="129" t="s">
        <v>2615</v>
      </c>
      <c r="J374" s="129" t="s">
        <v>2914</v>
      </c>
      <c r="K374" s="129" t="s">
        <v>15</v>
      </c>
      <c r="L374" s="129" t="s">
        <v>2622</v>
      </c>
      <c r="M374" s="129" t="s">
        <v>16</v>
      </c>
      <c r="N374" s="129" t="s">
        <v>22</v>
      </c>
      <c r="O374" s="129"/>
      <c r="P374" s="129" t="s">
        <v>66</v>
      </c>
      <c r="Q374" s="132">
        <v>45916</v>
      </c>
      <c r="R374" s="129"/>
      <c r="S374" s="129" t="s">
        <v>753</v>
      </c>
      <c r="T374" s="129" t="s">
        <v>3219</v>
      </c>
      <c r="U374" s="129"/>
      <c r="V374" s="129"/>
      <c r="W374" s="133">
        <f t="shared" si="51"/>
        <v>45905.90693287037</v>
      </c>
      <c r="X374" s="134">
        <f t="shared" si="52"/>
        <v>4</v>
      </c>
      <c r="Y374" s="134">
        <f t="shared" ca="1" si="53"/>
        <v>44.093067129630072</v>
      </c>
      <c r="Z374" s="134">
        <f t="shared" ca="1" si="54"/>
        <v>33</v>
      </c>
      <c r="AA374" s="134">
        <f t="shared" ca="1" si="55"/>
        <v>11.093067129630072</v>
      </c>
      <c r="AB374" s="134">
        <f t="shared" ca="1" si="56"/>
        <v>33</v>
      </c>
      <c r="AC374" s="134">
        <f t="shared" ca="1" si="57"/>
        <v>29</v>
      </c>
      <c r="AD374" s="135">
        <f t="shared" ca="1" si="58"/>
        <v>-38.093067129630072</v>
      </c>
      <c r="AE374" s="127" t="str">
        <f t="shared" si="60"/>
        <v>EJECUTADO</v>
      </c>
    </row>
    <row r="375" spans="1:31" customFormat="1" ht="15" x14ac:dyDescent="0.25">
      <c r="A375" s="110">
        <v>23464847</v>
      </c>
      <c r="B375" s="39" t="e">
        <f>VLOOKUP(A375,[1]BASE!$A:$A,1,0)</f>
        <v>#N/A</v>
      </c>
      <c r="C375" s="39" t="e">
        <f>VLOOKUP(A375,'INGRESO DIARIO'!A:A,1,0)</f>
        <v>#N/A</v>
      </c>
      <c r="D375" s="1" t="s">
        <v>1196</v>
      </c>
      <c r="E375" s="1" t="s">
        <v>409</v>
      </c>
      <c r="F375" s="41">
        <v>45821.448692129627</v>
      </c>
      <c r="G375" s="41">
        <v>45911.504710648151</v>
      </c>
      <c r="H375" s="1">
        <v>1045080467</v>
      </c>
      <c r="I375" s="1" t="s">
        <v>1194</v>
      </c>
      <c r="J375" s="1" t="s">
        <v>1229</v>
      </c>
      <c r="K375" s="1" t="s">
        <v>15</v>
      </c>
      <c r="L375" s="1" t="s">
        <v>1197</v>
      </c>
      <c r="M375" s="1" t="s">
        <v>16</v>
      </c>
      <c r="N375" s="1" t="s">
        <v>26</v>
      </c>
      <c r="O375" s="1"/>
      <c r="P375" s="1" t="s">
        <v>3496</v>
      </c>
      <c r="Q375" s="43">
        <v>45916</v>
      </c>
      <c r="R375" s="1"/>
      <c r="S375" s="1" t="s">
        <v>753</v>
      </c>
      <c r="T375" s="1" t="s">
        <v>3497</v>
      </c>
      <c r="U375" s="1" t="s">
        <v>17</v>
      </c>
      <c r="V375" s="1" t="s">
        <v>17</v>
      </c>
      <c r="W375" s="46">
        <f t="shared" si="51"/>
        <v>45915.504710648151</v>
      </c>
      <c r="X375" s="47">
        <f t="shared" si="52"/>
        <v>4</v>
      </c>
      <c r="Y375" s="47">
        <f t="shared" ca="1" si="53"/>
        <v>34.495289351849351</v>
      </c>
      <c r="Z375" s="47">
        <f t="shared" ca="1" si="54"/>
        <v>25</v>
      </c>
      <c r="AA375" s="47">
        <f t="shared" ca="1" si="55"/>
        <v>9.4952893518493511</v>
      </c>
      <c r="AB375" s="47">
        <f t="shared" ca="1" si="56"/>
        <v>25</v>
      </c>
      <c r="AC375" s="47">
        <f t="shared" ca="1" si="57"/>
        <v>21</v>
      </c>
      <c r="AD375" s="48">
        <f t="shared" ca="1" si="58"/>
        <v>-28.495289351849351</v>
      </c>
      <c r="AE375" s="42" t="str">
        <f t="shared" si="60"/>
        <v>EJECUTADO</v>
      </c>
    </row>
    <row r="376" spans="1:31" customFormat="1" ht="15" x14ac:dyDescent="0.25">
      <c r="A376" s="110">
        <v>23464895</v>
      </c>
      <c r="B376" s="39" t="e">
        <f>VLOOKUP(A376,[1]BASE!$A:$A,1,0)</f>
        <v>#N/A</v>
      </c>
      <c r="C376" s="39" t="e">
        <f>VLOOKUP(A376,'INGRESO DIARIO'!A:A,1,0)</f>
        <v>#N/A</v>
      </c>
      <c r="D376" s="1" t="s">
        <v>1198</v>
      </c>
      <c r="E376" s="1" t="s">
        <v>409</v>
      </c>
      <c r="F376" s="41">
        <v>45821.465046296296</v>
      </c>
      <c r="G376" s="41">
        <v>45911.439988425926</v>
      </c>
      <c r="H376" s="1">
        <v>1036672452</v>
      </c>
      <c r="I376" s="1" t="s">
        <v>1199</v>
      </c>
      <c r="J376" s="1" t="s">
        <v>1230</v>
      </c>
      <c r="K376" s="1" t="s">
        <v>15</v>
      </c>
      <c r="L376" s="1" t="s">
        <v>1200</v>
      </c>
      <c r="M376" s="1" t="s">
        <v>16</v>
      </c>
      <c r="N376" s="1" t="s">
        <v>26</v>
      </c>
      <c r="O376" s="1"/>
      <c r="P376" s="1" t="s">
        <v>3496</v>
      </c>
      <c r="Q376" s="43">
        <v>45916</v>
      </c>
      <c r="R376" s="1"/>
      <c r="S376" s="1" t="s">
        <v>753</v>
      </c>
      <c r="T376" s="1" t="s">
        <v>3497</v>
      </c>
      <c r="U376" s="1" t="s">
        <v>17</v>
      </c>
      <c r="V376" s="1" t="s">
        <v>17</v>
      </c>
      <c r="W376" s="46">
        <f t="shared" si="51"/>
        <v>45915.439988425926</v>
      </c>
      <c r="X376" s="47">
        <f t="shared" si="52"/>
        <v>4</v>
      </c>
      <c r="Y376" s="47">
        <f t="shared" ca="1" si="53"/>
        <v>34.560011574074451</v>
      </c>
      <c r="Z376" s="47">
        <f t="shared" ca="1" si="54"/>
        <v>25</v>
      </c>
      <c r="AA376" s="47">
        <f t="shared" ca="1" si="55"/>
        <v>9.5600115740744513</v>
      </c>
      <c r="AB376" s="47">
        <f t="shared" ca="1" si="56"/>
        <v>25</v>
      </c>
      <c r="AC376" s="47">
        <f t="shared" ca="1" si="57"/>
        <v>21</v>
      </c>
      <c r="AD376" s="48">
        <f t="shared" ca="1" si="58"/>
        <v>-28.560011574074451</v>
      </c>
      <c r="AE376" s="42" t="str">
        <f t="shared" si="60"/>
        <v>EJECUTADO</v>
      </c>
    </row>
    <row r="377" spans="1:31" customFormat="1" ht="15" x14ac:dyDescent="0.25">
      <c r="A377" s="126">
        <v>23527800</v>
      </c>
      <c r="B377" s="128" t="e">
        <f>VLOOKUP(A377,[1]BASE!$A:$A,1,0)</f>
        <v>#N/A</v>
      </c>
      <c r="C377" s="128" t="e">
        <f>VLOOKUP(A377,'INGRESO DIARIO'!A:A,1,0)</f>
        <v>#N/A</v>
      </c>
      <c r="D377" s="129" t="s">
        <v>2626</v>
      </c>
      <c r="E377" s="129" t="s">
        <v>19</v>
      </c>
      <c r="F377" s="130">
        <v>45901.50409722222</v>
      </c>
      <c r="G377" s="130">
        <v>45901.906655092593</v>
      </c>
      <c r="H377" s="129">
        <v>1067919407</v>
      </c>
      <c r="I377" s="129" t="s">
        <v>2624</v>
      </c>
      <c r="J377" s="129" t="s">
        <v>2915</v>
      </c>
      <c r="K377" s="129" t="s">
        <v>15</v>
      </c>
      <c r="L377" s="129" t="s">
        <v>2628</v>
      </c>
      <c r="M377" s="129" t="s">
        <v>16</v>
      </c>
      <c r="N377" s="129" t="s">
        <v>20</v>
      </c>
      <c r="O377" s="129"/>
      <c r="P377" s="1" t="s">
        <v>754</v>
      </c>
      <c r="Q377" s="43">
        <v>45916</v>
      </c>
      <c r="R377" s="1"/>
      <c r="S377" s="1" t="s">
        <v>753</v>
      </c>
      <c r="T377" s="129" t="s">
        <v>3237</v>
      </c>
      <c r="U377" s="129"/>
      <c r="V377" s="129"/>
      <c r="W377" s="133">
        <f t="shared" si="51"/>
        <v>45905.906655092593</v>
      </c>
      <c r="X377" s="134">
        <f t="shared" si="52"/>
        <v>4</v>
      </c>
      <c r="Y377" s="134">
        <f t="shared" ca="1" si="53"/>
        <v>44.0933449074073</v>
      </c>
      <c r="Z377" s="134">
        <f t="shared" ca="1" si="54"/>
        <v>33</v>
      </c>
      <c r="AA377" s="134">
        <f t="shared" ca="1" si="55"/>
        <v>11.0933449074073</v>
      </c>
      <c r="AB377" s="134">
        <f t="shared" ca="1" si="56"/>
        <v>33</v>
      </c>
      <c r="AC377" s="134">
        <f t="shared" ca="1" si="57"/>
        <v>29</v>
      </c>
      <c r="AD377" s="135">
        <f t="shared" ca="1" si="58"/>
        <v>-38.0933449074073</v>
      </c>
      <c r="AE377" s="127" t="str">
        <f t="shared" si="60"/>
        <v>EJECUTADO</v>
      </c>
    </row>
    <row r="378" spans="1:31" customFormat="1" ht="15" x14ac:dyDescent="0.25">
      <c r="A378" s="110">
        <v>23437234</v>
      </c>
      <c r="B378" s="39" t="e">
        <f>VLOOKUP(A378,[1]BASE!$A:$A,1,0)</f>
        <v>#N/A</v>
      </c>
      <c r="C378" s="39" t="e">
        <f>VLOOKUP(A378,'INGRESO DIARIO'!A:A,1,0)</f>
        <v>#N/A</v>
      </c>
      <c r="D378" s="40" t="s">
        <v>370</v>
      </c>
      <c r="E378" s="1" t="s">
        <v>19</v>
      </c>
      <c r="F378" s="41">
        <v>45790.617905092593</v>
      </c>
      <c r="G378" s="41">
        <v>45912.328275462962</v>
      </c>
      <c r="H378" s="1">
        <v>43533159</v>
      </c>
      <c r="I378" s="1" t="s">
        <v>111</v>
      </c>
      <c r="J378" s="1" t="s">
        <v>300</v>
      </c>
      <c r="K378" s="1" t="s">
        <v>15</v>
      </c>
      <c r="L378" s="1" t="s">
        <v>112</v>
      </c>
      <c r="M378" s="1" t="s">
        <v>16</v>
      </c>
      <c r="N378" s="1" t="str">
        <f>VLOOKUP(A378,[2]Hoja2!A:G,7,0)</f>
        <v>ORIENTE</v>
      </c>
      <c r="O378" s="1"/>
      <c r="P378" s="1" t="s">
        <v>754</v>
      </c>
      <c r="Q378" s="43">
        <v>45916</v>
      </c>
      <c r="R378" s="1"/>
      <c r="S378" s="1" t="s">
        <v>753</v>
      </c>
      <c r="T378" s="1" t="s">
        <v>3467</v>
      </c>
      <c r="U378" s="1"/>
      <c r="V378" s="1"/>
      <c r="W378" s="46">
        <f t="shared" si="51"/>
        <v>45916.328275462962</v>
      </c>
      <c r="X378" s="47">
        <f t="shared" si="52"/>
        <v>4</v>
      </c>
      <c r="Y378" s="47">
        <f t="shared" ca="1" si="53"/>
        <v>33.671724537038244</v>
      </c>
      <c r="Z378" s="47">
        <f t="shared" ca="1" si="54"/>
        <v>24</v>
      </c>
      <c r="AA378" s="47">
        <f t="shared" ca="1" si="55"/>
        <v>9.6717245370382443</v>
      </c>
      <c r="AB378" s="47">
        <f t="shared" ca="1" si="56"/>
        <v>24</v>
      </c>
      <c r="AC378" s="47">
        <f t="shared" ca="1" si="57"/>
        <v>20</v>
      </c>
      <c r="AD378" s="48">
        <f t="shared" ca="1" si="58"/>
        <v>-27.671724537038244</v>
      </c>
      <c r="AE378" s="42" t="str">
        <f t="shared" si="60"/>
        <v>EJECUTADO</v>
      </c>
    </row>
    <row r="379" spans="1:31" customFormat="1" ht="15" x14ac:dyDescent="0.25">
      <c r="A379" s="110">
        <v>23536982</v>
      </c>
      <c r="B379" s="39" t="e">
        <f>VLOOKUP(A379,[1]BASE!$A:$A,1,0)</f>
        <v>#N/A</v>
      </c>
      <c r="C379" s="39" t="e">
        <f>VLOOKUP(A379,'INGRESO DIARIO'!A:A,1,0)</f>
        <v>#N/A</v>
      </c>
      <c r="D379" s="40" t="s">
        <v>1240</v>
      </c>
      <c r="E379" s="1" t="s">
        <v>19</v>
      </c>
      <c r="F379" s="41">
        <v>45911.499548611115</v>
      </c>
      <c r="G379" s="41">
        <v>45911.499583333331</v>
      </c>
      <c r="H379" s="1">
        <v>21429088</v>
      </c>
      <c r="I379" s="1" t="s">
        <v>1141</v>
      </c>
      <c r="J379" s="1" t="s">
        <v>1212</v>
      </c>
      <c r="K379" s="1" t="s">
        <v>15</v>
      </c>
      <c r="L379" s="1" t="s">
        <v>1142</v>
      </c>
      <c r="M379" s="1" t="s">
        <v>16</v>
      </c>
      <c r="N379" s="1" t="s">
        <v>20</v>
      </c>
      <c r="O379" s="1"/>
      <c r="P379" s="1" t="s">
        <v>754</v>
      </c>
      <c r="Q379" s="43">
        <v>45916</v>
      </c>
      <c r="R379" s="1"/>
      <c r="S379" s="1" t="s">
        <v>753</v>
      </c>
      <c r="T379" s="1" t="s">
        <v>3208</v>
      </c>
      <c r="U379" s="1" t="s">
        <v>17</v>
      </c>
      <c r="V379" s="1" t="s">
        <v>17</v>
      </c>
      <c r="W379" s="46">
        <f t="shared" si="51"/>
        <v>45915.499583333331</v>
      </c>
      <c r="X379" s="47">
        <f t="shared" si="52"/>
        <v>4</v>
      </c>
      <c r="Y379" s="47">
        <f t="shared" ca="1" si="53"/>
        <v>34.50041666666948</v>
      </c>
      <c r="Z379" s="47">
        <f t="shared" ca="1" si="54"/>
        <v>25</v>
      </c>
      <c r="AA379" s="47">
        <f t="shared" ca="1" si="55"/>
        <v>9.50041666666948</v>
      </c>
      <c r="AB379" s="47">
        <f t="shared" ca="1" si="56"/>
        <v>25</v>
      </c>
      <c r="AC379" s="47">
        <f t="shared" ca="1" si="57"/>
        <v>21</v>
      </c>
      <c r="AD379" s="48">
        <f t="shared" ca="1" si="58"/>
        <v>-28.50041666666948</v>
      </c>
      <c r="AE379" s="42" t="str">
        <f t="shared" si="60"/>
        <v>EJECUTADO</v>
      </c>
    </row>
    <row r="380" spans="1:31" customFormat="1" ht="15" x14ac:dyDescent="0.25">
      <c r="A380" s="126">
        <v>23525661</v>
      </c>
      <c r="B380" s="128" t="e">
        <f>VLOOKUP(A380,[1]BASE!$A:$A,1,0)</f>
        <v>#N/A</v>
      </c>
      <c r="C380" s="128">
        <f>VLOOKUP(A380,'INGRESO DIARIO'!A:A,1,0)</f>
        <v>23525661</v>
      </c>
      <c r="D380" s="129" t="s">
        <v>2450</v>
      </c>
      <c r="E380" s="129" t="s">
        <v>19</v>
      </c>
      <c r="F380" s="130">
        <v>45897.643194444441</v>
      </c>
      <c r="G380" s="130">
        <v>45901.90697916667</v>
      </c>
      <c r="H380" s="129">
        <v>1057756854</v>
      </c>
      <c r="I380" s="129" t="s">
        <v>2449</v>
      </c>
      <c r="J380" s="129" t="s">
        <v>2888</v>
      </c>
      <c r="K380" s="129" t="s">
        <v>15</v>
      </c>
      <c r="L380" s="129" t="s">
        <v>2452</v>
      </c>
      <c r="M380" s="129" t="s">
        <v>18</v>
      </c>
      <c r="N380" s="129" t="s">
        <v>22</v>
      </c>
      <c r="O380" s="129"/>
      <c r="P380" s="129"/>
      <c r="Q380" s="132">
        <v>45916</v>
      </c>
      <c r="R380" s="129"/>
      <c r="S380" s="129" t="s">
        <v>21</v>
      </c>
      <c r="T380" s="129" t="s">
        <v>3709</v>
      </c>
      <c r="U380" s="129"/>
      <c r="V380" s="129"/>
      <c r="W380" s="133">
        <f t="shared" si="51"/>
        <v>45909.90697916667</v>
      </c>
      <c r="X380" s="134">
        <f t="shared" si="52"/>
        <v>8</v>
      </c>
      <c r="Y380" s="134">
        <f t="shared" ca="1" si="53"/>
        <v>44.093020833330229</v>
      </c>
      <c r="Z380" s="134">
        <f t="shared" ca="1" si="54"/>
        <v>33</v>
      </c>
      <c r="AA380" s="134">
        <f t="shared" ca="1" si="55"/>
        <v>11.093020833330229</v>
      </c>
      <c r="AB380" s="134">
        <f t="shared" ca="1" si="56"/>
        <v>33</v>
      </c>
      <c r="AC380" s="134">
        <f t="shared" ca="1" si="57"/>
        <v>25</v>
      </c>
      <c r="AD380" s="135">
        <f t="shared" ca="1" si="58"/>
        <v>-34.093020833330229</v>
      </c>
      <c r="AE380" s="127" t="str">
        <f t="shared" ca="1" si="60"/>
        <v>VENCIDO</v>
      </c>
    </row>
    <row r="381" spans="1:31" customFormat="1" ht="15" x14ac:dyDescent="0.25">
      <c r="A381" s="110">
        <v>23535657</v>
      </c>
      <c r="B381" s="39" t="e">
        <f>VLOOKUP(A381,[1]BASE!$A:$A,1,0)</f>
        <v>#N/A</v>
      </c>
      <c r="C381" s="39">
        <f>VLOOKUP(A381,'INGRESO DIARIO'!A:A,1,0)</f>
        <v>23535657</v>
      </c>
      <c r="D381" s="40" t="s">
        <v>1095</v>
      </c>
      <c r="E381" s="1" t="s">
        <v>409</v>
      </c>
      <c r="F381" s="41">
        <v>45910.454039351855</v>
      </c>
      <c r="G381" s="41">
        <v>45910.454074074078</v>
      </c>
      <c r="H381" s="1">
        <v>1003309743</v>
      </c>
      <c r="I381" s="1" t="s">
        <v>1010</v>
      </c>
      <c r="J381" s="1" t="s">
        <v>1065</v>
      </c>
      <c r="K381" s="1" t="s">
        <v>15</v>
      </c>
      <c r="L381" s="1" t="s">
        <v>1011</v>
      </c>
      <c r="M381" s="1" t="s">
        <v>16</v>
      </c>
      <c r="N381" s="1" t="s">
        <v>26</v>
      </c>
      <c r="O381" s="1"/>
      <c r="P381" s="1" t="s">
        <v>17</v>
      </c>
      <c r="Q381" s="43">
        <v>45916</v>
      </c>
      <c r="R381" s="1"/>
      <c r="S381" s="1" t="s">
        <v>21</v>
      </c>
      <c r="T381" s="1" t="s">
        <v>3507</v>
      </c>
      <c r="U381" s="1"/>
      <c r="V381" s="1"/>
      <c r="W381" s="46">
        <f t="shared" si="51"/>
        <v>45914.454074074078</v>
      </c>
      <c r="X381" s="47">
        <f t="shared" si="52"/>
        <v>4</v>
      </c>
      <c r="Y381" s="47">
        <f t="shared" ca="1" si="53"/>
        <v>35.545925925922347</v>
      </c>
      <c r="Z381" s="47">
        <f t="shared" ca="1" si="54"/>
        <v>26</v>
      </c>
      <c r="AA381" s="47">
        <f t="shared" ca="1" si="55"/>
        <v>9.5459259259223472</v>
      </c>
      <c r="AB381" s="47">
        <f t="shared" ca="1" si="56"/>
        <v>26</v>
      </c>
      <c r="AC381" s="47">
        <f t="shared" ca="1" si="57"/>
        <v>22</v>
      </c>
      <c r="AD381" s="48">
        <f t="shared" ca="1" si="58"/>
        <v>-29.545925925922347</v>
      </c>
      <c r="AE381" s="42" t="str">
        <f t="shared" ca="1" si="60"/>
        <v>VENCIDO</v>
      </c>
    </row>
    <row r="382" spans="1:31" customFormat="1" ht="15" x14ac:dyDescent="0.25">
      <c r="A382" s="110">
        <v>22583201</v>
      </c>
      <c r="B382" s="39" t="e">
        <f>VLOOKUP(A382,[1]BASE!$A:$A,1,0)</f>
        <v>#N/A</v>
      </c>
      <c r="C382" s="39">
        <f>VLOOKUP(A382,'INGRESO DIARIO'!A:A,1,0)</f>
        <v>22583201</v>
      </c>
      <c r="D382" s="1" t="s">
        <v>2979</v>
      </c>
      <c r="E382" s="1" t="s">
        <v>409</v>
      </c>
      <c r="F382" s="41">
        <v>44880.45925925926</v>
      </c>
      <c r="G382" s="41">
        <v>45911.6562037037</v>
      </c>
      <c r="H382" s="1">
        <v>37749450</v>
      </c>
      <c r="I382" s="1" t="s">
        <v>2980</v>
      </c>
      <c r="J382" s="1" t="s">
        <v>3040</v>
      </c>
      <c r="K382" s="1" t="s">
        <v>15</v>
      </c>
      <c r="L382" s="1" t="s">
        <v>2982</v>
      </c>
      <c r="M382" s="1" t="s">
        <v>16</v>
      </c>
      <c r="N382" s="1" t="s">
        <v>26</v>
      </c>
      <c r="O382" s="1"/>
      <c r="P382" s="1"/>
      <c r="Q382" s="43">
        <v>45916</v>
      </c>
      <c r="R382" s="1"/>
      <c r="S382" s="1" t="s">
        <v>21</v>
      </c>
      <c r="T382" s="1" t="s">
        <v>3508</v>
      </c>
      <c r="U382" s="1"/>
      <c r="V382" s="1"/>
      <c r="W382" s="133">
        <f t="shared" si="51"/>
        <v>45915.6562037037</v>
      </c>
      <c r="X382" s="134">
        <f t="shared" si="52"/>
        <v>4</v>
      </c>
      <c r="Y382" s="134">
        <f t="shared" ca="1" si="53"/>
        <v>34.343796296299843</v>
      </c>
      <c r="Z382" s="134">
        <f t="shared" ca="1" si="54"/>
        <v>25</v>
      </c>
      <c r="AA382" s="134">
        <f t="shared" ca="1" si="55"/>
        <v>9.3437962962998427</v>
      </c>
      <c r="AB382" s="134">
        <f t="shared" ca="1" si="56"/>
        <v>25</v>
      </c>
      <c r="AC382" s="134">
        <f t="shared" ca="1" si="57"/>
        <v>21</v>
      </c>
      <c r="AD382" s="135">
        <f t="shared" ca="1" si="58"/>
        <v>-28.343796296299843</v>
      </c>
      <c r="AE382" s="127" t="str">
        <f t="shared" ca="1" si="60"/>
        <v>VENCIDO</v>
      </c>
    </row>
    <row r="383" spans="1:31" customFormat="1" ht="15" x14ac:dyDescent="0.25">
      <c r="A383" s="110">
        <v>23537974</v>
      </c>
      <c r="B383" s="39" t="e">
        <f>VLOOKUP(A383,[1]BASE!$A:$A,1,0)</f>
        <v>#N/A</v>
      </c>
      <c r="C383" s="39">
        <f>VLOOKUP(A383,'INGRESO DIARIO'!A:A,1,0)</f>
        <v>23537974</v>
      </c>
      <c r="D383" s="1" t="s">
        <v>3023</v>
      </c>
      <c r="E383" s="1" t="s">
        <v>19</v>
      </c>
      <c r="F383" s="41">
        <v>45912.545138888891</v>
      </c>
      <c r="G383" s="41">
        <v>45919.451203703706</v>
      </c>
      <c r="H383" s="1">
        <v>71770528</v>
      </c>
      <c r="I383" s="1" t="s">
        <v>3024</v>
      </c>
      <c r="J383" s="1" t="s">
        <v>3052</v>
      </c>
      <c r="K383" s="1" t="s">
        <v>15</v>
      </c>
      <c r="L383" s="1" t="s">
        <v>3025</v>
      </c>
      <c r="M383" s="1" t="s">
        <v>18</v>
      </c>
      <c r="N383" s="1" t="s">
        <v>20</v>
      </c>
      <c r="O383" s="1"/>
      <c r="P383" s="1"/>
      <c r="Q383" s="43">
        <v>45915</v>
      </c>
      <c r="R383" s="1"/>
      <c r="S383" s="1"/>
      <c r="T383" s="1" t="s">
        <v>3258</v>
      </c>
      <c r="U383" s="1"/>
      <c r="V383" s="1"/>
      <c r="W383" s="133">
        <f t="shared" ref="W383:W446" si="61">+IF(M383="RURAL",(G383+8),IF(M383="URBANA",(G383+4),""))</f>
        <v>45927.451203703706</v>
      </c>
      <c r="X383" s="134">
        <f t="shared" si="52"/>
        <v>8</v>
      </c>
      <c r="Y383" s="134">
        <f t="shared" ca="1" si="53"/>
        <v>26.548796296294313</v>
      </c>
      <c r="Z383" s="134">
        <f t="shared" ca="1" si="54"/>
        <v>19</v>
      </c>
      <c r="AA383" s="134">
        <f t="shared" ca="1" si="55"/>
        <v>7.5487962962943129</v>
      </c>
      <c r="AB383" s="134">
        <f t="shared" ca="1" si="56"/>
        <v>19</v>
      </c>
      <c r="AC383" s="134">
        <f t="shared" ca="1" si="57"/>
        <v>11</v>
      </c>
      <c r="AD383" s="135">
        <f t="shared" ca="1" si="58"/>
        <v>-16.548796296294313</v>
      </c>
      <c r="AE383" s="127" t="str">
        <f t="shared" ca="1" si="60"/>
        <v>VENCIDO</v>
      </c>
    </row>
    <row r="384" spans="1:31" customFormat="1" ht="15" x14ac:dyDescent="0.25">
      <c r="A384" s="126">
        <v>23358843</v>
      </c>
      <c r="B384" s="128" t="e">
        <f>VLOOKUP(A384,[1]BASE!$A:$A,1,0)</f>
        <v>#N/A</v>
      </c>
      <c r="C384" s="128" t="e">
        <f>VLOOKUP(A384,'INGRESO DIARIO'!A:A,1,0)</f>
        <v>#N/A</v>
      </c>
      <c r="D384" s="129" t="s">
        <v>1373</v>
      </c>
      <c r="E384" s="129" t="s">
        <v>19</v>
      </c>
      <c r="F384" s="130">
        <v>45897.68236111111</v>
      </c>
      <c r="G384" s="130">
        <v>45901.906689814816</v>
      </c>
      <c r="H384" s="129">
        <v>1036606157</v>
      </c>
      <c r="I384" s="129" t="s">
        <v>1371</v>
      </c>
      <c r="J384" s="129" t="s">
        <v>2709</v>
      </c>
      <c r="K384" s="129" t="s">
        <v>15</v>
      </c>
      <c r="L384" s="129" t="s">
        <v>1375</v>
      </c>
      <c r="M384" s="129" t="s">
        <v>18</v>
      </c>
      <c r="N384" s="129" t="s">
        <v>26</v>
      </c>
      <c r="O384" s="129"/>
      <c r="P384" s="129"/>
      <c r="Q384" s="132">
        <v>45915</v>
      </c>
      <c r="R384" s="129"/>
      <c r="S384" s="129" t="s">
        <v>23</v>
      </c>
      <c r="T384" s="129" t="s">
        <v>3481</v>
      </c>
      <c r="U384" s="129"/>
      <c r="V384" s="129"/>
      <c r="W384" s="133">
        <f t="shared" si="61"/>
        <v>45909.906689814816</v>
      </c>
      <c r="X384" s="134">
        <f t="shared" si="52"/>
        <v>8</v>
      </c>
      <c r="Y384" s="134">
        <f t="shared" ca="1" si="53"/>
        <v>44.093310185184237</v>
      </c>
      <c r="Z384" s="134">
        <f t="shared" ca="1" si="54"/>
        <v>33</v>
      </c>
      <c r="AA384" s="134">
        <f t="shared" ca="1" si="55"/>
        <v>11.093310185184237</v>
      </c>
      <c r="AB384" s="134">
        <f t="shared" ca="1" si="56"/>
        <v>33</v>
      </c>
      <c r="AC384" s="134">
        <f t="shared" ca="1" si="57"/>
        <v>25</v>
      </c>
      <c r="AD384" s="135">
        <f t="shared" ca="1" si="58"/>
        <v>-34.093310185184237</v>
      </c>
      <c r="AE384" s="127" t="str">
        <f t="shared" ca="1" si="60"/>
        <v>VENCIDO</v>
      </c>
    </row>
    <row r="385" spans="1:31" customFormat="1" ht="15" x14ac:dyDescent="0.25">
      <c r="A385" s="126">
        <v>23503403</v>
      </c>
      <c r="B385" s="128" t="e">
        <f>VLOOKUP(A385,[1]BASE!$A:$A,1,0)</f>
        <v>#N/A</v>
      </c>
      <c r="C385" s="128" t="e">
        <f>VLOOKUP(A385,'INGRESO DIARIO'!A:A,1,0)</f>
        <v>#N/A</v>
      </c>
      <c r="D385" s="129" t="s">
        <v>1626</v>
      </c>
      <c r="E385" s="129" t="s">
        <v>19</v>
      </c>
      <c r="F385" s="130">
        <v>45870.442789351851</v>
      </c>
      <c r="G385" s="130">
        <v>45901.90697916667</v>
      </c>
      <c r="H385" s="129">
        <v>1036339768</v>
      </c>
      <c r="I385" s="129" t="s">
        <v>1624</v>
      </c>
      <c r="J385" s="129" t="s">
        <v>2751</v>
      </c>
      <c r="K385" s="129" t="s">
        <v>15</v>
      </c>
      <c r="L385" s="129" t="s">
        <v>1628</v>
      </c>
      <c r="M385" s="129" t="s">
        <v>18</v>
      </c>
      <c r="N385" s="129" t="s">
        <v>22</v>
      </c>
      <c r="O385" s="129"/>
      <c r="P385" s="129"/>
      <c r="Q385" s="132">
        <v>45915</v>
      </c>
      <c r="R385" s="129"/>
      <c r="S385" s="129" t="s">
        <v>23</v>
      </c>
      <c r="T385" s="129" t="s">
        <v>3471</v>
      </c>
      <c r="U385" s="129"/>
      <c r="V385" s="129"/>
      <c r="W385" s="133">
        <f t="shared" si="61"/>
        <v>45909.90697916667</v>
      </c>
      <c r="X385" s="134">
        <f t="shared" si="52"/>
        <v>8</v>
      </c>
      <c r="Y385" s="134">
        <f t="shared" ca="1" si="53"/>
        <v>44.093020833330229</v>
      </c>
      <c r="Z385" s="134">
        <f t="shared" ca="1" si="54"/>
        <v>33</v>
      </c>
      <c r="AA385" s="134">
        <f t="shared" ca="1" si="55"/>
        <v>11.093020833330229</v>
      </c>
      <c r="AB385" s="134">
        <f t="shared" ca="1" si="56"/>
        <v>33</v>
      </c>
      <c r="AC385" s="134">
        <f t="shared" ca="1" si="57"/>
        <v>25</v>
      </c>
      <c r="AD385" s="135">
        <f t="shared" ca="1" si="58"/>
        <v>-34.093020833330229</v>
      </c>
      <c r="AE385" s="127" t="str">
        <f t="shared" ca="1" si="60"/>
        <v>VENCIDO</v>
      </c>
    </row>
    <row r="386" spans="1:31" customFormat="1" ht="15" x14ac:dyDescent="0.25">
      <c r="A386" s="126">
        <v>23507263</v>
      </c>
      <c r="B386" s="128" t="e">
        <f>VLOOKUP(A386,[1]BASE!$A:$A,1,0)</f>
        <v>#N/A</v>
      </c>
      <c r="C386" s="128" t="e">
        <f>VLOOKUP(A386,'INGRESO DIARIO'!A:A,1,0)</f>
        <v>#N/A</v>
      </c>
      <c r="D386" s="129" t="s">
        <v>1648</v>
      </c>
      <c r="E386" s="129" t="s">
        <v>19</v>
      </c>
      <c r="F386" s="130">
        <v>45875.40520833333</v>
      </c>
      <c r="G386" s="130">
        <v>45901.906782407408</v>
      </c>
      <c r="H386" s="129">
        <v>1036642315</v>
      </c>
      <c r="I386" s="129" t="s">
        <v>1647</v>
      </c>
      <c r="J386" s="129" t="s">
        <v>2755</v>
      </c>
      <c r="K386" s="129" t="s">
        <v>15</v>
      </c>
      <c r="L386" s="129" t="s">
        <v>1650</v>
      </c>
      <c r="M386" s="129" t="s">
        <v>18</v>
      </c>
      <c r="N386" s="129" t="s">
        <v>26</v>
      </c>
      <c r="O386" s="129"/>
      <c r="P386" s="129"/>
      <c r="Q386" s="132">
        <v>45915</v>
      </c>
      <c r="R386" s="129"/>
      <c r="S386" s="129" t="s">
        <v>23</v>
      </c>
      <c r="T386" s="129" t="s">
        <v>3479</v>
      </c>
      <c r="U386" s="129"/>
      <c r="V386" s="129"/>
      <c r="W386" s="133">
        <f t="shared" si="61"/>
        <v>45909.906782407408</v>
      </c>
      <c r="X386" s="134">
        <f t="shared" ref="X386:X449" si="62">+IF(M386="URBANA",4,IF(M386="RURAL",8,0))</f>
        <v>8</v>
      </c>
      <c r="Y386" s="134">
        <f t="shared" ref="Y386:Y449" ca="1" si="63">+TODAY()-G386+1</f>
        <v>44.093217592591827</v>
      </c>
      <c r="Z386" s="134">
        <f t="shared" ref="Z386:Z449" ca="1" si="64">+NETWORKDAYS.INTL(G386,NOW(),1)-MOD(H386,1)</f>
        <v>33</v>
      </c>
      <c r="AA386" s="134">
        <f t="shared" ref="AA386:AA449" ca="1" si="65">+Y386-Z386</f>
        <v>11.093217592591827</v>
      </c>
      <c r="AB386" s="134">
        <f t="shared" ref="AB386:AB449" ca="1" si="66">+(((TODAY()-G386)+1)-AA386)</f>
        <v>33</v>
      </c>
      <c r="AC386" s="134">
        <f t="shared" ref="AC386:AC449" ca="1" si="67">+AB386-X386</f>
        <v>25</v>
      </c>
      <c r="AD386" s="135">
        <f t="shared" ref="AD386:AD449" ca="1" si="68">IF(W386&lt;&gt;0,+W386-TODAY()+1,"")</f>
        <v>-34.093217592591827</v>
      </c>
      <c r="AE386" s="127" t="str">
        <f t="shared" ca="1" si="60"/>
        <v>VENCIDO</v>
      </c>
    </row>
    <row r="387" spans="1:31" customFormat="1" ht="15" x14ac:dyDescent="0.25">
      <c r="A387" s="126">
        <v>23519535</v>
      </c>
      <c r="B387" s="128" t="e">
        <f>VLOOKUP(A387,[1]BASE!$A:$A,1,0)</f>
        <v>#N/A</v>
      </c>
      <c r="C387" s="128" t="e">
        <f>VLOOKUP(A387,'INGRESO DIARIO'!A:A,1,0)</f>
        <v>#N/A</v>
      </c>
      <c r="D387" s="129" t="s">
        <v>1956</v>
      </c>
      <c r="E387" s="129" t="s">
        <v>19</v>
      </c>
      <c r="F387" s="130">
        <v>45891.435578703706</v>
      </c>
      <c r="G387" s="130">
        <v>45901.906666666669</v>
      </c>
      <c r="H387" s="129">
        <v>1035875432</v>
      </c>
      <c r="I387" s="129" t="s">
        <v>1954</v>
      </c>
      <c r="J387" s="129" t="s">
        <v>2805</v>
      </c>
      <c r="K387" s="129" t="s">
        <v>15</v>
      </c>
      <c r="L387" s="129" t="s">
        <v>1958</v>
      </c>
      <c r="M387" s="129" t="s">
        <v>18</v>
      </c>
      <c r="N387" s="129" t="s">
        <v>22</v>
      </c>
      <c r="O387" s="129"/>
      <c r="P387" s="129"/>
      <c r="Q387" s="132">
        <v>45915</v>
      </c>
      <c r="R387" s="129"/>
      <c r="S387" s="129" t="s">
        <v>23</v>
      </c>
      <c r="T387" s="129" t="s">
        <v>3472</v>
      </c>
      <c r="U387" s="129"/>
      <c r="V387" s="129"/>
      <c r="W387" s="133">
        <f t="shared" si="61"/>
        <v>45909.906666666669</v>
      </c>
      <c r="X387" s="134">
        <f t="shared" si="62"/>
        <v>8</v>
      </c>
      <c r="Y387" s="134">
        <f t="shared" ca="1" si="63"/>
        <v>44.09333333333052</v>
      </c>
      <c r="Z387" s="134">
        <f t="shared" ca="1" si="64"/>
        <v>33</v>
      </c>
      <c r="AA387" s="134">
        <f t="shared" ca="1" si="65"/>
        <v>11.09333333333052</v>
      </c>
      <c r="AB387" s="134">
        <f t="shared" ca="1" si="66"/>
        <v>33</v>
      </c>
      <c r="AC387" s="134">
        <f t="shared" ca="1" si="67"/>
        <v>25</v>
      </c>
      <c r="AD387" s="135">
        <f t="shared" ca="1" si="68"/>
        <v>-34.09333333333052</v>
      </c>
      <c r="AE387" s="127" t="str">
        <f t="shared" ca="1" si="60"/>
        <v>VENCIDO</v>
      </c>
    </row>
    <row r="388" spans="1:31" customFormat="1" ht="15" x14ac:dyDescent="0.25">
      <c r="A388" s="126">
        <v>23522549</v>
      </c>
      <c r="B388" s="128" t="e">
        <f>VLOOKUP(A388,[1]BASE!$A:$A,1,0)</f>
        <v>#N/A</v>
      </c>
      <c r="C388" s="128" t="e">
        <f>VLOOKUP(A388,'INGRESO DIARIO'!A:A,1,0)</f>
        <v>#N/A</v>
      </c>
      <c r="D388" s="129" t="s">
        <v>2100</v>
      </c>
      <c r="E388" s="129" t="s">
        <v>19</v>
      </c>
      <c r="F388" s="130">
        <v>45895.368379629632</v>
      </c>
      <c r="G388" s="130">
        <v>45901.90697916667</v>
      </c>
      <c r="H388" s="129">
        <v>43273455</v>
      </c>
      <c r="I388" s="129" t="s">
        <v>2098</v>
      </c>
      <c r="J388" s="129" t="s">
        <v>2831</v>
      </c>
      <c r="K388" s="129" t="s">
        <v>15</v>
      </c>
      <c r="L388" s="129" t="s">
        <v>2102</v>
      </c>
      <c r="M388" s="129" t="s">
        <v>18</v>
      </c>
      <c r="N388" s="129" t="s">
        <v>22</v>
      </c>
      <c r="O388" s="129"/>
      <c r="P388" s="129"/>
      <c r="Q388" s="132">
        <v>45915</v>
      </c>
      <c r="R388" s="129"/>
      <c r="S388" s="129" t="s">
        <v>23</v>
      </c>
      <c r="T388" s="129" t="s">
        <v>3260</v>
      </c>
      <c r="U388" s="129"/>
      <c r="V388" s="129"/>
      <c r="W388" s="133">
        <f t="shared" si="61"/>
        <v>45909.90697916667</v>
      </c>
      <c r="X388" s="134">
        <f t="shared" si="62"/>
        <v>8</v>
      </c>
      <c r="Y388" s="134">
        <f t="shared" ca="1" si="63"/>
        <v>44.093020833330229</v>
      </c>
      <c r="Z388" s="134">
        <f t="shared" ca="1" si="64"/>
        <v>33</v>
      </c>
      <c r="AA388" s="134">
        <f t="shared" ca="1" si="65"/>
        <v>11.093020833330229</v>
      </c>
      <c r="AB388" s="134">
        <f t="shared" ca="1" si="66"/>
        <v>33</v>
      </c>
      <c r="AC388" s="134">
        <f t="shared" ca="1" si="67"/>
        <v>25</v>
      </c>
      <c r="AD388" s="135">
        <f t="shared" ca="1" si="68"/>
        <v>-34.093020833330229</v>
      </c>
      <c r="AE388" s="127" t="str">
        <f t="shared" ca="1" si="60"/>
        <v>VENCIDO</v>
      </c>
    </row>
    <row r="389" spans="1:31" customFormat="1" ht="15" x14ac:dyDescent="0.25">
      <c r="A389" s="126">
        <v>23526738</v>
      </c>
      <c r="B389" s="128" t="e">
        <f>VLOOKUP(A389,[1]BASE!$A:$A,1,0)</f>
        <v>#N/A</v>
      </c>
      <c r="C389" s="128" t="e">
        <f>VLOOKUP(A389,'INGRESO DIARIO'!A:A,1,0)</f>
        <v>#N/A</v>
      </c>
      <c r="D389" s="129" t="s">
        <v>2519</v>
      </c>
      <c r="E389" s="129" t="s">
        <v>19</v>
      </c>
      <c r="F389" s="130">
        <v>45898.623344907406</v>
      </c>
      <c r="G389" s="130">
        <v>45901.90693287037</v>
      </c>
      <c r="H389" s="129">
        <v>15265404</v>
      </c>
      <c r="I389" s="129" t="s">
        <v>2517</v>
      </c>
      <c r="J389" s="129" t="s">
        <v>2900</v>
      </c>
      <c r="K389" s="129" t="s">
        <v>15</v>
      </c>
      <c r="L389" s="129" t="s">
        <v>2521</v>
      </c>
      <c r="M389" s="129" t="s">
        <v>18</v>
      </c>
      <c r="N389" s="129" t="s">
        <v>22</v>
      </c>
      <c r="O389" s="129"/>
      <c r="P389" s="129"/>
      <c r="Q389" s="132">
        <v>45915</v>
      </c>
      <c r="R389" s="129"/>
      <c r="S389" s="129" t="s">
        <v>23</v>
      </c>
      <c r="T389" s="129" t="s">
        <v>3261</v>
      </c>
      <c r="U389" s="129"/>
      <c r="V389" s="129"/>
      <c r="W389" s="133">
        <f t="shared" si="61"/>
        <v>45909.90693287037</v>
      </c>
      <c r="X389" s="134">
        <f t="shared" si="62"/>
        <v>8</v>
      </c>
      <c r="Y389" s="134">
        <f t="shared" ca="1" si="63"/>
        <v>44.093067129630072</v>
      </c>
      <c r="Z389" s="134">
        <f t="shared" ca="1" si="64"/>
        <v>33</v>
      </c>
      <c r="AA389" s="134">
        <f t="shared" ca="1" si="65"/>
        <v>11.093067129630072</v>
      </c>
      <c r="AB389" s="134">
        <f t="shared" ca="1" si="66"/>
        <v>33</v>
      </c>
      <c r="AC389" s="134">
        <f t="shared" ca="1" si="67"/>
        <v>25</v>
      </c>
      <c r="AD389" s="135">
        <f t="shared" ca="1" si="68"/>
        <v>-34.093067129630072</v>
      </c>
      <c r="AE389" s="127" t="str">
        <f t="shared" ca="1" si="60"/>
        <v>VENCIDO</v>
      </c>
    </row>
    <row r="390" spans="1:31" customFormat="1" ht="15" x14ac:dyDescent="0.25">
      <c r="A390" s="126">
        <v>23527865</v>
      </c>
      <c r="B390" s="128" t="e">
        <f>VLOOKUP(A390,[1]BASE!$A:$A,1,0)</f>
        <v>#N/A</v>
      </c>
      <c r="C390" s="128" t="e">
        <f>VLOOKUP(A390,'INGRESO DIARIO'!A:A,1,0)</f>
        <v>#N/A</v>
      </c>
      <c r="D390" s="129" t="s">
        <v>2632</v>
      </c>
      <c r="E390" s="129" t="s">
        <v>19</v>
      </c>
      <c r="F390" s="130">
        <v>45901.541562500002</v>
      </c>
      <c r="G390" s="130">
        <v>45901.906875000001</v>
      </c>
      <c r="H390" s="129">
        <v>3556268</v>
      </c>
      <c r="I390" s="129" t="s">
        <v>2630</v>
      </c>
      <c r="J390" s="129" t="s">
        <v>2916</v>
      </c>
      <c r="K390" s="129" t="s">
        <v>15</v>
      </c>
      <c r="L390" s="129" t="s">
        <v>2634</v>
      </c>
      <c r="M390" s="129" t="s">
        <v>18</v>
      </c>
      <c r="N390" s="129" t="s">
        <v>22</v>
      </c>
      <c r="O390" s="129"/>
      <c r="P390" s="129"/>
      <c r="Q390" s="132">
        <v>45915</v>
      </c>
      <c r="R390" s="129"/>
      <c r="S390" s="129" t="s">
        <v>23</v>
      </c>
      <c r="T390" s="129" t="s">
        <v>3470</v>
      </c>
      <c r="U390" s="129"/>
      <c r="V390" s="129"/>
      <c r="W390" s="133">
        <f t="shared" si="61"/>
        <v>45909.906875000001</v>
      </c>
      <c r="X390" s="134">
        <f t="shared" si="62"/>
        <v>8</v>
      </c>
      <c r="Y390" s="134">
        <f t="shared" ca="1" si="63"/>
        <v>44.093124999999418</v>
      </c>
      <c r="Z390" s="134">
        <f t="shared" ca="1" si="64"/>
        <v>33</v>
      </c>
      <c r="AA390" s="134">
        <f t="shared" ca="1" si="65"/>
        <v>11.093124999999418</v>
      </c>
      <c r="AB390" s="134">
        <f t="shared" ca="1" si="66"/>
        <v>33</v>
      </c>
      <c r="AC390" s="134">
        <f t="shared" ca="1" si="67"/>
        <v>25</v>
      </c>
      <c r="AD390" s="135">
        <f t="shared" ca="1" si="68"/>
        <v>-34.093124999999418</v>
      </c>
      <c r="AE390" s="127" t="str">
        <f t="shared" ca="1" si="60"/>
        <v>VENCIDO</v>
      </c>
    </row>
    <row r="391" spans="1:31" customFormat="1" ht="15" x14ac:dyDescent="0.25">
      <c r="A391" s="126">
        <v>23522863</v>
      </c>
      <c r="B391" s="128" t="e">
        <f>VLOOKUP(A391,[1]BASE!$A:$A,1,0)</f>
        <v>#N/A</v>
      </c>
      <c r="C391" s="128" t="e">
        <f>VLOOKUP(A391,'INGRESO DIARIO'!A:A,1,0)</f>
        <v>#N/A</v>
      </c>
      <c r="D391" s="136" t="s">
        <v>3126</v>
      </c>
      <c r="E391" s="129" t="s">
        <v>19</v>
      </c>
      <c r="F391" s="130">
        <v>45895.502291666664</v>
      </c>
      <c r="G391" s="130">
        <v>45901.90697916667</v>
      </c>
      <c r="H391" s="129">
        <v>98666823</v>
      </c>
      <c r="I391" s="129" t="s">
        <v>2150</v>
      </c>
      <c r="J391" s="129" t="s">
        <v>2840</v>
      </c>
      <c r="K391" s="129" t="s">
        <v>15</v>
      </c>
      <c r="L391" s="129" t="s">
        <v>2155</v>
      </c>
      <c r="M391" s="129" t="s">
        <v>16</v>
      </c>
      <c r="N391" s="129" t="s">
        <v>26</v>
      </c>
      <c r="O391" s="129"/>
      <c r="P391" s="129"/>
      <c r="Q391" s="132">
        <v>45915</v>
      </c>
      <c r="R391" s="129"/>
      <c r="S391" s="129" t="s">
        <v>23</v>
      </c>
      <c r="T391" s="129" t="s">
        <v>3478</v>
      </c>
      <c r="U391" s="129"/>
      <c r="V391" s="129"/>
      <c r="W391" s="133">
        <f t="shared" si="61"/>
        <v>45905.90697916667</v>
      </c>
      <c r="X391" s="134">
        <f t="shared" si="62"/>
        <v>4</v>
      </c>
      <c r="Y391" s="134">
        <f t="shared" ca="1" si="63"/>
        <v>44.093020833330229</v>
      </c>
      <c r="Z391" s="134">
        <f t="shared" ca="1" si="64"/>
        <v>33</v>
      </c>
      <c r="AA391" s="134">
        <f t="shared" ca="1" si="65"/>
        <v>11.093020833330229</v>
      </c>
      <c r="AB391" s="134">
        <f t="shared" ca="1" si="66"/>
        <v>33</v>
      </c>
      <c r="AC391" s="134">
        <f t="shared" ca="1" si="67"/>
        <v>29</v>
      </c>
      <c r="AD391" s="135">
        <f t="shared" ca="1" si="68"/>
        <v>-38.093020833330229</v>
      </c>
      <c r="AE391" s="127" t="str">
        <f t="shared" ca="1" si="60"/>
        <v>VENCIDO</v>
      </c>
    </row>
    <row r="392" spans="1:31" customFormat="1" ht="15" x14ac:dyDescent="0.25">
      <c r="A392" s="126">
        <v>23524159</v>
      </c>
      <c r="B392" s="128" t="e">
        <f>VLOOKUP(A392,[1]BASE!$A:$A,1,0)</f>
        <v>#N/A</v>
      </c>
      <c r="C392" s="128" t="e">
        <f>VLOOKUP(A392,'INGRESO DIARIO'!A:A,1,0)</f>
        <v>#N/A</v>
      </c>
      <c r="D392" s="136" t="s">
        <v>3136</v>
      </c>
      <c r="E392" s="129" t="s">
        <v>19</v>
      </c>
      <c r="F392" s="130">
        <v>45896.472291666665</v>
      </c>
      <c r="G392" s="130">
        <v>45901.906944444447</v>
      </c>
      <c r="H392" s="129">
        <v>1036613614</v>
      </c>
      <c r="I392" s="129" t="s">
        <v>2251</v>
      </c>
      <c r="J392" s="129" t="s">
        <v>2857</v>
      </c>
      <c r="K392" s="129" t="s">
        <v>15</v>
      </c>
      <c r="L392" s="129" t="s">
        <v>2254</v>
      </c>
      <c r="M392" s="129" t="s">
        <v>16</v>
      </c>
      <c r="N392" s="129" t="s">
        <v>26</v>
      </c>
      <c r="O392" s="129"/>
      <c r="P392" s="129"/>
      <c r="Q392" s="132">
        <v>45915</v>
      </c>
      <c r="R392" s="129"/>
      <c r="S392" s="129" t="s">
        <v>23</v>
      </c>
      <c r="T392" s="129" t="s">
        <v>3477</v>
      </c>
      <c r="U392" s="129"/>
      <c r="V392" s="129"/>
      <c r="W392" s="133">
        <f t="shared" si="61"/>
        <v>45905.906944444447</v>
      </c>
      <c r="X392" s="134">
        <f t="shared" si="62"/>
        <v>4</v>
      </c>
      <c r="Y392" s="134">
        <f t="shared" ca="1" si="63"/>
        <v>44.093055555553292</v>
      </c>
      <c r="Z392" s="134">
        <f t="shared" ca="1" si="64"/>
        <v>33</v>
      </c>
      <c r="AA392" s="134">
        <f t="shared" ca="1" si="65"/>
        <v>11.093055555553292</v>
      </c>
      <c r="AB392" s="134">
        <f t="shared" ca="1" si="66"/>
        <v>33</v>
      </c>
      <c r="AC392" s="134">
        <f t="shared" ca="1" si="67"/>
        <v>29</v>
      </c>
      <c r="AD392" s="135">
        <f t="shared" ca="1" si="68"/>
        <v>-38.093055555553292</v>
      </c>
      <c r="AE392" s="127" t="str">
        <f t="shared" ca="1" si="60"/>
        <v>VENCIDO</v>
      </c>
    </row>
    <row r="393" spans="1:31" customFormat="1" ht="15" x14ac:dyDescent="0.25">
      <c r="A393" s="110">
        <v>23535689</v>
      </c>
      <c r="B393" s="39" t="e">
        <f>VLOOKUP(A393,[1]BASE!$A:$A,1,0)</f>
        <v>#N/A</v>
      </c>
      <c r="C393" s="39" t="e">
        <f>VLOOKUP(A393,'INGRESO DIARIO'!A:A,1,0)</f>
        <v>#N/A</v>
      </c>
      <c r="D393" s="1" t="s">
        <v>1027</v>
      </c>
      <c r="E393" s="1" t="s">
        <v>19</v>
      </c>
      <c r="F393" s="41">
        <v>45910.471643518518</v>
      </c>
      <c r="G393" s="41">
        <v>45910.471678240741</v>
      </c>
      <c r="H393" s="1">
        <v>1017165663</v>
      </c>
      <c r="I393" s="1" t="s">
        <v>1028</v>
      </c>
      <c r="J393" s="1" t="s">
        <v>1072</v>
      </c>
      <c r="K393" s="1" t="s">
        <v>15</v>
      </c>
      <c r="L393" s="1" t="s">
        <v>1029</v>
      </c>
      <c r="M393" s="1" t="s">
        <v>18</v>
      </c>
      <c r="N393" s="1" t="s">
        <v>20</v>
      </c>
      <c r="O393" s="1"/>
      <c r="P393" s="1" t="s">
        <v>17</v>
      </c>
      <c r="Q393" s="43">
        <v>45915</v>
      </c>
      <c r="R393" s="1"/>
      <c r="S393" s="1" t="s">
        <v>23</v>
      </c>
      <c r="T393" s="1" t="s">
        <v>3259</v>
      </c>
      <c r="U393" s="1"/>
      <c r="V393" s="1"/>
      <c r="W393" s="46">
        <f t="shared" si="61"/>
        <v>45918.471678240741</v>
      </c>
      <c r="X393" s="47">
        <f t="shared" si="62"/>
        <v>8</v>
      </c>
      <c r="Y393" s="47">
        <f t="shared" ca="1" si="63"/>
        <v>35.528321759258688</v>
      </c>
      <c r="Z393" s="47">
        <f t="shared" ca="1" si="64"/>
        <v>26</v>
      </c>
      <c r="AA393" s="47">
        <f t="shared" ca="1" si="65"/>
        <v>9.528321759258688</v>
      </c>
      <c r="AB393" s="47">
        <f t="shared" ca="1" si="66"/>
        <v>26</v>
      </c>
      <c r="AC393" s="47">
        <f t="shared" ca="1" si="67"/>
        <v>18</v>
      </c>
      <c r="AD393" s="48">
        <f t="shared" ca="1" si="68"/>
        <v>-25.528321759258688</v>
      </c>
      <c r="AE393" s="42" t="str">
        <f t="shared" ca="1" si="60"/>
        <v>VENCIDO</v>
      </c>
    </row>
    <row r="394" spans="1:31" customFormat="1" ht="15" x14ac:dyDescent="0.25">
      <c r="A394" s="110">
        <v>23534535</v>
      </c>
      <c r="B394" s="39" t="e">
        <f>VLOOKUP(A394,[1]BASE!$A:$A,1,0)</f>
        <v>#N/A</v>
      </c>
      <c r="C394" s="39" t="e">
        <f>VLOOKUP(A394,'INGRESO DIARIO'!A:A,1,0)</f>
        <v>#N/A</v>
      </c>
      <c r="D394" s="1" t="s">
        <v>859</v>
      </c>
      <c r="E394" s="1" t="s">
        <v>19</v>
      </c>
      <c r="F394" s="41">
        <v>45909.364675925928</v>
      </c>
      <c r="G394" s="41">
        <v>45909.364687499998</v>
      </c>
      <c r="H394" s="1">
        <v>3349275</v>
      </c>
      <c r="I394" s="1" t="s">
        <v>860</v>
      </c>
      <c r="J394" s="1" t="s">
        <v>903</v>
      </c>
      <c r="K394" s="1" t="s">
        <v>15</v>
      </c>
      <c r="L394" s="1" t="s">
        <v>861</v>
      </c>
      <c r="M394" s="1" t="s">
        <v>18</v>
      </c>
      <c r="N394" s="1" t="s">
        <v>22</v>
      </c>
      <c r="O394" s="1"/>
      <c r="P394" s="1" t="s">
        <v>17</v>
      </c>
      <c r="Q394" s="43">
        <v>45915</v>
      </c>
      <c r="R394" s="1"/>
      <c r="S394" s="1" t="s">
        <v>23</v>
      </c>
      <c r="T394" s="1" t="s">
        <v>3469</v>
      </c>
      <c r="U394" s="1" t="s">
        <v>17</v>
      </c>
      <c r="V394" s="1" t="s">
        <v>475</v>
      </c>
      <c r="W394" s="46">
        <f t="shared" si="61"/>
        <v>45917.364687499998</v>
      </c>
      <c r="X394" s="47">
        <f t="shared" si="62"/>
        <v>8</v>
      </c>
      <c r="Y394" s="47">
        <f t="shared" ca="1" si="63"/>
        <v>36.635312500002328</v>
      </c>
      <c r="Z394" s="47">
        <f t="shared" ca="1" si="64"/>
        <v>27</v>
      </c>
      <c r="AA394" s="47">
        <f t="shared" ca="1" si="65"/>
        <v>9.6353125000023283</v>
      </c>
      <c r="AB394" s="47">
        <f t="shared" ca="1" si="66"/>
        <v>27</v>
      </c>
      <c r="AC394" s="47">
        <f t="shared" ca="1" si="67"/>
        <v>19</v>
      </c>
      <c r="AD394" s="48">
        <f t="shared" ca="1" si="68"/>
        <v>-26.635312500002328</v>
      </c>
      <c r="AE394" s="42" t="str">
        <f t="shared" ca="1" si="60"/>
        <v>VENCIDO</v>
      </c>
    </row>
    <row r="395" spans="1:31" customFormat="1" ht="15" x14ac:dyDescent="0.25">
      <c r="A395" s="110">
        <v>23537697</v>
      </c>
      <c r="B395" s="39" t="e">
        <f>VLOOKUP(A395,[1]BASE!$A:$A,1,0)</f>
        <v>#N/A</v>
      </c>
      <c r="C395" s="39" t="e">
        <f>VLOOKUP(A395,'INGRESO DIARIO'!A:A,1,0)</f>
        <v>#N/A</v>
      </c>
      <c r="D395" s="1" t="s">
        <v>3020</v>
      </c>
      <c r="E395" s="1" t="s">
        <v>19</v>
      </c>
      <c r="F395" s="41">
        <v>45912.41710648148</v>
      </c>
      <c r="G395" s="41">
        <v>45912.417141203703</v>
      </c>
      <c r="H395" s="1">
        <v>42890553</v>
      </c>
      <c r="I395" s="1" t="s">
        <v>3021</v>
      </c>
      <c r="J395" s="1" t="s">
        <v>3051</v>
      </c>
      <c r="K395" s="1" t="s">
        <v>15</v>
      </c>
      <c r="L395" s="1" t="s">
        <v>3022</v>
      </c>
      <c r="M395" s="1" t="s">
        <v>18</v>
      </c>
      <c r="N395" s="1" t="s">
        <v>20</v>
      </c>
      <c r="O395" s="1"/>
      <c r="P395" s="1"/>
      <c r="Q395" s="43">
        <v>45915</v>
      </c>
      <c r="R395" s="1"/>
      <c r="S395" s="1" t="s">
        <v>23</v>
      </c>
      <c r="T395" s="1" t="s">
        <v>3257</v>
      </c>
      <c r="U395" s="1"/>
      <c r="V395" s="1"/>
      <c r="W395" s="133">
        <f t="shared" si="61"/>
        <v>45920.417141203703</v>
      </c>
      <c r="X395" s="134">
        <f t="shared" si="62"/>
        <v>8</v>
      </c>
      <c r="Y395" s="134">
        <f t="shared" ca="1" si="63"/>
        <v>33.582858796296932</v>
      </c>
      <c r="Z395" s="134">
        <f t="shared" ca="1" si="64"/>
        <v>24</v>
      </c>
      <c r="AA395" s="134">
        <f t="shared" ca="1" si="65"/>
        <v>9.5828587962969323</v>
      </c>
      <c r="AB395" s="134">
        <f t="shared" ca="1" si="66"/>
        <v>24</v>
      </c>
      <c r="AC395" s="134">
        <f t="shared" ca="1" si="67"/>
        <v>16</v>
      </c>
      <c r="AD395" s="135">
        <f t="shared" ca="1" si="68"/>
        <v>-23.582858796296932</v>
      </c>
      <c r="AE395" s="127" t="str">
        <f t="shared" ref="AE395:AE458" ca="1" si="69">IF(S395&lt;&gt;"OK",IF(AC395&gt;=0,"VENCIDO",IF(AND(AC395&lt;0,AC395&gt;=-2.1),"ALERTA","A TIEMPO")),"EJECUTADO")</f>
        <v>VENCIDO</v>
      </c>
    </row>
    <row r="396" spans="1:31" customFormat="1" ht="15" x14ac:dyDescent="0.25">
      <c r="A396" s="110">
        <v>23529954</v>
      </c>
      <c r="B396" s="39" t="e">
        <f>VLOOKUP(A396,[1]BASE!$A:$A,1,0)</f>
        <v>#N/A</v>
      </c>
      <c r="C396" s="39" t="e">
        <f>VLOOKUP(A396,'INGRESO DIARIO'!A:A,1,0)</f>
        <v>#N/A</v>
      </c>
      <c r="D396" s="40" t="s">
        <v>360</v>
      </c>
      <c r="E396" s="1" t="s">
        <v>19</v>
      </c>
      <c r="F396" s="41">
        <v>45903.391238425924</v>
      </c>
      <c r="G396" s="41">
        <v>45912.545312499999</v>
      </c>
      <c r="H396" s="1">
        <v>15515104</v>
      </c>
      <c r="I396" s="1" t="s">
        <v>63</v>
      </c>
      <c r="J396" s="1" t="s">
        <v>64</v>
      </c>
      <c r="K396" s="1" t="s">
        <v>15</v>
      </c>
      <c r="L396" s="1" t="s">
        <v>86</v>
      </c>
      <c r="M396" s="1" t="s">
        <v>16</v>
      </c>
      <c r="N396" s="1" t="str">
        <f>VLOOKUP(A396,[2]Hoja2!A:G,7,0)</f>
        <v>OCCIDENTE</v>
      </c>
      <c r="O396" s="1"/>
      <c r="P396" s="1"/>
      <c r="Q396" s="43">
        <v>45915</v>
      </c>
      <c r="R396" s="43"/>
      <c r="S396" s="1" t="s">
        <v>23</v>
      </c>
      <c r="T396" s="1" t="s">
        <v>3483</v>
      </c>
      <c r="U396" s="1"/>
      <c r="V396" s="1"/>
      <c r="W396" s="46">
        <f t="shared" si="61"/>
        <v>45916.545312499999</v>
      </c>
      <c r="X396" s="47">
        <f t="shared" si="62"/>
        <v>4</v>
      </c>
      <c r="Y396" s="47">
        <f t="shared" ca="1" si="63"/>
        <v>33.454687500001455</v>
      </c>
      <c r="Z396" s="47">
        <f t="shared" ca="1" si="64"/>
        <v>24</v>
      </c>
      <c r="AA396" s="47">
        <f t="shared" ca="1" si="65"/>
        <v>9.4546875000014552</v>
      </c>
      <c r="AB396" s="47">
        <f t="shared" ca="1" si="66"/>
        <v>24</v>
      </c>
      <c r="AC396" s="47">
        <f t="shared" ca="1" si="67"/>
        <v>20</v>
      </c>
      <c r="AD396" s="48">
        <f t="shared" ca="1" si="68"/>
        <v>-27.454687500001455</v>
      </c>
      <c r="AE396" s="42" t="str">
        <f t="shared" ca="1" si="69"/>
        <v>VENCIDO</v>
      </c>
    </row>
    <row r="397" spans="1:31" customFormat="1" ht="15" x14ac:dyDescent="0.25">
      <c r="A397" s="110">
        <v>23535504</v>
      </c>
      <c r="B397" s="39" t="e">
        <f>VLOOKUP(A397,[1]BASE!$A:$A,1,0)</f>
        <v>#N/A</v>
      </c>
      <c r="C397" s="39" t="e">
        <f>VLOOKUP(A397,'INGRESO DIARIO'!A:A,1,0)</f>
        <v>#N/A</v>
      </c>
      <c r="D397" s="40" t="s">
        <v>1092</v>
      </c>
      <c r="E397" s="1" t="s">
        <v>19</v>
      </c>
      <c r="F397" s="41">
        <v>45910.384201388886</v>
      </c>
      <c r="G397" s="41">
        <v>45910.38422453704</v>
      </c>
      <c r="H397" s="1">
        <v>7493455</v>
      </c>
      <c r="I397" s="1" t="s">
        <v>1002</v>
      </c>
      <c r="J397" s="1" t="s">
        <v>1062</v>
      </c>
      <c r="K397" s="1" t="s">
        <v>15</v>
      </c>
      <c r="L397" s="1" t="s">
        <v>1003</v>
      </c>
      <c r="M397" s="1" t="s">
        <v>16</v>
      </c>
      <c r="N397" s="1" t="s">
        <v>20</v>
      </c>
      <c r="O397" s="1"/>
      <c r="P397" s="1" t="s">
        <v>17</v>
      </c>
      <c r="Q397" s="43">
        <v>45915</v>
      </c>
      <c r="R397" s="1"/>
      <c r="S397" s="1" t="s">
        <v>23</v>
      </c>
      <c r="T397" s="1" t="s">
        <v>3256</v>
      </c>
      <c r="U397" s="1"/>
      <c r="V397" s="1"/>
      <c r="W397" s="46">
        <f t="shared" si="61"/>
        <v>45914.38422453704</v>
      </c>
      <c r="X397" s="47">
        <f t="shared" si="62"/>
        <v>4</v>
      </c>
      <c r="Y397" s="47">
        <f t="shared" ca="1" si="63"/>
        <v>35.615775462960301</v>
      </c>
      <c r="Z397" s="47">
        <f t="shared" ca="1" si="64"/>
        <v>26</v>
      </c>
      <c r="AA397" s="47">
        <f t="shared" ca="1" si="65"/>
        <v>9.6157754629603005</v>
      </c>
      <c r="AB397" s="47">
        <f t="shared" ca="1" si="66"/>
        <v>26</v>
      </c>
      <c r="AC397" s="47">
        <f t="shared" ca="1" si="67"/>
        <v>22</v>
      </c>
      <c r="AD397" s="48">
        <f t="shared" ca="1" si="68"/>
        <v>-29.615775462960301</v>
      </c>
      <c r="AE397" s="42" t="str">
        <f t="shared" ca="1" si="69"/>
        <v>VENCIDO</v>
      </c>
    </row>
    <row r="398" spans="1:31" customFormat="1" ht="15" x14ac:dyDescent="0.25">
      <c r="A398" s="110">
        <v>23502145</v>
      </c>
      <c r="B398" s="39" t="e">
        <f>VLOOKUP(A398,[1]BASE!$A:$A,1,0)</f>
        <v>#N/A</v>
      </c>
      <c r="C398" s="39" t="e">
        <f>VLOOKUP(A398,'INGRESO DIARIO'!A:A,1,0)</f>
        <v>#N/A</v>
      </c>
      <c r="D398" s="1" t="s">
        <v>1158</v>
      </c>
      <c r="E398" s="1" t="s">
        <v>19</v>
      </c>
      <c r="F398" s="41">
        <v>45869.440243055556</v>
      </c>
      <c r="G398" s="41">
        <v>45911.460625</v>
      </c>
      <c r="H398" s="1">
        <v>1013459184</v>
      </c>
      <c r="I398" s="1" t="s">
        <v>1159</v>
      </c>
      <c r="J398" s="1" t="s">
        <v>1220</v>
      </c>
      <c r="K398" s="1" t="s">
        <v>15</v>
      </c>
      <c r="L398" s="1" t="s">
        <v>1160</v>
      </c>
      <c r="M398" s="1" t="s">
        <v>16</v>
      </c>
      <c r="N398" s="1" t="s">
        <v>22</v>
      </c>
      <c r="O398" s="1"/>
      <c r="P398" s="1" t="s">
        <v>17</v>
      </c>
      <c r="Q398" s="43">
        <v>45915</v>
      </c>
      <c r="R398" s="1"/>
      <c r="S398" s="1" t="s">
        <v>23</v>
      </c>
      <c r="T398" s="1" t="s">
        <v>3487</v>
      </c>
      <c r="U398" s="1" t="s">
        <v>17</v>
      </c>
      <c r="V398" s="1" t="s">
        <v>17</v>
      </c>
      <c r="W398" s="46">
        <f t="shared" si="61"/>
        <v>45915.460625</v>
      </c>
      <c r="X398" s="47">
        <f t="shared" si="62"/>
        <v>4</v>
      </c>
      <c r="Y398" s="47">
        <f t="shared" ca="1" si="63"/>
        <v>34.539375000000291</v>
      </c>
      <c r="Z398" s="47">
        <f t="shared" ca="1" si="64"/>
        <v>25</v>
      </c>
      <c r="AA398" s="47">
        <f t="shared" ca="1" si="65"/>
        <v>9.539375000000291</v>
      </c>
      <c r="AB398" s="47">
        <f t="shared" ca="1" si="66"/>
        <v>25</v>
      </c>
      <c r="AC398" s="47">
        <f t="shared" ca="1" si="67"/>
        <v>21</v>
      </c>
      <c r="AD398" s="48">
        <f t="shared" ca="1" si="68"/>
        <v>-28.539375000000291</v>
      </c>
      <c r="AE398" s="42" t="str">
        <f t="shared" ca="1" si="69"/>
        <v>VENCIDO</v>
      </c>
    </row>
    <row r="399" spans="1:31" customFormat="1" ht="15" x14ac:dyDescent="0.25">
      <c r="A399" s="110">
        <v>23536919</v>
      </c>
      <c r="B399" s="39" t="e">
        <f>VLOOKUP(A399,[1]BASE!$A:$A,1,0)</f>
        <v>#N/A</v>
      </c>
      <c r="C399" s="39" t="e">
        <f>VLOOKUP(A399,'INGRESO DIARIO'!A:A,1,0)</f>
        <v>#N/A</v>
      </c>
      <c r="D399" s="40" t="s">
        <v>1248</v>
      </c>
      <c r="E399" s="1" t="s">
        <v>19</v>
      </c>
      <c r="F399" s="41">
        <v>45911.471168981479</v>
      </c>
      <c r="G399" s="41">
        <v>45911.471192129633</v>
      </c>
      <c r="H399" s="1">
        <v>70097866</v>
      </c>
      <c r="I399" s="1" t="s">
        <v>1163</v>
      </c>
      <c r="J399" s="1" t="s">
        <v>1222</v>
      </c>
      <c r="K399" s="1" t="s">
        <v>15</v>
      </c>
      <c r="L399" s="1" t="s">
        <v>1164</v>
      </c>
      <c r="M399" s="1" t="s">
        <v>16</v>
      </c>
      <c r="N399" s="1" t="s">
        <v>22</v>
      </c>
      <c r="O399" s="1"/>
      <c r="P399" s="1" t="s">
        <v>17</v>
      </c>
      <c r="Q399" s="43">
        <v>45915</v>
      </c>
      <c r="R399" s="1"/>
      <c r="S399" s="1" t="s">
        <v>23</v>
      </c>
      <c r="T399" s="1" t="s">
        <v>3490</v>
      </c>
      <c r="U399" s="1" t="s">
        <v>17</v>
      </c>
      <c r="V399" s="1" t="s">
        <v>475</v>
      </c>
      <c r="W399" s="46">
        <f t="shared" si="61"/>
        <v>45915.471192129633</v>
      </c>
      <c r="X399" s="47">
        <f t="shared" si="62"/>
        <v>4</v>
      </c>
      <c r="Y399" s="47">
        <f t="shared" ca="1" si="63"/>
        <v>34.528807870367018</v>
      </c>
      <c r="Z399" s="47">
        <f t="shared" ca="1" si="64"/>
        <v>25</v>
      </c>
      <c r="AA399" s="47">
        <f t="shared" ca="1" si="65"/>
        <v>9.528807870367018</v>
      </c>
      <c r="AB399" s="47">
        <f t="shared" ca="1" si="66"/>
        <v>25</v>
      </c>
      <c r="AC399" s="47">
        <f t="shared" ca="1" si="67"/>
        <v>21</v>
      </c>
      <c r="AD399" s="48">
        <f t="shared" ca="1" si="68"/>
        <v>-28.528807870367018</v>
      </c>
      <c r="AE399" s="42" t="str">
        <f t="shared" ca="1" si="69"/>
        <v>VENCIDO</v>
      </c>
    </row>
    <row r="400" spans="1:31" customFormat="1" ht="15" x14ac:dyDescent="0.25">
      <c r="A400" s="110">
        <v>23537022</v>
      </c>
      <c r="B400" s="39" t="e">
        <f>VLOOKUP(A400,[1]BASE!$A:$A,1,0)</f>
        <v>#N/A</v>
      </c>
      <c r="C400" s="39" t="e">
        <f>VLOOKUP(A400,'INGRESO DIARIO'!A:A,1,0)</f>
        <v>#N/A</v>
      </c>
      <c r="D400" s="40" t="s">
        <v>1251</v>
      </c>
      <c r="E400" s="1" t="s">
        <v>19</v>
      </c>
      <c r="F400" s="41">
        <v>45911.548946759256</v>
      </c>
      <c r="G400" s="41">
        <v>45911.548981481479</v>
      </c>
      <c r="H400" s="1">
        <v>1038335310</v>
      </c>
      <c r="I400" s="1" t="s">
        <v>1169</v>
      </c>
      <c r="J400" s="1" t="s">
        <v>1225</v>
      </c>
      <c r="K400" s="1" t="s">
        <v>15</v>
      </c>
      <c r="L400" s="1" t="s">
        <v>1170</v>
      </c>
      <c r="M400" s="1" t="s">
        <v>16</v>
      </c>
      <c r="N400" s="1" t="s">
        <v>22</v>
      </c>
      <c r="O400" s="1"/>
      <c r="P400" s="1" t="s">
        <v>17</v>
      </c>
      <c r="Q400" s="43">
        <v>45915</v>
      </c>
      <c r="R400" s="1"/>
      <c r="S400" s="1" t="s">
        <v>23</v>
      </c>
      <c r="T400" s="1" t="s">
        <v>3492</v>
      </c>
      <c r="U400" s="1" t="s">
        <v>17</v>
      </c>
      <c r="V400" s="1" t="s">
        <v>17</v>
      </c>
      <c r="W400" s="46">
        <f t="shared" si="61"/>
        <v>45915.548981481479</v>
      </c>
      <c r="X400" s="47">
        <f t="shared" si="62"/>
        <v>4</v>
      </c>
      <c r="Y400" s="47">
        <f t="shared" ca="1" si="63"/>
        <v>34.451018518520868</v>
      </c>
      <c r="Z400" s="47">
        <f t="shared" ca="1" si="64"/>
        <v>25</v>
      </c>
      <c r="AA400" s="47">
        <f t="shared" ca="1" si="65"/>
        <v>9.4510185185208684</v>
      </c>
      <c r="AB400" s="47">
        <f t="shared" ca="1" si="66"/>
        <v>25</v>
      </c>
      <c r="AC400" s="47">
        <f t="shared" ca="1" si="67"/>
        <v>21</v>
      </c>
      <c r="AD400" s="48">
        <f t="shared" ca="1" si="68"/>
        <v>-28.451018518520868</v>
      </c>
      <c r="AE400" s="42" t="str">
        <f t="shared" ca="1" si="69"/>
        <v>VENCIDO</v>
      </c>
    </row>
    <row r="401" spans="1:31" customFormat="1" ht="15" x14ac:dyDescent="0.25">
      <c r="A401" s="110">
        <v>23536626</v>
      </c>
      <c r="B401" s="39" t="e">
        <f>VLOOKUP(A401,[1]BASE!$A:$A,1,0)</f>
        <v>#N/A</v>
      </c>
      <c r="C401" s="39" t="e">
        <f>VLOOKUP(A401,'INGRESO DIARIO'!A:A,1,0)</f>
        <v>#N/A</v>
      </c>
      <c r="D401" s="40" t="s">
        <v>1237</v>
      </c>
      <c r="E401" s="1" t="s">
        <v>19</v>
      </c>
      <c r="F401" s="41">
        <v>45911.407546296294</v>
      </c>
      <c r="G401" s="41">
        <v>45911.407581018517</v>
      </c>
      <c r="H401" s="1">
        <v>1038212233</v>
      </c>
      <c r="I401" s="1" t="s">
        <v>1133</v>
      </c>
      <c r="J401" s="1" t="s">
        <v>1208</v>
      </c>
      <c r="K401" s="1" t="s">
        <v>15</v>
      </c>
      <c r="L401" s="1" t="s">
        <v>1134</v>
      </c>
      <c r="M401" s="1" t="s">
        <v>16</v>
      </c>
      <c r="N401" s="1" t="s">
        <v>20</v>
      </c>
      <c r="O401" s="1"/>
      <c r="P401" s="1"/>
      <c r="Q401" s="43">
        <v>45915</v>
      </c>
      <c r="R401" s="1"/>
      <c r="S401" s="1" t="s">
        <v>23</v>
      </c>
      <c r="T401" s="1" t="s">
        <v>3466</v>
      </c>
      <c r="U401" s="1"/>
      <c r="V401" s="1"/>
      <c r="W401" s="133">
        <f t="shared" si="61"/>
        <v>45915.407581018517</v>
      </c>
      <c r="X401" s="134">
        <f t="shared" si="62"/>
        <v>4</v>
      </c>
      <c r="Y401" s="134">
        <f t="shared" ca="1" si="63"/>
        <v>34.592418981483206</v>
      </c>
      <c r="Z401" s="134">
        <f t="shared" ca="1" si="64"/>
        <v>25</v>
      </c>
      <c r="AA401" s="134">
        <f t="shared" ca="1" si="65"/>
        <v>9.5924189814832062</v>
      </c>
      <c r="AB401" s="134">
        <f t="shared" ca="1" si="66"/>
        <v>25</v>
      </c>
      <c r="AC401" s="134">
        <f t="shared" ca="1" si="67"/>
        <v>21</v>
      </c>
      <c r="AD401" s="135">
        <f t="shared" ca="1" si="68"/>
        <v>-28.592418981483206</v>
      </c>
      <c r="AE401" s="127" t="str">
        <f t="shared" ca="1" si="69"/>
        <v>VENCIDO</v>
      </c>
    </row>
    <row r="402" spans="1:31" customFormat="1" ht="15" x14ac:dyDescent="0.25">
      <c r="A402" s="110">
        <v>23537949</v>
      </c>
      <c r="B402" s="39" t="e">
        <f>VLOOKUP(A402,[1]BASE!$A:$A,1,0)</f>
        <v>#N/A</v>
      </c>
      <c r="C402" s="39" t="e">
        <f>VLOOKUP(A402,'INGRESO DIARIO'!A:A,1,0)</f>
        <v>#N/A</v>
      </c>
      <c r="D402" s="40" t="s">
        <v>3187</v>
      </c>
      <c r="E402" s="1" t="s">
        <v>19</v>
      </c>
      <c r="F402" s="41">
        <v>45912.533125000002</v>
      </c>
      <c r="G402" s="41">
        <v>45912.533159722225</v>
      </c>
      <c r="H402" s="1">
        <v>71527309</v>
      </c>
      <c r="I402" s="1" t="s">
        <v>2964</v>
      </c>
      <c r="J402" s="1" t="s">
        <v>3034</v>
      </c>
      <c r="K402" s="1" t="s">
        <v>15</v>
      </c>
      <c r="L402" s="1" t="s">
        <v>2965</v>
      </c>
      <c r="M402" s="1" t="s">
        <v>16</v>
      </c>
      <c r="N402" s="1" t="s">
        <v>20</v>
      </c>
      <c r="O402" s="1"/>
      <c r="P402" s="1"/>
      <c r="Q402" s="43">
        <v>45915</v>
      </c>
      <c r="R402" s="1"/>
      <c r="S402" s="1" t="s">
        <v>23</v>
      </c>
      <c r="T402" s="1" t="s">
        <v>3254</v>
      </c>
      <c r="U402" s="1"/>
      <c r="V402" s="1"/>
      <c r="W402" s="133">
        <f t="shared" si="61"/>
        <v>45916.533159722225</v>
      </c>
      <c r="X402" s="134">
        <f t="shared" si="62"/>
        <v>4</v>
      </c>
      <c r="Y402" s="134">
        <f t="shared" ca="1" si="63"/>
        <v>33.466840277775191</v>
      </c>
      <c r="Z402" s="134">
        <f t="shared" ca="1" si="64"/>
        <v>24</v>
      </c>
      <c r="AA402" s="134">
        <f t="shared" ca="1" si="65"/>
        <v>9.4668402777751908</v>
      </c>
      <c r="AB402" s="134">
        <f t="shared" ca="1" si="66"/>
        <v>24</v>
      </c>
      <c r="AC402" s="134">
        <f t="shared" ca="1" si="67"/>
        <v>20</v>
      </c>
      <c r="AD402" s="135">
        <f t="shared" ca="1" si="68"/>
        <v>-27.466840277775191</v>
      </c>
      <c r="AE402" s="127" t="str">
        <f t="shared" ca="1" si="69"/>
        <v>VENCIDO</v>
      </c>
    </row>
    <row r="403" spans="1:31" customFormat="1" ht="15" x14ac:dyDescent="0.25">
      <c r="A403" s="110">
        <v>23537946</v>
      </c>
      <c r="B403" s="39" t="e">
        <f>VLOOKUP(A403,[1]BASE!$A:$A,1,0)</f>
        <v>#N/A</v>
      </c>
      <c r="C403" s="39" t="e">
        <f>VLOOKUP(A403,'INGRESO DIARIO'!A:A,1,0)</f>
        <v>#N/A</v>
      </c>
      <c r="D403" s="40" t="s">
        <v>3188</v>
      </c>
      <c r="E403" s="1" t="s">
        <v>19</v>
      </c>
      <c r="F403" s="41">
        <v>45912.532326388886</v>
      </c>
      <c r="G403" s="41">
        <v>45912.532361111109</v>
      </c>
      <c r="H403" s="1">
        <v>71527309</v>
      </c>
      <c r="I403" s="1" t="s">
        <v>2964</v>
      </c>
      <c r="J403" s="1" t="s">
        <v>3034</v>
      </c>
      <c r="K403" s="1" t="s">
        <v>15</v>
      </c>
      <c r="L403" s="1" t="s">
        <v>2966</v>
      </c>
      <c r="M403" s="1" t="s">
        <v>16</v>
      </c>
      <c r="N403" s="1" t="s">
        <v>20</v>
      </c>
      <c r="O403" s="1"/>
      <c r="P403" s="1"/>
      <c r="Q403" s="43">
        <v>45915</v>
      </c>
      <c r="R403" s="1"/>
      <c r="S403" s="1" t="s">
        <v>23</v>
      </c>
      <c r="T403" s="1" t="s">
        <v>3255</v>
      </c>
      <c r="U403" s="1"/>
      <c r="V403" s="1"/>
      <c r="W403" s="133">
        <f t="shared" si="61"/>
        <v>45916.532361111109</v>
      </c>
      <c r="X403" s="134">
        <f t="shared" si="62"/>
        <v>4</v>
      </c>
      <c r="Y403" s="134">
        <f t="shared" ca="1" si="63"/>
        <v>33.467638888891088</v>
      </c>
      <c r="Z403" s="134">
        <f t="shared" ca="1" si="64"/>
        <v>24</v>
      </c>
      <c r="AA403" s="134">
        <f t="shared" ca="1" si="65"/>
        <v>9.4676388888910878</v>
      </c>
      <c r="AB403" s="134">
        <f t="shared" ca="1" si="66"/>
        <v>24</v>
      </c>
      <c r="AC403" s="134">
        <f t="shared" ca="1" si="67"/>
        <v>20</v>
      </c>
      <c r="AD403" s="135">
        <f t="shared" ca="1" si="68"/>
        <v>-27.467638888891088</v>
      </c>
      <c r="AE403" s="127" t="str">
        <f t="shared" ca="1" si="69"/>
        <v>VENCIDO</v>
      </c>
    </row>
    <row r="404" spans="1:31" customFormat="1" ht="15" x14ac:dyDescent="0.25">
      <c r="A404" s="110">
        <v>23537634</v>
      </c>
      <c r="B404" s="39" t="e">
        <f>VLOOKUP(A404,[1]BASE!$A:$A,1,0)</f>
        <v>#N/A</v>
      </c>
      <c r="C404" s="39" t="e">
        <f>VLOOKUP(A404,'INGRESO DIARIO'!A:A,1,0)</f>
        <v>#N/A</v>
      </c>
      <c r="D404" s="40" t="s">
        <v>3199</v>
      </c>
      <c r="E404" s="1" t="s">
        <v>19</v>
      </c>
      <c r="F404" s="41">
        <v>45912.388703703706</v>
      </c>
      <c r="G404" s="41">
        <v>45912.388738425929</v>
      </c>
      <c r="H404" s="1">
        <v>32536817</v>
      </c>
      <c r="I404" s="1" t="s">
        <v>3002</v>
      </c>
      <c r="J404" s="1" t="s">
        <v>3046</v>
      </c>
      <c r="K404" s="1" t="s">
        <v>15</v>
      </c>
      <c r="L404" s="1" t="s">
        <v>3003</v>
      </c>
      <c r="M404" s="1" t="s">
        <v>16</v>
      </c>
      <c r="N404" s="1" t="s">
        <v>22</v>
      </c>
      <c r="O404" s="1"/>
      <c r="P404" s="1"/>
      <c r="Q404" s="43">
        <v>45915</v>
      </c>
      <c r="R404" s="1"/>
      <c r="S404" s="1" t="s">
        <v>23</v>
      </c>
      <c r="T404" s="1" t="s">
        <v>3488</v>
      </c>
      <c r="U404" s="1"/>
      <c r="V404" s="1"/>
      <c r="W404" s="133">
        <f t="shared" si="61"/>
        <v>45916.388738425929</v>
      </c>
      <c r="X404" s="134">
        <f t="shared" si="62"/>
        <v>4</v>
      </c>
      <c r="Y404" s="134">
        <f t="shared" ca="1" si="63"/>
        <v>33.61126157407125</v>
      </c>
      <c r="Z404" s="134">
        <f t="shared" ca="1" si="64"/>
        <v>24</v>
      </c>
      <c r="AA404" s="134">
        <f t="shared" ca="1" si="65"/>
        <v>9.6112615740712499</v>
      </c>
      <c r="AB404" s="134">
        <f t="shared" ca="1" si="66"/>
        <v>24</v>
      </c>
      <c r="AC404" s="134">
        <f t="shared" ca="1" si="67"/>
        <v>20</v>
      </c>
      <c r="AD404" s="135">
        <f t="shared" ca="1" si="68"/>
        <v>-27.61126157407125</v>
      </c>
      <c r="AE404" s="127" t="str">
        <f t="shared" ca="1" si="69"/>
        <v>VENCIDO</v>
      </c>
    </row>
    <row r="405" spans="1:31" customFormat="1" ht="15" x14ac:dyDescent="0.25">
      <c r="A405" s="110">
        <v>23537666</v>
      </c>
      <c r="B405" s="39" t="e">
        <f>VLOOKUP(A405,[1]BASE!$A:$A,1,0)</f>
        <v>#N/A</v>
      </c>
      <c r="C405" s="39" t="e">
        <f>VLOOKUP(A405,'INGRESO DIARIO'!A:A,1,0)</f>
        <v>#N/A</v>
      </c>
      <c r="D405" s="40" t="s">
        <v>3200</v>
      </c>
      <c r="E405" s="1" t="s">
        <v>19</v>
      </c>
      <c r="F405" s="41">
        <v>45912.406944444447</v>
      </c>
      <c r="G405" s="41">
        <v>45912.40697916667</v>
      </c>
      <c r="H405" s="1">
        <v>32536817</v>
      </c>
      <c r="I405" s="1" t="s">
        <v>3002</v>
      </c>
      <c r="J405" s="1" t="s">
        <v>3046</v>
      </c>
      <c r="K405" s="1" t="s">
        <v>15</v>
      </c>
      <c r="L405" s="1" t="s">
        <v>3004</v>
      </c>
      <c r="M405" s="1" t="s">
        <v>16</v>
      </c>
      <c r="N405" s="1" t="s">
        <v>22</v>
      </c>
      <c r="O405" s="1"/>
      <c r="P405" s="1"/>
      <c r="Q405" s="43">
        <v>45915</v>
      </c>
      <c r="R405" s="1"/>
      <c r="S405" s="1" t="s">
        <v>23</v>
      </c>
      <c r="T405" s="1" t="s">
        <v>3488</v>
      </c>
      <c r="U405" s="1"/>
      <c r="V405" s="1"/>
      <c r="W405" s="133">
        <f t="shared" si="61"/>
        <v>45916.40697916667</v>
      </c>
      <c r="X405" s="134">
        <f t="shared" si="62"/>
        <v>4</v>
      </c>
      <c r="Y405" s="134">
        <f t="shared" ca="1" si="63"/>
        <v>33.593020833330229</v>
      </c>
      <c r="Z405" s="134">
        <f t="shared" ca="1" si="64"/>
        <v>24</v>
      </c>
      <c r="AA405" s="134">
        <f t="shared" ca="1" si="65"/>
        <v>9.5930208333302289</v>
      </c>
      <c r="AB405" s="134">
        <f t="shared" ca="1" si="66"/>
        <v>24</v>
      </c>
      <c r="AC405" s="134">
        <f t="shared" ca="1" si="67"/>
        <v>20</v>
      </c>
      <c r="AD405" s="135">
        <f t="shared" ca="1" si="68"/>
        <v>-27.593020833330229</v>
      </c>
      <c r="AE405" s="127" t="str">
        <f t="shared" ca="1" si="69"/>
        <v>VENCIDO</v>
      </c>
    </row>
    <row r="406" spans="1:31" customFormat="1" ht="15" x14ac:dyDescent="0.25">
      <c r="A406" s="110">
        <v>23507802</v>
      </c>
      <c r="B406" s="39" t="e">
        <f>VLOOKUP(A406,[1]BASE!$A:$A,1,0)</f>
        <v>#N/A</v>
      </c>
      <c r="C406" s="39" t="e">
        <f>VLOOKUP(A406,'INGRESO DIARIO'!A:A,1,0)</f>
        <v>#N/A</v>
      </c>
      <c r="D406" s="40" t="s">
        <v>3205</v>
      </c>
      <c r="E406" s="1" t="s">
        <v>19</v>
      </c>
      <c r="F406" s="41">
        <v>45875.656273148146</v>
      </c>
      <c r="G406" s="41">
        <v>45912.456793981481</v>
      </c>
      <c r="H406" s="1">
        <v>71669576</v>
      </c>
      <c r="I406" s="1" t="s">
        <v>3016</v>
      </c>
      <c r="J406" s="1" t="s">
        <v>3050</v>
      </c>
      <c r="K406" s="1" t="s">
        <v>15</v>
      </c>
      <c r="L406" s="1" t="s">
        <v>3017</v>
      </c>
      <c r="M406" s="1" t="s">
        <v>16</v>
      </c>
      <c r="N406" s="1" t="s">
        <v>22</v>
      </c>
      <c r="O406" s="1"/>
      <c r="P406" s="1"/>
      <c r="Q406" s="43">
        <v>45915</v>
      </c>
      <c r="R406" s="1"/>
      <c r="S406" s="1" t="s">
        <v>23</v>
      </c>
      <c r="T406" s="1" t="s">
        <v>3491</v>
      </c>
      <c r="U406" s="1"/>
      <c r="V406" s="1"/>
      <c r="W406" s="133">
        <f t="shared" si="61"/>
        <v>45916.456793981481</v>
      </c>
      <c r="X406" s="134">
        <f t="shared" si="62"/>
        <v>4</v>
      </c>
      <c r="Y406" s="134">
        <f t="shared" ca="1" si="63"/>
        <v>33.543206018519413</v>
      </c>
      <c r="Z406" s="134">
        <f t="shared" ca="1" si="64"/>
        <v>24</v>
      </c>
      <c r="AA406" s="134">
        <f t="shared" ca="1" si="65"/>
        <v>9.5432060185194132</v>
      </c>
      <c r="AB406" s="134">
        <f t="shared" ca="1" si="66"/>
        <v>24</v>
      </c>
      <c r="AC406" s="134">
        <f t="shared" ca="1" si="67"/>
        <v>20</v>
      </c>
      <c r="AD406" s="135">
        <f t="shared" ca="1" si="68"/>
        <v>-27.543206018519413</v>
      </c>
      <c r="AE406" s="127" t="str">
        <f t="shared" ca="1" si="69"/>
        <v>VENCIDO</v>
      </c>
    </row>
    <row r="407" spans="1:31" customFormat="1" ht="15" x14ac:dyDescent="0.25">
      <c r="A407" s="110">
        <v>23183094</v>
      </c>
      <c r="B407" s="39" t="e">
        <f>VLOOKUP(A407,[1]BASE!$A:$A,1,0)</f>
        <v>#N/A</v>
      </c>
      <c r="C407" s="39" t="e">
        <f>VLOOKUP(A407,'INGRESO DIARIO'!A:A,1,0)</f>
        <v>#N/A</v>
      </c>
      <c r="D407" s="1" t="s">
        <v>696</v>
      </c>
      <c r="E407" s="1" t="s">
        <v>409</v>
      </c>
      <c r="F407" s="41">
        <v>45518.442754629628</v>
      </c>
      <c r="G407" s="41">
        <v>45908.586435185185</v>
      </c>
      <c r="H407" s="1">
        <v>98450336</v>
      </c>
      <c r="I407" s="1" t="s">
        <v>697</v>
      </c>
      <c r="J407" s="1" t="s">
        <v>727</v>
      </c>
      <c r="K407" s="1" t="s">
        <v>15</v>
      </c>
      <c r="L407" s="1" t="s">
        <v>17</v>
      </c>
      <c r="M407" s="1" t="s">
        <v>18</v>
      </c>
      <c r="N407" s="1" t="s">
        <v>26</v>
      </c>
      <c r="O407" s="1"/>
      <c r="P407" s="1" t="s">
        <v>25</v>
      </c>
      <c r="Q407" s="43">
        <v>45915</v>
      </c>
      <c r="R407" s="1"/>
      <c r="S407" s="1" t="s">
        <v>753</v>
      </c>
      <c r="T407" s="1" t="s">
        <v>1105</v>
      </c>
      <c r="U407" s="1" t="s">
        <v>17</v>
      </c>
      <c r="V407" s="1" t="s">
        <v>475</v>
      </c>
      <c r="W407" s="46">
        <f t="shared" si="61"/>
        <v>45916.586435185185</v>
      </c>
      <c r="X407" s="47">
        <f t="shared" si="62"/>
        <v>8</v>
      </c>
      <c r="Y407" s="47">
        <f t="shared" ca="1" si="63"/>
        <v>37.41356481481489</v>
      </c>
      <c r="Z407" s="47">
        <f t="shared" ca="1" si="64"/>
        <v>28</v>
      </c>
      <c r="AA407" s="47">
        <f t="shared" ca="1" si="65"/>
        <v>9.4135648148148903</v>
      </c>
      <c r="AB407" s="47">
        <f t="shared" ca="1" si="66"/>
        <v>28</v>
      </c>
      <c r="AC407" s="47">
        <f t="shared" ca="1" si="67"/>
        <v>20</v>
      </c>
      <c r="AD407" s="48">
        <f t="shared" ca="1" si="68"/>
        <v>-27.41356481481489</v>
      </c>
      <c r="AE407" s="42" t="str">
        <f t="shared" si="69"/>
        <v>EJECUTADO</v>
      </c>
    </row>
    <row r="408" spans="1:31" customFormat="1" ht="15" x14ac:dyDescent="0.25">
      <c r="A408" s="110">
        <v>23531501</v>
      </c>
      <c r="B408" s="39" t="e">
        <f>VLOOKUP(A408,[1]BASE!$A:$A,1,0)</f>
        <v>#N/A</v>
      </c>
      <c r="C408" s="39" t="e">
        <f>VLOOKUP(A408,'INGRESO DIARIO'!A:A,1,0)</f>
        <v>#N/A</v>
      </c>
      <c r="D408" s="40" t="s">
        <v>618</v>
      </c>
      <c r="E408" s="1" t="s">
        <v>409</v>
      </c>
      <c r="F408" s="41">
        <v>45904.472928240742</v>
      </c>
      <c r="G408" s="41">
        <v>45904.472974537035</v>
      </c>
      <c r="H408" s="1">
        <v>1036688622</v>
      </c>
      <c r="I408" s="1" t="s">
        <v>286</v>
      </c>
      <c r="J408" s="1" t="s">
        <v>356</v>
      </c>
      <c r="K408" s="1" t="s">
        <v>15</v>
      </c>
      <c r="L408" s="1" t="s">
        <v>287</v>
      </c>
      <c r="M408" s="1" t="s">
        <v>18</v>
      </c>
      <c r="N408" s="1" t="s">
        <v>26</v>
      </c>
      <c r="O408" s="1"/>
      <c r="P408" s="1" t="s">
        <v>25</v>
      </c>
      <c r="Q408" s="43">
        <v>45915</v>
      </c>
      <c r="R408" s="1"/>
      <c r="S408" s="1" t="s">
        <v>753</v>
      </c>
      <c r="T408" s="1" t="s">
        <v>617</v>
      </c>
      <c r="U408" s="1"/>
      <c r="V408" s="1"/>
      <c r="W408" s="46">
        <f t="shared" si="61"/>
        <v>45912.472974537035</v>
      </c>
      <c r="X408" s="47">
        <f t="shared" si="62"/>
        <v>8</v>
      </c>
      <c r="Y408" s="47">
        <f t="shared" ca="1" si="63"/>
        <v>41.527025462964957</v>
      </c>
      <c r="Z408" s="47">
        <f t="shared" ca="1" si="64"/>
        <v>30</v>
      </c>
      <c r="AA408" s="47">
        <f t="shared" ca="1" si="65"/>
        <v>11.527025462964957</v>
      </c>
      <c r="AB408" s="47">
        <f t="shared" ca="1" si="66"/>
        <v>30</v>
      </c>
      <c r="AC408" s="47">
        <f t="shared" ca="1" si="67"/>
        <v>22</v>
      </c>
      <c r="AD408" s="48">
        <f t="shared" ca="1" si="68"/>
        <v>-31.527025462964957</v>
      </c>
      <c r="AE408" s="42" t="str">
        <f t="shared" si="69"/>
        <v>EJECUTADO</v>
      </c>
    </row>
    <row r="409" spans="1:31" customFormat="1" ht="15" x14ac:dyDescent="0.25">
      <c r="A409" s="110">
        <v>23539663</v>
      </c>
      <c r="B409" s="39" t="e">
        <f>VLOOKUP(A409,[1]BASE!$A:$A,1,0)</f>
        <v>#N/A</v>
      </c>
      <c r="C409" s="39" t="e">
        <f>VLOOKUP(A409,'INGRESO DIARIO'!A:A,1,0)</f>
        <v>#N/A</v>
      </c>
      <c r="D409" s="1" t="s">
        <v>3394</v>
      </c>
      <c r="E409" s="1" t="s">
        <v>409</v>
      </c>
      <c r="F409" s="41">
        <v>45915.598796296297</v>
      </c>
      <c r="G409" s="41">
        <v>45915.59883101852</v>
      </c>
      <c r="H409" s="1">
        <v>1036688622</v>
      </c>
      <c r="I409" s="1" t="s">
        <v>286</v>
      </c>
      <c r="J409" s="1" t="s">
        <v>356</v>
      </c>
      <c r="K409" s="1" t="s">
        <v>15</v>
      </c>
      <c r="L409" s="1" t="s">
        <v>3395</v>
      </c>
      <c r="M409" s="1" t="s">
        <v>18</v>
      </c>
      <c r="N409" s="1" t="s">
        <v>26</v>
      </c>
      <c r="O409" s="1"/>
      <c r="P409" s="1" t="s">
        <v>25</v>
      </c>
      <c r="Q409" s="43">
        <v>45915</v>
      </c>
      <c r="R409" s="1"/>
      <c r="S409" s="1" t="s">
        <v>753</v>
      </c>
      <c r="T409" s="1"/>
      <c r="U409" s="1" t="s">
        <v>17</v>
      </c>
      <c r="V409" s="1" t="s">
        <v>17</v>
      </c>
      <c r="W409" s="133">
        <f t="shared" si="61"/>
        <v>45923.59883101852</v>
      </c>
      <c r="X409" s="134">
        <f t="shared" si="62"/>
        <v>8</v>
      </c>
      <c r="Y409" s="134">
        <f t="shared" ca="1" si="63"/>
        <v>30.401168981479714</v>
      </c>
      <c r="Z409" s="134">
        <f t="shared" ca="1" si="64"/>
        <v>23</v>
      </c>
      <c r="AA409" s="134">
        <f t="shared" ca="1" si="65"/>
        <v>7.4011689814797137</v>
      </c>
      <c r="AB409" s="134">
        <f t="shared" ca="1" si="66"/>
        <v>23</v>
      </c>
      <c r="AC409" s="134">
        <f t="shared" ca="1" si="67"/>
        <v>15</v>
      </c>
      <c r="AD409" s="135">
        <f t="shared" ca="1" si="68"/>
        <v>-20.401168981479714</v>
      </c>
      <c r="AE409" s="127" t="str">
        <f t="shared" si="69"/>
        <v>EJECUTADO</v>
      </c>
    </row>
    <row r="410" spans="1:31" customFormat="1" ht="15" x14ac:dyDescent="0.25">
      <c r="A410" s="126">
        <v>23514799</v>
      </c>
      <c r="B410" s="128" t="e">
        <f>VLOOKUP(A410,[1]BASE!$A:$A,1,0)</f>
        <v>#N/A</v>
      </c>
      <c r="C410" s="128" t="e">
        <f>VLOOKUP(A410,'INGRESO DIARIO'!A:A,1,0)</f>
        <v>#N/A</v>
      </c>
      <c r="D410" s="129" t="s">
        <v>1796</v>
      </c>
      <c r="E410" s="129" t="s">
        <v>19</v>
      </c>
      <c r="F410" s="130">
        <v>45899.378287037034</v>
      </c>
      <c r="G410" s="130">
        <v>45901.906747685185</v>
      </c>
      <c r="H410" s="129">
        <v>1128479137</v>
      </c>
      <c r="I410" s="129" t="s">
        <v>1794</v>
      </c>
      <c r="J410" s="129" t="s">
        <v>2779</v>
      </c>
      <c r="K410" s="129" t="s">
        <v>15</v>
      </c>
      <c r="L410" s="129" t="s">
        <v>1798</v>
      </c>
      <c r="M410" s="129" t="s">
        <v>18</v>
      </c>
      <c r="N410" s="129" t="s">
        <v>22</v>
      </c>
      <c r="O410" s="129"/>
      <c r="P410" s="129" t="s">
        <v>3251</v>
      </c>
      <c r="Q410" s="132">
        <v>45915</v>
      </c>
      <c r="R410" s="129"/>
      <c r="S410" s="129" t="s">
        <v>753</v>
      </c>
      <c r="T410" s="129" t="s">
        <v>3250</v>
      </c>
      <c r="U410" s="129"/>
      <c r="V410" s="129"/>
      <c r="W410" s="133">
        <f t="shared" si="61"/>
        <v>45909.906747685185</v>
      </c>
      <c r="X410" s="134">
        <f t="shared" si="62"/>
        <v>8</v>
      </c>
      <c r="Y410" s="134">
        <f t="shared" ca="1" si="63"/>
        <v>44.09325231481489</v>
      </c>
      <c r="Z410" s="134">
        <f t="shared" ca="1" si="64"/>
        <v>33</v>
      </c>
      <c r="AA410" s="134">
        <f t="shared" ca="1" si="65"/>
        <v>11.09325231481489</v>
      </c>
      <c r="AB410" s="134">
        <f t="shared" ca="1" si="66"/>
        <v>33</v>
      </c>
      <c r="AC410" s="134">
        <f t="shared" ca="1" si="67"/>
        <v>25</v>
      </c>
      <c r="AD410" s="135">
        <f t="shared" ca="1" si="68"/>
        <v>-34.09325231481489</v>
      </c>
      <c r="AE410" s="127" t="str">
        <f t="shared" si="69"/>
        <v>EJECUTADO</v>
      </c>
    </row>
    <row r="411" spans="1:31" customFormat="1" ht="15" x14ac:dyDescent="0.25">
      <c r="A411" s="126">
        <v>23521157</v>
      </c>
      <c r="B411" s="128" t="e">
        <f>VLOOKUP(A411,[1]BASE!$A:$A,1,0)</f>
        <v>#N/A</v>
      </c>
      <c r="C411" s="128" t="e">
        <f>VLOOKUP(A411,'INGRESO DIARIO'!A:A,1,0)</f>
        <v>#N/A</v>
      </c>
      <c r="D411" s="129" t="s">
        <v>2034</v>
      </c>
      <c r="E411" s="129" t="s">
        <v>19</v>
      </c>
      <c r="F411" s="130">
        <v>45894.355474537035</v>
      </c>
      <c r="G411" s="130">
        <v>45901.906724537039</v>
      </c>
      <c r="H411" s="129">
        <v>1128473003</v>
      </c>
      <c r="I411" s="129" t="s">
        <v>2032</v>
      </c>
      <c r="J411" s="129" t="s">
        <v>2819</v>
      </c>
      <c r="K411" s="129" t="s">
        <v>15</v>
      </c>
      <c r="L411" s="129" t="s">
        <v>2036</v>
      </c>
      <c r="M411" s="129" t="s">
        <v>18</v>
      </c>
      <c r="N411" s="129" t="s">
        <v>22</v>
      </c>
      <c r="O411" s="129"/>
      <c r="P411" s="129" t="s">
        <v>3251</v>
      </c>
      <c r="Q411" s="132">
        <v>45915</v>
      </c>
      <c r="R411" s="129"/>
      <c r="S411" s="129" t="s">
        <v>753</v>
      </c>
      <c r="T411" s="129" t="s">
        <v>3248</v>
      </c>
      <c r="U411" s="129"/>
      <c r="V411" s="129"/>
      <c r="W411" s="133">
        <f t="shared" si="61"/>
        <v>45909.906724537039</v>
      </c>
      <c r="X411" s="134">
        <f t="shared" si="62"/>
        <v>8</v>
      </c>
      <c r="Y411" s="134">
        <f t="shared" ca="1" si="63"/>
        <v>44.093275462961174</v>
      </c>
      <c r="Z411" s="134">
        <f t="shared" ca="1" si="64"/>
        <v>33</v>
      </c>
      <c r="AA411" s="134">
        <f t="shared" ca="1" si="65"/>
        <v>11.093275462961174</v>
      </c>
      <c r="AB411" s="134">
        <f t="shared" ca="1" si="66"/>
        <v>33</v>
      </c>
      <c r="AC411" s="134">
        <f t="shared" ca="1" si="67"/>
        <v>25</v>
      </c>
      <c r="AD411" s="135">
        <f t="shared" ca="1" si="68"/>
        <v>-34.093275462961174</v>
      </c>
      <c r="AE411" s="127" t="str">
        <f t="shared" si="69"/>
        <v>EJECUTADO</v>
      </c>
    </row>
    <row r="412" spans="1:31" customFormat="1" ht="15" x14ac:dyDescent="0.25">
      <c r="A412" s="126">
        <v>23515879</v>
      </c>
      <c r="B412" s="128" t="e">
        <f>VLOOKUP(A412,[1]BASE!$A:$A,1,0)</f>
        <v>#N/A</v>
      </c>
      <c r="C412" s="128" t="e">
        <f>VLOOKUP(A412,'INGRESO DIARIO'!A:A,1,0)</f>
        <v>#N/A</v>
      </c>
      <c r="D412" s="129" t="s">
        <v>1821</v>
      </c>
      <c r="E412" s="129" t="s">
        <v>19</v>
      </c>
      <c r="F412" s="130">
        <v>45901.330625000002</v>
      </c>
      <c r="G412" s="130">
        <v>45901.906956018516</v>
      </c>
      <c r="H412" s="129">
        <v>43451877</v>
      </c>
      <c r="I412" s="129" t="s">
        <v>1819</v>
      </c>
      <c r="J412" s="129" t="s">
        <v>2783</v>
      </c>
      <c r="K412" s="129" t="s">
        <v>15</v>
      </c>
      <c r="L412" s="129" t="s">
        <v>1823</v>
      </c>
      <c r="M412" s="129" t="s">
        <v>18</v>
      </c>
      <c r="N412" s="129" t="s">
        <v>22</v>
      </c>
      <c r="O412" s="129"/>
      <c r="P412" s="129" t="s">
        <v>3251</v>
      </c>
      <c r="Q412" s="132">
        <v>45915</v>
      </c>
      <c r="R412" s="129"/>
      <c r="S412" s="129" t="s">
        <v>753</v>
      </c>
      <c r="T412" s="129" t="s">
        <v>3249</v>
      </c>
      <c r="U412" s="129"/>
      <c r="V412" s="129"/>
      <c r="W412" s="133">
        <f t="shared" si="61"/>
        <v>45909.906956018516</v>
      </c>
      <c r="X412" s="134">
        <f t="shared" si="62"/>
        <v>8</v>
      </c>
      <c r="Y412" s="134">
        <f t="shared" ca="1" si="63"/>
        <v>44.093043981483788</v>
      </c>
      <c r="Z412" s="134">
        <f t="shared" ca="1" si="64"/>
        <v>33</v>
      </c>
      <c r="AA412" s="134">
        <f t="shared" ca="1" si="65"/>
        <v>11.093043981483788</v>
      </c>
      <c r="AB412" s="134">
        <f t="shared" ca="1" si="66"/>
        <v>33</v>
      </c>
      <c r="AC412" s="134">
        <f t="shared" ca="1" si="67"/>
        <v>25</v>
      </c>
      <c r="AD412" s="135">
        <f t="shared" ca="1" si="68"/>
        <v>-34.093043981483788</v>
      </c>
      <c r="AE412" s="127" t="str">
        <f t="shared" si="69"/>
        <v>EJECUTADO</v>
      </c>
    </row>
    <row r="413" spans="1:31" customFormat="1" ht="15" x14ac:dyDescent="0.25">
      <c r="A413" s="126">
        <v>23489397</v>
      </c>
      <c r="B413" s="128" t="e">
        <f>VLOOKUP(A413,[1]BASE!$A:$A,1,0)</f>
        <v>#N/A</v>
      </c>
      <c r="C413" s="128" t="e">
        <f>VLOOKUP(A413,'INGRESO DIARIO'!A:A,1,0)</f>
        <v>#N/A</v>
      </c>
      <c r="D413" s="136" t="s">
        <v>3079</v>
      </c>
      <c r="E413" s="129" t="s">
        <v>19</v>
      </c>
      <c r="F413" s="130">
        <v>45854.482916666668</v>
      </c>
      <c r="G413" s="130">
        <v>45901.906828703701</v>
      </c>
      <c r="H413" s="129">
        <v>1017231760</v>
      </c>
      <c r="I413" s="129" t="s">
        <v>1533</v>
      </c>
      <c r="J413" s="129" t="s">
        <v>2735</v>
      </c>
      <c r="K413" s="129" t="s">
        <v>15</v>
      </c>
      <c r="L413" s="129" t="s">
        <v>1537</v>
      </c>
      <c r="M413" s="129" t="s">
        <v>16</v>
      </c>
      <c r="N413" s="129" t="s">
        <v>22</v>
      </c>
      <c r="O413" s="129"/>
      <c r="P413" s="129" t="s">
        <v>66</v>
      </c>
      <c r="Q413" s="132">
        <v>45915</v>
      </c>
      <c r="R413" s="129"/>
      <c r="S413" s="129" t="s">
        <v>753</v>
      </c>
      <c r="T413" s="129" t="s">
        <v>3211</v>
      </c>
      <c r="U413" s="129"/>
      <c r="V413" s="129"/>
      <c r="W413" s="133">
        <f t="shared" si="61"/>
        <v>45905.906828703701</v>
      </c>
      <c r="X413" s="134">
        <f t="shared" si="62"/>
        <v>4</v>
      </c>
      <c r="Y413" s="134">
        <f t="shared" ca="1" si="63"/>
        <v>44.093171296299261</v>
      </c>
      <c r="Z413" s="134">
        <f t="shared" ca="1" si="64"/>
        <v>33</v>
      </c>
      <c r="AA413" s="134">
        <f t="shared" ca="1" si="65"/>
        <v>11.093171296299261</v>
      </c>
      <c r="AB413" s="134">
        <f t="shared" ca="1" si="66"/>
        <v>33</v>
      </c>
      <c r="AC413" s="134">
        <f t="shared" ca="1" si="67"/>
        <v>29</v>
      </c>
      <c r="AD413" s="135">
        <f t="shared" ca="1" si="68"/>
        <v>-38.093171296299261</v>
      </c>
      <c r="AE413" s="127" t="str">
        <f t="shared" si="69"/>
        <v>EJECUTADO</v>
      </c>
    </row>
    <row r="414" spans="1:31" customFormat="1" ht="15" x14ac:dyDescent="0.25">
      <c r="A414" s="126">
        <v>23518535</v>
      </c>
      <c r="B414" s="128" t="e">
        <f>VLOOKUP(A414,[1]BASE!$A:$A,1,0)</f>
        <v>#N/A</v>
      </c>
      <c r="C414" s="128" t="e">
        <f>VLOOKUP(A414,'INGRESO DIARIO'!A:A,1,0)</f>
        <v>#N/A</v>
      </c>
      <c r="D414" s="136" t="s">
        <v>3107</v>
      </c>
      <c r="E414" s="129" t="s">
        <v>19</v>
      </c>
      <c r="F414" s="130">
        <v>45890.586087962962</v>
      </c>
      <c r="G414" s="130">
        <v>45901.906689814816</v>
      </c>
      <c r="H414" s="129">
        <v>1152217091</v>
      </c>
      <c r="I414" s="129" t="s">
        <v>1927</v>
      </c>
      <c r="J414" s="129" t="s">
        <v>2800</v>
      </c>
      <c r="K414" s="129" t="s">
        <v>15</v>
      </c>
      <c r="L414" s="129" t="s">
        <v>1931</v>
      </c>
      <c r="M414" s="129" t="s">
        <v>16</v>
      </c>
      <c r="N414" s="129" t="s">
        <v>22</v>
      </c>
      <c r="O414" s="129"/>
      <c r="P414" s="129" t="s">
        <v>66</v>
      </c>
      <c r="Q414" s="132">
        <v>45915</v>
      </c>
      <c r="R414" s="129"/>
      <c r="S414" s="129" t="s">
        <v>753</v>
      </c>
      <c r="T414" s="129" t="s">
        <v>3217</v>
      </c>
      <c r="U414" s="129"/>
      <c r="V414" s="129"/>
      <c r="W414" s="133">
        <f t="shared" si="61"/>
        <v>45905.906689814816</v>
      </c>
      <c r="X414" s="134">
        <f t="shared" si="62"/>
        <v>4</v>
      </c>
      <c r="Y414" s="134">
        <f t="shared" ca="1" si="63"/>
        <v>44.093310185184237</v>
      </c>
      <c r="Z414" s="134">
        <f t="shared" ca="1" si="64"/>
        <v>33</v>
      </c>
      <c r="AA414" s="134">
        <f t="shared" ca="1" si="65"/>
        <v>11.093310185184237</v>
      </c>
      <c r="AB414" s="134">
        <f t="shared" ca="1" si="66"/>
        <v>33</v>
      </c>
      <c r="AC414" s="134">
        <f t="shared" ca="1" si="67"/>
        <v>29</v>
      </c>
      <c r="AD414" s="135">
        <f t="shared" ca="1" si="68"/>
        <v>-38.093310185184237</v>
      </c>
      <c r="AE414" s="127" t="str">
        <f t="shared" si="69"/>
        <v>EJECUTADO</v>
      </c>
    </row>
    <row r="415" spans="1:31" customFormat="1" ht="15" x14ac:dyDescent="0.25">
      <c r="A415" s="110">
        <v>23400047</v>
      </c>
      <c r="B415" s="39" t="e">
        <f>VLOOKUP(A415,[1]BASE!$A:$A,1,0)</f>
        <v>#N/A</v>
      </c>
      <c r="C415" s="39" t="e">
        <f>VLOOKUP(A415,'INGRESO DIARIO'!A:A,1,0)</f>
        <v>#N/A</v>
      </c>
      <c r="D415" s="40" t="s">
        <v>748</v>
      </c>
      <c r="E415" s="1" t="s">
        <v>19</v>
      </c>
      <c r="F415" s="41">
        <v>45744.616087962961</v>
      </c>
      <c r="G415" s="41">
        <v>45908.506516203706</v>
      </c>
      <c r="H415" s="1">
        <v>43813028</v>
      </c>
      <c r="I415" s="1" t="s">
        <v>670</v>
      </c>
      <c r="J415" s="1" t="s">
        <v>718</v>
      </c>
      <c r="K415" s="1" t="s">
        <v>15</v>
      </c>
      <c r="L415" s="1" t="s">
        <v>672</v>
      </c>
      <c r="M415" s="1" t="s">
        <v>16</v>
      </c>
      <c r="N415" s="1" t="s">
        <v>22</v>
      </c>
      <c r="O415" s="1"/>
      <c r="P415" s="1" t="s">
        <v>66</v>
      </c>
      <c r="Q415" s="43">
        <v>45915</v>
      </c>
      <c r="R415" s="1"/>
      <c r="S415" s="1" t="s">
        <v>753</v>
      </c>
      <c r="T415" s="1" t="s">
        <v>938</v>
      </c>
      <c r="U415" s="1" t="s">
        <v>17</v>
      </c>
      <c r="V415" s="1" t="s">
        <v>475</v>
      </c>
      <c r="W415" s="46">
        <f t="shared" si="61"/>
        <v>45912.506516203706</v>
      </c>
      <c r="X415" s="47">
        <f t="shared" si="62"/>
        <v>4</v>
      </c>
      <c r="Y415" s="47">
        <f t="shared" ca="1" si="63"/>
        <v>37.493483796293731</v>
      </c>
      <c r="Z415" s="47">
        <f t="shared" ca="1" si="64"/>
        <v>28</v>
      </c>
      <c r="AA415" s="47">
        <f t="shared" ca="1" si="65"/>
        <v>9.4934837962937308</v>
      </c>
      <c r="AB415" s="47">
        <f t="shared" ca="1" si="66"/>
        <v>28</v>
      </c>
      <c r="AC415" s="47">
        <f t="shared" ca="1" si="67"/>
        <v>24</v>
      </c>
      <c r="AD415" s="48">
        <f t="shared" ca="1" si="68"/>
        <v>-31.493483796293731</v>
      </c>
      <c r="AE415" s="42" t="str">
        <f t="shared" si="69"/>
        <v>EJECUTADO</v>
      </c>
    </row>
    <row r="416" spans="1:31" customFormat="1" ht="15" x14ac:dyDescent="0.25">
      <c r="A416" s="110">
        <v>23518706</v>
      </c>
      <c r="B416" s="39" t="e">
        <f>VLOOKUP(A416,[1]BASE!$A:$A,1,0)</f>
        <v>#N/A</v>
      </c>
      <c r="C416" s="39" t="e">
        <f>VLOOKUP(A416,'INGRESO DIARIO'!A:A,1,0)</f>
        <v>#N/A</v>
      </c>
      <c r="D416" s="40" t="s">
        <v>581</v>
      </c>
      <c r="E416" s="1" t="s">
        <v>19</v>
      </c>
      <c r="F416" s="41">
        <v>45890.655821759261</v>
      </c>
      <c r="G416" s="41">
        <v>45905.593831018516</v>
      </c>
      <c r="H416" s="1">
        <v>43157307</v>
      </c>
      <c r="I416" s="1" t="s">
        <v>498</v>
      </c>
      <c r="J416" s="1" t="s">
        <v>553</v>
      </c>
      <c r="K416" s="1" t="s">
        <v>15</v>
      </c>
      <c r="L416" s="1" t="s">
        <v>499</v>
      </c>
      <c r="M416" s="1" t="s">
        <v>16</v>
      </c>
      <c r="N416" s="1" t="s">
        <v>22</v>
      </c>
      <c r="O416" s="1"/>
      <c r="P416" s="129" t="s">
        <v>66</v>
      </c>
      <c r="Q416" s="132">
        <v>45915</v>
      </c>
      <c r="R416" s="129"/>
      <c r="S416" s="129" t="s">
        <v>753</v>
      </c>
      <c r="T416" s="1" t="s">
        <v>624</v>
      </c>
      <c r="U416" s="1" t="s">
        <v>17</v>
      </c>
      <c r="V416" s="1" t="s">
        <v>475</v>
      </c>
      <c r="W416" s="46">
        <f t="shared" si="61"/>
        <v>45909.593831018516</v>
      </c>
      <c r="X416" s="47">
        <f t="shared" si="62"/>
        <v>4</v>
      </c>
      <c r="Y416" s="47">
        <f t="shared" ca="1" si="63"/>
        <v>40.40616898148437</v>
      </c>
      <c r="Z416" s="47">
        <f t="shared" ca="1" si="64"/>
        <v>29</v>
      </c>
      <c r="AA416" s="47">
        <f t="shared" ca="1" si="65"/>
        <v>11.40616898148437</v>
      </c>
      <c r="AB416" s="47">
        <f t="shared" ca="1" si="66"/>
        <v>29</v>
      </c>
      <c r="AC416" s="47">
        <f t="shared" ca="1" si="67"/>
        <v>25</v>
      </c>
      <c r="AD416" s="48">
        <f t="shared" ca="1" si="68"/>
        <v>-34.40616898148437</v>
      </c>
      <c r="AE416" s="42" t="str">
        <f t="shared" si="69"/>
        <v>EJECUTADO</v>
      </c>
    </row>
    <row r="417" spans="1:31" customFormat="1" ht="15" x14ac:dyDescent="0.25">
      <c r="A417" s="110">
        <v>23535473</v>
      </c>
      <c r="B417" s="39" t="e">
        <f>VLOOKUP(A417,[1]BASE!$A:$A,1,0)</f>
        <v>#N/A</v>
      </c>
      <c r="C417" s="39" t="e">
        <f>VLOOKUP(A417,'INGRESO DIARIO'!A:A,1,0)</f>
        <v>#N/A</v>
      </c>
      <c r="D417" s="1" t="s">
        <v>1023</v>
      </c>
      <c r="E417" s="1" t="s">
        <v>19</v>
      </c>
      <c r="F417" s="41">
        <v>45910.369675925926</v>
      </c>
      <c r="G417" s="41">
        <v>45910.369710648149</v>
      </c>
      <c r="H417" s="1">
        <v>39444813</v>
      </c>
      <c r="I417" s="1" t="s">
        <v>1024</v>
      </c>
      <c r="J417" s="1" t="s">
        <v>1071</v>
      </c>
      <c r="K417" s="1" t="s">
        <v>15</v>
      </c>
      <c r="L417" s="1" t="s">
        <v>1026</v>
      </c>
      <c r="M417" s="1" t="s">
        <v>18</v>
      </c>
      <c r="N417" s="1" t="s">
        <v>20</v>
      </c>
      <c r="O417" s="1"/>
      <c r="P417" s="1" t="s">
        <v>754</v>
      </c>
      <c r="Q417" s="43">
        <v>45915</v>
      </c>
      <c r="R417" s="1"/>
      <c r="S417" s="1" t="s">
        <v>753</v>
      </c>
      <c r="T417" s="1" t="s">
        <v>3210</v>
      </c>
      <c r="U417" s="1"/>
      <c r="V417" s="1"/>
      <c r="W417" s="46">
        <f t="shared" si="61"/>
        <v>45918.369710648149</v>
      </c>
      <c r="X417" s="47">
        <f t="shared" si="62"/>
        <v>8</v>
      </c>
      <c r="Y417" s="47">
        <f t="shared" ca="1" si="63"/>
        <v>35.630289351851388</v>
      </c>
      <c r="Z417" s="47">
        <f t="shared" ca="1" si="64"/>
        <v>26</v>
      </c>
      <c r="AA417" s="47">
        <f t="shared" ca="1" si="65"/>
        <v>9.6302893518513883</v>
      </c>
      <c r="AB417" s="47">
        <f t="shared" ca="1" si="66"/>
        <v>26</v>
      </c>
      <c r="AC417" s="47">
        <f t="shared" ca="1" si="67"/>
        <v>18</v>
      </c>
      <c r="AD417" s="48">
        <f t="shared" ca="1" si="68"/>
        <v>-25.630289351851388</v>
      </c>
      <c r="AE417" s="42" t="str">
        <f t="shared" si="69"/>
        <v>EJECUTADO</v>
      </c>
    </row>
    <row r="418" spans="1:31" customFormat="1" ht="15" x14ac:dyDescent="0.25">
      <c r="A418" s="110">
        <v>23533804</v>
      </c>
      <c r="B418" s="39" t="e">
        <f>VLOOKUP(A418,[1]BASE!$A:$A,1,0)</f>
        <v>#N/A</v>
      </c>
      <c r="C418" s="39" t="e">
        <f>VLOOKUP(A418,'INGRESO DIARIO'!A:A,1,0)</f>
        <v>#N/A</v>
      </c>
      <c r="D418" s="1" t="s">
        <v>681</v>
      </c>
      <c r="E418" s="1" t="s">
        <v>19</v>
      </c>
      <c r="F418" s="41">
        <v>45908.583136574074</v>
      </c>
      <c r="G418" s="41">
        <v>45908.583148148151</v>
      </c>
      <c r="H418" s="1">
        <v>1036966137</v>
      </c>
      <c r="I418" s="1" t="s">
        <v>682</v>
      </c>
      <c r="J418" s="1" t="s">
        <v>722</v>
      </c>
      <c r="K418" s="1" t="s">
        <v>15</v>
      </c>
      <c r="L418" s="1" t="s">
        <v>683</v>
      </c>
      <c r="M418" s="1" t="s">
        <v>18</v>
      </c>
      <c r="N418" s="1" t="s">
        <v>20</v>
      </c>
      <c r="O418" s="1"/>
      <c r="P418" s="1" t="s">
        <v>754</v>
      </c>
      <c r="Q418" s="43">
        <v>45915</v>
      </c>
      <c r="R418" s="1"/>
      <c r="S418" s="1" t="s">
        <v>753</v>
      </c>
      <c r="T418" s="1" t="s">
        <v>762</v>
      </c>
      <c r="U418" s="1" t="s">
        <v>17</v>
      </c>
      <c r="V418" s="1" t="s">
        <v>17</v>
      </c>
      <c r="W418" s="46">
        <f t="shared" si="61"/>
        <v>45916.583148148151</v>
      </c>
      <c r="X418" s="47">
        <f t="shared" si="62"/>
        <v>8</v>
      </c>
      <c r="Y418" s="47">
        <f t="shared" ca="1" si="63"/>
        <v>37.41685185184906</v>
      </c>
      <c r="Z418" s="47">
        <f t="shared" ca="1" si="64"/>
        <v>28</v>
      </c>
      <c r="AA418" s="47">
        <f t="shared" ca="1" si="65"/>
        <v>9.41685185184906</v>
      </c>
      <c r="AB418" s="47">
        <f t="shared" ca="1" si="66"/>
        <v>28</v>
      </c>
      <c r="AC418" s="47">
        <f t="shared" ca="1" si="67"/>
        <v>20</v>
      </c>
      <c r="AD418" s="48">
        <f t="shared" ca="1" si="68"/>
        <v>-27.41685185184906</v>
      </c>
      <c r="AE418" s="42" t="str">
        <f t="shared" si="69"/>
        <v>EJECUTADO</v>
      </c>
    </row>
    <row r="419" spans="1:31" customFormat="1" ht="15" x14ac:dyDescent="0.25">
      <c r="A419" s="110">
        <v>23518612</v>
      </c>
      <c r="B419" s="39" t="e">
        <f>VLOOKUP(A419,[1]BASE!$A:$A,1,0)</f>
        <v>#N/A</v>
      </c>
      <c r="C419" s="39" t="e">
        <f>VLOOKUP(A419,'INGRESO DIARIO'!A:A,1,0)</f>
        <v>#N/A</v>
      </c>
      <c r="D419" s="1" t="s">
        <v>275</v>
      </c>
      <c r="E419" s="1" t="s">
        <v>67</v>
      </c>
      <c r="F419" s="41">
        <v>45890.616724537038</v>
      </c>
      <c r="G419" s="41">
        <v>45904.399467592593</v>
      </c>
      <c r="H419" s="1">
        <v>1036622574</v>
      </c>
      <c r="I419" s="1" t="s">
        <v>276</v>
      </c>
      <c r="J419" s="1" t="s">
        <v>353</v>
      </c>
      <c r="K419" s="1" t="s">
        <v>15</v>
      </c>
      <c r="L419" s="1" t="s">
        <v>277</v>
      </c>
      <c r="M419" s="1" t="s">
        <v>18</v>
      </c>
      <c r="N419" s="1" t="s">
        <v>20</v>
      </c>
      <c r="O419" s="1"/>
      <c r="P419" s="1" t="s">
        <v>754</v>
      </c>
      <c r="Q419" s="43">
        <v>45915</v>
      </c>
      <c r="R419" s="1"/>
      <c r="S419" s="1" t="s">
        <v>753</v>
      </c>
      <c r="T419" s="1" t="s">
        <v>593</v>
      </c>
      <c r="U419" s="1"/>
      <c r="V419" s="1"/>
      <c r="W419" s="46">
        <f t="shared" si="61"/>
        <v>45912.399467592593</v>
      </c>
      <c r="X419" s="47">
        <f t="shared" si="62"/>
        <v>8</v>
      </c>
      <c r="Y419" s="47">
        <f t="shared" ca="1" si="63"/>
        <v>41.600532407406718</v>
      </c>
      <c r="Z419" s="47">
        <f t="shared" ca="1" si="64"/>
        <v>30</v>
      </c>
      <c r="AA419" s="47">
        <f t="shared" ca="1" si="65"/>
        <v>11.600532407406718</v>
      </c>
      <c r="AB419" s="47">
        <f t="shared" ca="1" si="66"/>
        <v>30</v>
      </c>
      <c r="AC419" s="47">
        <f t="shared" ca="1" si="67"/>
        <v>22</v>
      </c>
      <c r="AD419" s="48">
        <f t="shared" ca="1" si="68"/>
        <v>-31.600532407406718</v>
      </c>
      <c r="AE419" s="42" t="str">
        <f t="shared" si="69"/>
        <v>EJECUTADO</v>
      </c>
    </row>
    <row r="420" spans="1:31" customFormat="1" ht="15" x14ac:dyDescent="0.25">
      <c r="A420" s="126">
        <v>23514820</v>
      </c>
      <c r="B420" s="128" t="e">
        <f>VLOOKUP(A420,[1]BASE!$A:$A,1,0)</f>
        <v>#N/A</v>
      </c>
      <c r="C420" s="128">
        <f>VLOOKUP(A420,'INGRESO DIARIO'!A:A,1,0)</f>
        <v>23514820</v>
      </c>
      <c r="D420" s="129" t="s">
        <v>1800</v>
      </c>
      <c r="E420" s="129" t="s">
        <v>19</v>
      </c>
      <c r="F420" s="130">
        <v>45897.680844907409</v>
      </c>
      <c r="G420" s="130">
        <v>45901.906689814816</v>
      </c>
      <c r="H420" s="129">
        <v>1234989615</v>
      </c>
      <c r="I420" s="129" t="s">
        <v>1799</v>
      </c>
      <c r="J420" s="129" t="s">
        <v>2780</v>
      </c>
      <c r="K420" s="129" t="s">
        <v>15</v>
      </c>
      <c r="L420" s="129" t="s">
        <v>1802</v>
      </c>
      <c r="M420" s="129" t="s">
        <v>18</v>
      </c>
      <c r="N420" s="129" t="s">
        <v>26</v>
      </c>
      <c r="O420" s="129"/>
      <c r="P420" s="129"/>
      <c r="Q420" s="132">
        <v>45915</v>
      </c>
      <c r="R420" s="129"/>
      <c r="S420" s="129" t="s">
        <v>21</v>
      </c>
      <c r="T420" s="129" t="s">
        <v>3480</v>
      </c>
      <c r="U420" s="129"/>
      <c r="V420" s="129"/>
      <c r="W420" s="133">
        <f t="shared" si="61"/>
        <v>45909.906689814816</v>
      </c>
      <c r="X420" s="134">
        <f t="shared" si="62"/>
        <v>8</v>
      </c>
      <c r="Y420" s="134">
        <f t="shared" ca="1" si="63"/>
        <v>44.093310185184237</v>
      </c>
      <c r="Z420" s="134">
        <f t="shared" ca="1" si="64"/>
        <v>33</v>
      </c>
      <c r="AA420" s="134">
        <f t="shared" ca="1" si="65"/>
        <v>11.093310185184237</v>
      </c>
      <c r="AB420" s="134">
        <f t="shared" ca="1" si="66"/>
        <v>33</v>
      </c>
      <c r="AC420" s="134">
        <f t="shared" ca="1" si="67"/>
        <v>25</v>
      </c>
      <c r="AD420" s="135">
        <f t="shared" ca="1" si="68"/>
        <v>-34.093310185184237</v>
      </c>
      <c r="AE420" s="127" t="str">
        <f t="shared" ca="1" si="69"/>
        <v>VENCIDO</v>
      </c>
    </row>
    <row r="421" spans="1:31" customFormat="1" ht="15" x14ac:dyDescent="0.25">
      <c r="A421" s="126">
        <v>23510280</v>
      </c>
      <c r="B421" s="128" t="e">
        <f>VLOOKUP(A421,[1]BASE!$A:$A,1,0)</f>
        <v>#N/A</v>
      </c>
      <c r="C421" s="128">
        <f>VLOOKUP(A421,'INGRESO DIARIO'!A:A,1,0)</f>
        <v>23510280</v>
      </c>
      <c r="D421" s="136" t="s">
        <v>3091</v>
      </c>
      <c r="E421" s="129" t="s">
        <v>19</v>
      </c>
      <c r="F421" s="130">
        <v>45894.715474537035</v>
      </c>
      <c r="G421" s="130">
        <v>45901.906666666669</v>
      </c>
      <c r="H421" s="129">
        <v>21854607</v>
      </c>
      <c r="I421" s="129" t="s">
        <v>1673</v>
      </c>
      <c r="J421" s="129" t="s">
        <v>2760</v>
      </c>
      <c r="K421" s="129" t="s">
        <v>15</v>
      </c>
      <c r="L421" s="129" t="s">
        <v>1677</v>
      </c>
      <c r="M421" s="129" t="s">
        <v>16</v>
      </c>
      <c r="N421" s="129" t="s">
        <v>26</v>
      </c>
      <c r="O421" s="129"/>
      <c r="P421" s="129"/>
      <c r="Q421" s="132">
        <v>45915</v>
      </c>
      <c r="R421" s="129"/>
      <c r="S421" s="129" t="s">
        <v>21</v>
      </c>
      <c r="T421" s="129" t="s">
        <v>3476</v>
      </c>
      <c r="U421" s="129"/>
      <c r="V421" s="129"/>
      <c r="W421" s="133">
        <f t="shared" si="61"/>
        <v>45905.906666666669</v>
      </c>
      <c r="X421" s="134">
        <f t="shared" si="62"/>
        <v>4</v>
      </c>
      <c r="Y421" s="134">
        <f t="shared" ca="1" si="63"/>
        <v>44.09333333333052</v>
      </c>
      <c r="Z421" s="134">
        <f t="shared" ca="1" si="64"/>
        <v>33</v>
      </c>
      <c r="AA421" s="134">
        <f t="shared" ca="1" si="65"/>
        <v>11.09333333333052</v>
      </c>
      <c r="AB421" s="134">
        <f t="shared" ca="1" si="66"/>
        <v>33</v>
      </c>
      <c r="AC421" s="134">
        <f t="shared" ca="1" si="67"/>
        <v>29</v>
      </c>
      <c r="AD421" s="135">
        <f t="shared" ca="1" si="68"/>
        <v>-38.09333333333052</v>
      </c>
      <c r="AE421" s="127" t="str">
        <f t="shared" ca="1" si="69"/>
        <v>VENCIDO</v>
      </c>
    </row>
    <row r="422" spans="1:31" customFormat="1" ht="15" x14ac:dyDescent="0.25">
      <c r="A422" s="126">
        <v>23520369</v>
      </c>
      <c r="B422" s="128" t="e">
        <f>VLOOKUP(A422,[1]BASE!$A:$A,1,0)</f>
        <v>#N/A</v>
      </c>
      <c r="C422" s="128">
        <f>VLOOKUP(A422,'INGRESO DIARIO'!A:A,1,0)</f>
        <v>23520369</v>
      </c>
      <c r="D422" s="136" t="s">
        <v>3111</v>
      </c>
      <c r="E422" s="129" t="s">
        <v>19</v>
      </c>
      <c r="F422" s="130">
        <v>45891.658576388887</v>
      </c>
      <c r="G422" s="130">
        <v>45901.906747685185</v>
      </c>
      <c r="H422" s="129">
        <v>71795428</v>
      </c>
      <c r="I422" s="129" t="s">
        <v>1995</v>
      </c>
      <c r="J422" s="129" t="s">
        <v>2812</v>
      </c>
      <c r="K422" s="129" t="s">
        <v>15</v>
      </c>
      <c r="L422" s="129" t="s">
        <v>1999</v>
      </c>
      <c r="M422" s="129" t="s">
        <v>16</v>
      </c>
      <c r="N422" s="129" t="s">
        <v>26</v>
      </c>
      <c r="O422" s="129"/>
      <c r="P422" s="129"/>
      <c r="Q422" s="132">
        <v>45915</v>
      </c>
      <c r="R422" s="129"/>
      <c r="S422" s="129" t="s">
        <v>21</v>
      </c>
      <c r="T422" s="129" t="s">
        <v>3475</v>
      </c>
      <c r="U422" s="129"/>
      <c r="V422" s="129"/>
      <c r="W422" s="133">
        <f t="shared" si="61"/>
        <v>45905.906747685185</v>
      </c>
      <c r="X422" s="134">
        <f t="shared" si="62"/>
        <v>4</v>
      </c>
      <c r="Y422" s="134">
        <f t="shared" ca="1" si="63"/>
        <v>44.09325231481489</v>
      </c>
      <c r="Z422" s="134">
        <f t="shared" ca="1" si="64"/>
        <v>33</v>
      </c>
      <c r="AA422" s="134">
        <f t="shared" ca="1" si="65"/>
        <v>11.09325231481489</v>
      </c>
      <c r="AB422" s="134">
        <f t="shared" ca="1" si="66"/>
        <v>33</v>
      </c>
      <c r="AC422" s="134">
        <f t="shared" ca="1" si="67"/>
        <v>29</v>
      </c>
      <c r="AD422" s="135">
        <f t="shared" ca="1" si="68"/>
        <v>-38.09325231481489</v>
      </c>
      <c r="AE422" s="127" t="str">
        <f t="shared" ca="1" si="69"/>
        <v>VENCIDO</v>
      </c>
    </row>
    <row r="423" spans="1:31" customFormat="1" ht="15" x14ac:dyDescent="0.25">
      <c r="A423" s="110">
        <v>23537139</v>
      </c>
      <c r="B423" s="39" t="e">
        <f>VLOOKUP(A423,[1]BASE!$A:$A,1,0)</f>
        <v>#N/A</v>
      </c>
      <c r="C423" s="39">
        <f>VLOOKUP(A423,'INGRESO DIARIO'!A:A,1,0)</f>
        <v>23537139</v>
      </c>
      <c r="D423" s="40" t="s">
        <v>3196</v>
      </c>
      <c r="E423" s="1" t="s">
        <v>19</v>
      </c>
      <c r="F423" s="41">
        <v>45911.614548611113</v>
      </c>
      <c r="G423" s="41">
        <v>45911.614583333336</v>
      </c>
      <c r="H423" s="1">
        <v>1040357564</v>
      </c>
      <c r="I423" s="1" t="s">
        <v>2992</v>
      </c>
      <c r="J423" s="1" t="s">
        <v>3042</v>
      </c>
      <c r="K423" s="1" t="s">
        <v>15</v>
      </c>
      <c r="L423" s="1" t="s">
        <v>2993</v>
      </c>
      <c r="M423" s="1" t="s">
        <v>16</v>
      </c>
      <c r="N423" s="1" t="s">
        <v>22</v>
      </c>
      <c r="O423" s="1"/>
      <c r="P423" s="1"/>
      <c r="Q423" s="43">
        <v>45915</v>
      </c>
      <c r="R423" s="1"/>
      <c r="S423" s="1" t="s">
        <v>21</v>
      </c>
      <c r="T423" s="1" t="s">
        <v>3484</v>
      </c>
      <c r="U423" s="1"/>
      <c r="V423" s="1"/>
      <c r="W423" s="133">
        <f t="shared" si="61"/>
        <v>45915.614583333336</v>
      </c>
      <c r="X423" s="134">
        <f t="shared" si="62"/>
        <v>4</v>
      </c>
      <c r="Y423" s="134">
        <f t="shared" ca="1" si="63"/>
        <v>34.385416666664241</v>
      </c>
      <c r="Z423" s="134">
        <f t="shared" ca="1" si="64"/>
        <v>25</v>
      </c>
      <c r="AA423" s="134">
        <f t="shared" ca="1" si="65"/>
        <v>9.3854166666642413</v>
      </c>
      <c r="AB423" s="134">
        <f t="shared" ca="1" si="66"/>
        <v>25</v>
      </c>
      <c r="AC423" s="134">
        <f t="shared" ca="1" si="67"/>
        <v>21</v>
      </c>
      <c r="AD423" s="135">
        <f t="shared" ca="1" si="68"/>
        <v>-28.385416666664241</v>
      </c>
      <c r="AE423" s="127" t="str">
        <f t="shared" ca="1" si="69"/>
        <v>VENCIDO</v>
      </c>
    </row>
    <row r="424" spans="1:31" customFormat="1" ht="15" x14ac:dyDescent="0.25">
      <c r="A424" s="126">
        <v>23524629</v>
      </c>
      <c r="B424" s="128" t="e">
        <f>VLOOKUP(A424,[1]BASE!$A:$A,1,0)</f>
        <v>#N/A</v>
      </c>
      <c r="C424" s="128">
        <f>VLOOKUP(A424,'INGRESO DIARIO'!A:A,1,0)</f>
        <v>23524629</v>
      </c>
      <c r="D424" s="136" t="s">
        <v>3143</v>
      </c>
      <c r="E424" s="129" t="s">
        <v>19</v>
      </c>
      <c r="F424" s="130">
        <v>45896.650787037041</v>
      </c>
      <c r="G424" s="130">
        <v>45915.553194444445</v>
      </c>
      <c r="H424" s="129">
        <v>42988582</v>
      </c>
      <c r="I424" s="129" t="s">
        <v>2331</v>
      </c>
      <c r="J424" s="129" t="s">
        <v>2870</v>
      </c>
      <c r="K424" s="129" t="s">
        <v>15</v>
      </c>
      <c r="L424" s="129" t="s">
        <v>2335</v>
      </c>
      <c r="M424" s="129" t="s">
        <v>16</v>
      </c>
      <c r="N424" s="129" t="s">
        <v>20</v>
      </c>
      <c r="O424" s="129"/>
      <c r="P424" s="129"/>
      <c r="Q424" s="132">
        <v>45913</v>
      </c>
      <c r="R424" s="129"/>
      <c r="S424" s="129"/>
      <c r="T424" s="129" t="s">
        <v>3235</v>
      </c>
      <c r="U424" s="129"/>
      <c r="V424" s="129"/>
      <c r="W424" s="133">
        <f t="shared" si="61"/>
        <v>45919.553194444445</v>
      </c>
      <c r="X424" s="134">
        <f t="shared" si="62"/>
        <v>4</v>
      </c>
      <c r="Y424" s="134">
        <f t="shared" ca="1" si="63"/>
        <v>30.446805555555329</v>
      </c>
      <c r="Z424" s="134">
        <f t="shared" ca="1" si="64"/>
        <v>23</v>
      </c>
      <c r="AA424" s="134">
        <f t="shared" ca="1" si="65"/>
        <v>7.4468055555553292</v>
      </c>
      <c r="AB424" s="134">
        <f t="shared" ca="1" si="66"/>
        <v>23</v>
      </c>
      <c r="AC424" s="134">
        <f t="shared" ca="1" si="67"/>
        <v>19</v>
      </c>
      <c r="AD424" s="135">
        <f t="shared" ca="1" si="68"/>
        <v>-24.446805555555329</v>
      </c>
      <c r="AE424" s="127" t="str">
        <f t="shared" ca="1" si="69"/>
        <v>VENCIDO</v>
      </c>
    </row>
    <row r="425" spans="1:31" customFormat="1" ht="15" x14ac:dyDescent="0.25">
      <c r="A425" s="126">
        <v>23334563</v>
      </c>
      <c r="B425" s="128" t="e">
        <f>VLOOKUP(A425,[1]BASE!$A:$A,1,0)</f>
        <v>#N/A</v>
      </c>
      <c r="C425" s="128">
        <f>VLOOKUP(A425,'INGRESO DIARIO'!A:A,1,0)</f>
        <v>23334563</v>
      </c>
      <c r="D425" s="136" t="s">
        <v>3069</v>
      </c>
      <c r="E425" s="129" t="s">
        <v>19</v>
      </c>
      <c r="F425" s="130">
        <v>45678.613900462966</v>
      </c>
      <c r="G425" s="130">
        <v>45915.548831018517</v>
      </c>
      <c r="H425" s="129">
        <v>1017122510</v>
      </c>
      <c r="I425" s="129" t="s">
        <v>1365</v>
      </c>
      <c r="J425" s="129" t="s">
        <v>2708</v>
      </c>
      <c r="K425" s="129" t="s">
        <v>15</v>
      </c>
      <c r="L425" s="129" t="s">
        <v>1369</v>
      </c>
      <c r="M425" s="129" t="s">
        <v>16</v>
      </c>
      <c r="N425" s="129" t="s">
        <v>20</v>
      </c>
      <c r="O425" s="129"/>
      <c r="P425" s="129"/>
      <c r="Q425" s="132">
        <v>45913</v>
      </c>
      <c r="R425" s="129"/>
      <c r="S425" s="129"/>
      <c r="T425" s="129" t="s">
        <v>3233</v>
      </c>
      <c r="U425" s="129"/>
      <c r="V425" s="129"/>
      <c r="W425" s="133">
        <f t="shared" si="61"/>
        <v>45919.548831018517</v>
      </c>
      <c r="X425" s="134">
        <f t="shared" si="62"/>
        <v>4</v>
      </c>
      <c r="Y425" s="134">
        <f t="shared" ca="1" si="63"/>
        <v>30.451168981482624</v>
      </c>
      <c r="Z425" s="134">
        <f t="shared" ca="1" si="64"/>
        <v>23</v>
      </c>
      <c r="AA425" s="134">
        <f t="shared" ca="1" si="65"/>
        <v>7.4511689814826241</v>
      </c>
      <c r="AB425" s="134">
        <f t="shared" ca="1" si="66"/>
        <v>23</v>
      </c>
      <c r="AC425" s="134">
        <f t="shared" ca="1" si="67"/>
        <v>19</v>
      </c>
      <c r="AD425" s="135">
        <f t="shared" ca="1" si="68"/>
        <v>-24.451168981482624</v>
      </c>
      <c r="AE425" s="127" t="str">
        <f t="shared" ca="1" si="69"/>
        <v>VENCIDO</v>
      </c>
    </row>
    <row r="426" spans="1:31" customFormat="1" ht="15" x14ac:dyDescent="0.25">
      <c r="A426" s="126">
        <v>23485520</v>
      </c>
      <c r="B426" s="128" t="e">
        <f>VLOOKUP(A426,[1]BASE!$A:$A,1,0)</f>
        <v>#N/A</v>
      </c>
      <c r="C426" s="128" t="e">
        <f>VLOOKUP(A426,'INGRESO DIARIO'!A:A,1,0)</f>
        <v>#N/A</v>
      </c>
      <c r="D426" s="129" t="s">
        <v>1524</v>
      </c>
      <c r="E426" s="129" t="s">
        <v>19</v>
      </c>
      <c r="F426" s="130">
        <v>45849.376875000002</v>
      </c>
      <c r="G426" s="130">
        <v>45901.906828703701</v>
      </c>
      <c r="H426" s="129">
        <v>71531667</v>
      </c>
      <c r="I426" s="129" t="s">
        <v>1521</v>
      </c>
      <c r="J426" s="129" t="s">
        <v>2734</v>
      </c>
      <c r="K426" s="129" t="s">
        <v>15</v>
      </c>
      <c r="L426" s="129" t="s">
        <v>1526</v>
      </c>
      <c r="M426" s="129" t="s">
        <v>18</v>
      </c>
      <c r="N426" s="129" t="s">
        <v>22</v>
      </c>
      <c r="O426" s="129"/>
      <c r="P426" s="129"/>
      <c r="Q426" s="132">
        <v>45913</v>
      </c>
      <c r="R426" s="129"/>
      <c r="S426" s="129" t="s">
        <v>23</v>
      </c>
      <c r="T426" s="129" t="s">
        <v>3247</v>
      </c>
      <c r="U426" s="129"/>
      <c r="V426" s="129"/>
      <c r="W426" s="133">
        <f t="shared" si="61"/>
        <v>45909.906828703701</v>
      </c>
      <c r="X426" s="134">
        <f t="shared" si="62"/>
        <v>8</v>
      </c>
      <c r="Y426" s="134">
        <f t="shared" ca="1" si="63"/>
        <v>44.093171296299261</v>
      </c>
      <c r="Z426" s="134">
        <f t="shared" ca="1" si="64"/>
        <v>33</v>
      </c>
      <c r="AA426" s="134">
        <f t="shared" ca="1" si="65"/>
        <v>11.093171296299261</v>
      </c>
      <c r="AB426" s="134">
        <f t="shared" ca="1" si="66"/>
        <v>33</v>
      </c>
      <c r="AC426" s="134">
        <f t="shared" ca="1" si="67"/>
        <v>25</v>
      </c>
      <c r="AD426" s="135">
        <f t="shared" ca="1" si="68"/>
        <v>-34.093171296299261</v>
      </c>
      <c r="AE426" s="127" t="str">
        <f t="shared" ca="1" si="69"/>
        <v>VENCIDO</v>
      </c>
    </row>
    <row r="427" spans="1:31" customFormat="1" ht="15" x14ac:dyDescent="0.25">
      <c r="A427" s="126">
        <v>23524507</v>
      </c>
      <c r="B427" s="128" t="e">
        <f>VLOOKUP(A427,[1]BASE!$A:$A,1,0)</f>
        <v>#N/A</v>
      </c>
      <c r="C427" s="128" t="e">
        <f>VLOOKUP(A427,'INGRESO DIARIO'!A:A,1,0)</f>
        <v>#N/A</v>
      </c>
      <c r="D427" s="136" t="s">
        <v>3142</v>
      </c>
      <c r="E427" s="129" t="s">
        <v>19</v>
      </c>
      <c r="F427" s="130">
        <v>45896.613078703704</v>
      </c>
      <c r="G427" s="130">
        <v>45901.90697916667</v>
      </c>
      <c r="H427" s="129">
        <v>1027960132</v>
      </c>
      <c r="I427" s="129" t="s">
        <v>2314</v>
      </c>
      <c r="J427" s="129" t="s">
        <v>2867</v>
      </c>
      <c r="K427" s="129" t="s">
        <v>15</v>
      </c>
      <c r="L427" s="129" t="s">
        <v>2318</v>
      </c>
      <c r="M427" s="129" t="s">
        <v>16</v>
      </c>
      <c r="N427" s="129" t="s">
        <v>22</v>
      </c>
      <c r="O427" s="129"/>
      <c r="P427" s="129"/>
      <c r="Q427" s="132">
        <v>45913</v>
      </c>
      <c r="R427" s="129"/>
      <c r="S427" s="129" t="s">
        <v>23</v>
      </c>
      <c r="T427" s="129" t="s">
        <v>3216</v>
      </c>
      <c r="U427" s="129"/>
      <c r="V427" s="129"/>
      <c r="W427" s="133">
        <f t="shared" si="61"/>
        <v>45905.90697916667</v>
      </c>
      <c r="X427" s="134">
        <f t="shared" si="62"/>
        <v>4</v>
      </c>
      <c r="Y427" s="134">
        <f t="shared" ca="1" si="63"/>
        <v>44.093020833330229</v>
      </c>
      <c r="Z427" s="134">
        <f t="shared" ca="1" si="64"/>
        <v>33</v>
      </c>
      <c r="AA427" s="134">
        <f t="shared" ca="1" si="65"/>
        <v>11.093020833330229</v>
      </c>
      <c r="AB427" s="134">
        <f t="shared" ca="1" si="66"/>
        <v>33</v>
      </c>
      <c r="AC427" s="134">
        <f t="shared" ca="1" si="67"/>
        <v>29</v>
      </c>
      <c r="AD427" s="135">
        <f t="shared" ca="1" si="68"/>
        <v>-38.093020833330229</v>
      </c>
      <c r="AE427" s="127" t="str">
        <f t="shared" ca="1" si="69"/>
        <v>VENCIDO</v>
      </c>
    </row>
    <row r="428" spans="1:31" customFormat="1" ht="15" x14ac:dyDescent="0.25">
      <c r="A428" s="126">
        <v>23525791</v>
      </c>
      <c r="B428" s="128" t="e">
        <f>VLOOKUP(A428,[1]BASE!$A:$A,1,0)</f>
        <v>#N/A</v>
      </c>
      <c r="C428" s="128" t="e">
        <f>VLOOKUP(A428,'INGRESO DIARIO'!A:A,1,0)</f>
        <v>#N/A</v>
      </c>
      <c r="D428" s="136" t="s">
        <v>3157</v>
      </c>
      <c r="E428" s="129" t="s">
        <v>19</v>
      </c>
      <c r="F428" s="130">
        <v>45897.658252314817</v>
      </c>
      <c r="G428" s="130">
        <v>45901.906840277778</v>
      </c>
      <c r="H428" s="129">
        <v>42764334</v>
      </c>
      <c r="I428" s="129" t="s">
        <v>2459</v>
      </c>
      <c r="J428" s="129" t="s">
        <v>2890</v>
      </c>
      <c r="K428" s="129" t="s">
        <v>15</v>
      </c>
      <c r="L428" s="129" t="s">
        <v>2462</v>
      </c>
      <c r="M428" s="129" t="s">
        <v>16</v>
      </c>
      <c r="N428" s="129" t="s">
        <v>20</v>
      </c>
      <c r="O428" s="129"/>
      <c r="P428" s="129"/>
      <c r="Q428" s="132">
        <v>45913</v>
      </c>
      <c r="R428" s="129"/>
      <c r="S428" s="129" t="s">
        <v>23</v>
      </c>
      <c r="T428" s="129" t="s">
        <v>3232</v>
      </c>
      <c r="U428" s="129"/>
      <c r="V428" s="129"/>
      <c r="W428" s="133">
        <f t="shared" si="61"/>
        <v>45905.906840277778</v>
      </c>
      <c r="X428" s="134">
        <f t="shared" si="62"/>
        <v>4</v>
      </c>
      <c r="Y428" s="134">
        <f t="shared" ca="1" si="63"/>
        <v>44.093159722222481</v>
      </c>
      <c r="Z428" s="134">
        <f t="shared" ca="1" si="64"/>
        <v>33</v>
      </c>
      <c r="AA428" s="134">
        <f t="shared" ca="1" si="65"/>
        <v>11.093159722222481</v>
      </c>
      <c r="AB428" s="134">
        <f t="shared" ca="1" si="66"/>
        <v>33</v>
      </c>
      <c r="AC428" s="134">
        <f t="shared" ca="1" si="67"/>
        <v>29</v>
      </c>
      <c r="AD428" s="135">
        <f t="shared" ca="1" si="68"/>
        <v>-38.093159722222481</v>
      </c>
      <c r="AE428" s="127" t="str">
        <f t="shared" ca="1" si="69"/>
        <v>VENCIDO</v>
      </c>
    </row>
    <row r="429" spans="1:31" customFormat="1" ht="15" x14ac:dyDescent="0.25">
      <c r="A429" s="126">
        <v>23525892</v>
      </c>
      <c r="B429" s="128" t="e">
        <f>VLOOKUP(A429,[1]BASE!$A:$A,1,0)</f>
        <v>#N/A</v>
      </c>
      <c r="C429" s="128" t="e">
        <f>VLOOKUP(A429,'INGRESO DIARIO'!A:A,1,0)</f>
        <v>#N/A</v>
      </c>
      <c r="D429" s="136" t="s">
        <v>3158</v>
      </c>
      <c r="E429" s="129" t="s">
        <v>19</v>
      </c>
      <c r="F429" s="130">
        <v>45897.742407407408</v>
      </c>
      <c r="G429" s="130">
        <v>45901.906840277778</v>
      </c>
      <c r="H429" s="129">
        <v>1152190076</v>
      </c>
      <c r="I429" s="129" t="s">
        <v>2464</v>
      </c>
      <c r="J429" s="129" t="s">
        <v>2891</v>
      </c>
      <c r="K429" s="129" t="s">
        <v>15</v>
      </c>
      <c r="L429" s="129" t="s">
        <v>2468</v>
      </c>
      <c r="M429" s="129" t="s">
        <v>16</v>
      </c>
      <c r="N429" s="129" t="s">
        <v>20</v>
      </c>
      <c r="O429" s="129"/>
      <c r="P429" s="129"/>
      <c r="Q429" s="132">
        <v>45913</v>
      </c>
      <c r="R429" s="129"/>
      <c r="S429" s="129" t="s">
        <v>23</v>
      </c>
      <c r="T429" s="129" t="s">
        <v>3238</v>
      </c>
      <c r="U429" s="129"/>
      <c r="V429" s="129"/>
      <c r="W429" s="133">
        <f t="shared" si="61"/>
        <v>45905.906840277778</v>
      </c>
      <c r="X429" s="134">
        <f t="shared" si="62"/>
        <v>4</v>
      </c>
      <c r="Y429" s="134">
        <f t="shared" ca="1" si="63"/>
        <v>44.093159722222481</v>
      </c>
      <c r="Z429" s="134">
        <f t="shared" ca="1" si="64"/>
        <v>33</v>
      </c>
      <c r="AA429" s="134">
        <f t="shared" ca="1" si="65"/>
        <v>11.093159722222481</v>
      </c>
      <c r="AB429" s="134">
        <f t="shared" ca="1" si="66"/>
        <v>33</v>
      </c>
      <c r="AC429" s="134">
        <f t="shared" ca="1" si="67"/>
        <v>29</v>
      </c>
      <c r="AD429" s="135">
        <f t="shared" ca="1" si="68"/>
        <v>-38.093159722222481</v>
      </c>
      <c r="AE429" s="127" t="str">
        <f t="shared" ca="1" si="69"/>
        <v>VENCIDO</v>
      </c>
    </row>
    <row r="430" spans="1:31" customFormat="1" ht="15" x14ac:dyDescent="0.25">
      <c r="A430" s="110">
        <v>23536700</v>
      </c>
      <c r="B430" s="39" t="e">
        <f>VLOOKUP(A430,[1]BASE!$A:$A,1,0)</f>
        <v>#N/A</v>
      </c>
      <c r="C430" s="39" t="e">
        <f>VLOOKUP(A430,'INGRESO DIARIO'!A:A,1,0)</f>
        <v>#N/A</v>
      </c>
      <c r="D430" s="40" t="s">
        <v>1242</v>
      </c>
      <c r="E430" s="1" t="s">
        <v>19</v>
      </c>
      <c r="F430" s="41">
        <v>45911.416875000003</v>
      </c>
      <c r="G430" s="41">
        <v>45911.416909722226</v>
      </c>
      <c r="H430" s="1">
        <v>1193103904</v>
      </c>
      <c r="I430" s="1" t="s">
        <v>1148</v>
      </c>
      <c r="J430" s="1" t="s">
        <v>1215</v>
      </c>
      <c r="K430" s="1" t="s">
        <v>15</v>
      </c>
      <c r="L430" s="1" t="s">
        <v>1149</v>
      </c>
      <c r="M430" s="1" t="s">
        <v>16</v>
      </c>
      <c r="N430" s="1" t="s">
        <v>22</v>
      </c>
      <c r="O430" s="1"/>
      <c r="P430" s="1" t="s">
        <v>17</v>
      </c>
      <c r="Q430" s="43">
        <v>45913</v>
      </c>
      <c r="R430" s="1"/>
      <c r="S430" s="1" t="s">
        <v>23</v>
      </c>
      <c r="T430" s="1" t="s">
        <v>3218</v>
      </c>
      <c r="U430" s="1" t="s">
        <v>17</v>
      </c>
      <c r="V430" s="1" t="s">
        <v>17</v>
      </c>
      <c r="W430" s="46">
        <f t="shared" si="61"/>
        <v>45915.416909722226</v>
      </c>
      <c r="X430" s="47">
        <f t="shared" si="62"/>
        <v>4</v>
      </c>
      <c r="Y430" s="47">
        <f t="shared" ca="1" si="63"/>
        <v>34.583090277774318</v>
      </c>
      <c r="Z430" s="47">
        <f t="shared" ca="1" si="64"/>
        <v>25</v>
      </c>
      <c r="AA430" s="47">
        <f t="shared" ca="1" si="65"/>
        <v>9.5830902777743177</v>
      </c>
      <c r="AB430" s="47">
        <f t="shared" ca="1" si="66"/>
        <v>25</v>
      </c>
      <c r="AC430" s="47">
        <f t="shared" ca="1" si="67"/>
        <v>21</v>
      </c>
      <c r="AD430" s="48">
        <f t="shared" ca="1" si="68"/>
        <v>-28.583090277774318</v>
      </c>
      <c r="AE430" s="42" t="str">
        <f t="shared" ca="1" si="69"/>
        <v>VENCIDO</v>
      </c>
    </row>
    <row r="431" spans="1:31" customFormat="1" ht="15" x14ac:dyDescent="0.25">
      <c r="A431" s="110">
        <v>23536608</v>
      </c>
      <c r="B431" s="39" t="e">
        <f>VLOOKUP(A431,[1]BASE!$A:$A,1,0)</f>
        <v>#N/A</v>
      </c>
      <c r="C431" s="39" t="e">
        <f>VLOOKUP(A431,'INGRESO DIARIO'!A:A,1,0)</f>
        <v>#N/A</v>
      </c>
      <c r="D431" s="40" t="s">
        <v>1243</v>
      </c>
      <c r="E431" s="1" t="s">
        <v>19</v>
      </c>
      <c r="F431" s="41">
        <v>45911.397094907406</v>
      </c>
      <c r="G431" s="41">
        <v>45911.397141203706</v>
      </c>
      <c r="H431" s="1">
        <v>1193103904</v>
      </c>
      <c r="I431" s="1" t="s">
        <v>1148</v>
      </c>
      <c r="J431" s="1" t="s">
        <v>1216</v>
      </c>
      <c r="K431" s="1" t="s">
        <v>15</v>
      </c>
      <c r="L431" s="1" t="s">
        <v>1150</v>
      </c>
      <c r="M431" s="1" t="s">
        <v>16</v>
      </c>
      <c r="N431" s="1" t="s">
        <v>22</v>
      </c>
      <c r="O431" s="1"/>
      <c r="P431" s="1" t="s">
        <v>17</v>
      </c>
      <c r="Q431" s="43">
        <v>45913</v>
      </c>
      <c r="R431" s="1"/>
      <c r="S431" s="1" t="s">
        <v>23</v>
      </c>
      <c r="T431" s="1" t="s">
        <v>3218</v>
      </c>
      <c r="U431" s="1" t="s">
        <v>17</v>
      </c>
      <c r="V431" s="1" t="s">
        <v>17</v>
      </c>
      <c r="W431" s="46">
        <f t="shared" si="61"/>
        <v>45915.397141203706</v>
      </c>
      <c r="X431" s="47">
        <f t="shared" si="62"/>
        <v>4</v>
      </c>
      <c r="Y431" s="47">
        <f t="shared" ca="1" si="63"/>
        <v>34.602858796293731</v>
      </c>
      <c r="Z431" s="47">
        <f t="shared" ca="1" si="64"/>
        <v>25</v>
      </c>
      <c r="AA431" s="47">
        <f t="shared" ca="1" si="65"/>
        <v>9.6028587962937308</v>
      </c>
      <c r="AB431" s="47">
        <f t="shared" ca="1" si="66"/>
        <v>25</v>
      </c>
      <c r="AC431" s="47">
        <f t="shared" ca="1" si="67"/>
        <v>21</v>
      </c>
      <c r="AD431" s="48">
        <f t="shared" ca="1" si="68"/>
        <v>-28.602858796293731</v>
      </c>
      <c r="AE431" s="42" t="str">
        <f t="shared" ca="1" si="69"/>
        <v>VENCIDO</v>
      </c>
    </row>
    <row r="432" spans="1:31" customFormat="1" ht="15" x14ac:dyDescent="0.25">
      <c r="A432" s="110">
        <v>23527445</v>
      </c>
      <c r="B432" s="39">
        <f>VLOOKUP(A432,[1]BASE!$A:$A,1,0)</f>
        <v>23527445</v>
      </c>
      <c r="C432" s="39" t="e">
        <f>VLOOKUP(A432,'INGRESO DIARIO'!A:A,1,0)</f>
        <v>#N/A</v>
      </c>
      <c r="D432" s="40" t="s">
        <v>3674</v>
      </c>
      <c r="E432" s="1" t="s">
        <v>409</v>
      </c>
      <c r="F432" s="41">
        <v>45901.346851851849</v>
      </c>
      <c r="G432" s="41">
        <v>45901.346909722219</v>
      </c>
      <c r="H432" s="1">
        <v>21823053</v>
      </c>
      <c r="I432" s="1" t="s">
        <v>3560</v>
      </c>
      <c r="J432" s="1" t="s">
        <v>3641</v>
      </c>
      <c r="K432" s="1" t="s">
        <v>15</v>
      </c>
      <c r="L432" s="1" t="s">
        <v>3561</v>
      </c>
      <c r="M432" s="1" t="s">
        <v>16</v>
      </c>
      <c r="N432" s="1" t="s">
        <v>26</v>
      </c>
      <c r="O432" s="1"/>
      <c r="P432" s="1" t="s">
        <v>763</v>
      </c>
      <c r="Q432" s="43">
        <v>45913</v>
      </c>
      <c r="R432" s="129" t="s">
        <v>753</v>
      </c>
      <c r="S432" s="1" t="s">
        <v>753</v>
      </c>
      <c r="T432" s="1"/>
      <c r="U432" s="1" t="s">
        <v>17</v>
      </c>
      <c r="V432" s="1" t="s">
        <v>475</v>
      </c>
      <c r="W432" s="133">
        <f t="shared" si="61"/>
        <v>45905.346909722219</v>
      </c>
      <c r="X432" s="134">
        <f t="shared" si="62"/>
        <v>4</v>
      </c>
      <c r="Y432" s="134">
        <f t="shared" ca="1" si="63"/>
        <v>44.653090277781303</v>
      </c>
      <c r="Z432" s="134">
        <f t="shared" ca="1" si="64"/>
        <v>33</v>
      </c>
      <c r="AA432" s="134">
        <f t="shared" ca="1" si="65"/>
        <v>11.653090277781303</v>
      </c>
      <c r="AB432" s="134">
        <f t="shared" ca="1" si="66"/>
        <v>33</v>
      </c>
      <c r="AC432" s="134">
        <f t="shared" ca="1" si="67"/>
        <v>29</v>
      </c>
      <c r="AD432" s="135">
        <f t="shared" ca="1" si="68"/>
        <v>-38.653090277781303</v>
      </c>
      <c r="AE432" s="127" t="str">
        <f t="shared" si="69"/>
        <v>EJECUTADO</v>
      </c>
    </row>
    <row r="433" spans="1:31" customFormat="1" ht="15" x14ac:dyDescent="0.25">
      <c r="A433" s="110">
        <v>23521181</v>
      </c>
      <c r="B433" s="39">
        <f>VLOOKUP(A433,[1]BASE!$A:$A,1,0)</f>
        <v>23521181</v>
      </c>
      <c r="C433" s="39" t="e">
        <f>VLOOKUP(A433,'INGRESO DIARIO'!A:A,1,0)</f>
        <v>#N/A</v>
      </c>
      <c r="D433" s="40" t="s">
        <v>3673</v>
      </c>
      <c r="E433" s="1" t="s">
        <v>409</v>
      </c>
      <c r="F433" s="41">
        <v>45894.366909722223</v>
      </c>
      <c r="G433" s="41">
        <v>45894.366956018515</v>
      </c>
      <c r="H433" s="1">
        <v>32526273</v>
      </c>
      <c r="I433" s="1" t="s">
        <v>3558</v>
      </c>
      <c r="J433" s="1" t="s">
        <v>3640</v>
      </c>
      <c r="K433" s="1" t="s">
        <v>15</v>
      </c>
      <c r="L433" s="1" t="s">
        <v>3559</v>
      </c>
      <c r="M433" s="1" t="s">
        <v>16</v>
      </c>
      <c r="N433" s="1" t="s">
        <v>26</v>
      </c>
      <c r="O433" s="1"/>
      <c r="P433" s="148" t="s">
        <v>763</v>
      </c>
      <c r="Q433" s="149">
        <v>45913</v>
      </c>
      <c r="R433" s="1"/>
      <c r="S433" s="148" t="s">
        <v>753</v>
      </c>
      <c r="T433" s="1"/>
      <c r="U433" s="1" t="s">
        <v>17</v>
      </c>
      <c r="V433" s="1" t="s">
        <v>17</v>
      </c>
      <c r="W433" s="133">
        <f t="shared" si="61"/>
        <v>45898.366956018515</v>
      </c>
      <c r="X433" s="134">
        <f t="shared" si="62"/>
        <v>4</v>
      </c>
      <c r="Y433" s="134">
        <f t="shared" ca="1" si="63"/>
        <v>51.633043981484661</v>
      </c>
      <c r="Z433" s="134">
        <f t="shared" ca="1" si="64"/>
        <v>38</v>
      </c>
      <c r="AA433" s="134">
        <f t="shared" ca="1" si="65"/>
        <v>13.633043981484661</v>
      </c>
      <c r="AB433" s="134">
        <f t="shared" ca="1" si="66"/>
        <v>38</v>
      </c>
      <c r="AC433" s="134">
        <f t="shared" ca="1" si="67"/>
        <v>34</v>
      </c>
      <c r="AD433" s="135">
        <f t="shared" ca="1" si="68"/>
        <v>-45.633043981484661</v>
      </c>
      <c r="AE433" s="127" t="str">
        <f t="shared" si="69"/>
        <v>EJECUTADO</v>
      </c>
    </row>
    <row r="434" spans="1:31" customFormat="1" ht="15" x14ac:dyDescent="0.25">
      <c r="A434" s="126">
        <v>23477729</v>
      </c>
      <c r="B434" s="128" t="e">
        <f>VLOOKUP(A434,[1]BASE!$A:$A,1,0)</f>
        <v>#N/A</v>
      </c>
      <c r="C434" s="128" t="e">
        <f>VLOOKUP(A434,'INGRESO DIARIO'!A:A,1,0)</f>
        <v>#N/A</v>
      </c>
      <c r="D434" s="129" t="s">
        <v>1498</v>
      </c>
      <c r="E434" s="129" t="s">
        <v>409</v>
      </c>
      <c r="F434" s="130">
        <v>45840.473715277774</v>
      </c>
      <c r="G434" s="130">
        <v>45901.906724537039</v>
      </c>
      <c r="H434" s="129">
        <v>1001848758</v>
      </c>
      <c r="I434" s="129" t="s">
        <v>1496</v>
      </c>
      <c r="J434" s="129" t="s">
        <v>2730</v>
      </c>
      <c r="K434" s="129" t="s">
        <v>15</v>
      </c>
      <c r="L434" s="129" t="s">
        <v>1501</v>
      </c>
      <c r="M434" s="129" t="s">
        <v>18</v>
      </c>
      <c r="N434" s="129" t="s">
        <v>26</v>
      </c>
      <c r="O434" s="129"/>
      <c r="P434" s="1" t="s">
        <v>25</v>
      </c>
      <c r="Q434" s="43">
        <v>45913</v>
      </c>
      <c r="R434" s="1"/>
      <c r="S434" s="1" t="s">
        <v>753</v>
      </c>
      <c r="T434" s="129" t="s">
        <v>2946</v>
      </c>
      <c r="U434" s="129"/>
      <c r="V434" s="129"/>
      <c r="W434" s="133">
        <f t="shared" si="61"/>
        <v>45909.906724537039</v>
      </c>
      <c r="X434" s="134">
        <f t="shared" si="62"/>
        <v>8</v>
      </c>
      <c r="Y434" s="134">
        <f t="shared" ca="1" si="63"/>
        <v>44.093275462961174</v>
      </c>
      <c r="Z434" s="134">
        <f t="shared" ca="1" si="64"/>
        <v>33</v>
      </c>
      <c r="AA434" s="134">
        <f t="shared" ca="1" si="65"/>
        <v>11.093275462961174</v>
      </c>
      <c r="AB434" s="134">
        <f t="shared" ca="1" si="66"/>
        <v>33</v>
      </c>
      <c r="AC434" s="134">
        <f t="shared" ca="1" si="67"/>
        <v>25</v>
      </c>
      <c r="AD434" s="135">
        <f t="shared" ca="1" si="68"/>
        <v>-34.093275462961174</v>
      </c>
      <c r="AE434" s="127" t="str">
        <f t="shared" si="69"/>
        <v>EJECUTADO</v>
      </c>
    </row>
    <row r="435" spans="1:31" customFormat="1" ht="15" x14ac:dyDescent="0.25">
      <c r="A435" s="110">
        <v>23532172</v>
      </c>
      <c r="B435" s="39" t="e">
        <f>VLOOKUP(A435,[1]BASE!$A:$A,1,0)</f>
        <v>#N/A</v>
      </c>
      <c r="C435" s="39" t="e">
        <f>VLOOKUP(A435,'INGRESO DIARIO'!A:A,1,0)</f>
        <v>#N/A</v>
      </c>
      <c r="D435" s="1" t="s">
        <v>540</v>
      </c>
      <c r="E435" s="1" t="s">
        <v>409</v>
      </c>
      <c r="F435" s="41">
        <v>45905.378425925926</v>
      </c>
      <c r="G435" s="41">
        <v>45905.646689814814</v>
      </c>
      <c r="H435" s="1">
        <v>22025664</v>
      </c>
      <c r="I435" s="1" t="s">
        <v>541</v>
      </c>
      <c r="J435" s="1" t="s">
        <v>568</v>
      </c>
      <c r="K435" s="1" t="s">
        <v>15</v>
      </c>
      <c r="L435" s="1" t="s">
        <v>542</v>
      </c>
      <c r="M435" s="1" t="s">
        <v>16</v>
      </c>
      <c r="N435" s="1" t="s">
        <v>26</v>
      </c>
      <c r="O435" s="1"/>
      <c r="P435" s="1" t="s">
        <v>25</v>
      </c>
      <c r="Q435" s="43">
        <v>45913</v>
      </c>
      <c r="R435" s="1"/>
      <c r="S435" s="1" t="s">
        <v>753</v>
      </c>
      <c r="T435" s="1" t="s">
        <v>750</v>
      </c>
      <c r="U435" s="1" t="s">
        <v>17</v>
      </c>
      <c r="V435" s="1" t="s">
        <v>475</v>
      </c>
      <c r="W435" s="46">
        <f t="shared" si="61"/>
        <v>45909.646689814814</v>
      </c>
      <c r="X435" s="47">
        <f t="shared" si="62"/>
        <v>4</v>
      </c>
      <c r="Y435" s="47">
        <f t="shared" ca="1" si="63"/>
        <v>40.353310185186274</v>
      </c>
      <c r="Z435" s="47">
        <f t="shared" ca="1" si="64"/>
        <v>29</v>
      </c>
      <c r="AA435" s="47">
        <f t="shared" ca="1" si="65"/>
        <v>11.353310185186274</v>
      </c>
      <c r="AB435" s="47">
        <f t="shared" ca="1" si="66"/>
        <v>29</v>
      </c>
      <c r="AC435" s="47">
        <f t="shared" ca="1" si="67"/>
        <v>25</v>
      </c>
      <c r="AD435" s="48">
        <f t="shared" ca="1" si="68"/>
        <v>-34.353310185186274</v>
      </c>
      <c r="AE435" s="42" t="str">
        <f t="shared" si="69"/>
        <v>EJECUTADO</v>
      </c>
    </row>
    <row r="436" spans="1:31" customFormat="1" ht="15" x14ac:dyDescent="0.25">
      <c r="A436" s="126">
        <v>23524515</v>
      </c>
      <c r="B436" s="128" t="e">
        <f>VLOOKUP(A436,[1]BASE!$A:$A,1,0)</f>
        <v>#N/A</v>
      </c>
      <c r="C436" s="128" t="e">
        <f>VLOOKUP(A436,'INGRESO DIARIO'!A:A,1,0)</f>
        <v>#N/A</v>
      </c>
      <c r="D436" s="136" t="s">
        <v>3213</v>
      </c>
      <c r="E436" s="129" t="s">
        <v>19</v>
      </c>
      <c r="F436" s="130">
        <v>45896.613842592589</v>
      </c>
      <c r="G436" s="130">
        <v>45901.906886574077</v>
      </c>
      <c r="H436" s="129">
        <v>1022032367</v>
      </c>
      <c r="I436" s="129" t="s">
        <v>2320</v>
      </c>
      <c r="J436" s="129" t="s">
        <v>2868</v>
      </c>
      <c r="K436" s="129" t="s">
        <v>15</v>
      </c>
      <c r="L436" s="129" t="s">
        <v>2323</v>
      </c>
      <c r="M436" s="129" t="s">
        <v>16</v>
      </c>
      <c r="N436" s="129" t="s">
        <v>22</v>
      </c>
      <c r="O436" s="129"/>
      <c r="P436" s="1" t="s">
        <v>3251</v>
      </c>
      <c r="Q436" s="43">
        <v>45913</v>
      </c>
      <c r="R436" s="1"/>
      <c r="S436" s="1" t="s">
        <v>753</v>
      </c>
      <c r="T436" s="129" t="s">
        <v>3212</v>
      </c>
      <c r="U436" s="129"/>
      <c r="V436" s="129"/>
      <c r="W436" s="133">
        <f t="shared" si="61"/>
        <v>45905.906886574077</v>
      </c>
      <c r="X436" s="134">
        <f t="shared" si="62"/>
        <v>4</v>
      </c>
      <c r="Y436" s="134">
        <f t="shared" ca="1" si="63"/>
        <v>44.093113425922638</v>
      </c>
      <c r="Z436" s="134">
        <f t="shared" ca="1" si="64"/>
        <v>33</v>
      </c>
      <c r="AA436" s="134">
        <f t="shared" ca="1" si="65"/>
        <v>11.093113425922638</v>
      </c>
      <c r="AB436" s="134">
        <f t="shared" ca="1" si="66"/>
        <v>33</v>
      </c>
      <c r="AC436" s="134">
        <f t="shared" ca="1" si="67"/>
        <v>29</v>
      </c>
      <c r="AD436" s="135">
        <f t="shared" ca="1" si="68"/>
        <v>-38.093113425922638</v>
      </c>
      <c r="AE436" s="127" t="str">
        <f t="shared" si="69"/>
        <v>EJECUTADO</v>
      </c>
    </row>
    <row r="437" spans="1:31" customFormat="1" ht="15" x14ac:dyDescent="0.25">
      <c r="A437" s="110">
        <v>23535815</v>
      </c>
      <c r="B437" s="39" t="e">
        <f>VLOOKUP(A437,[1]BASE!$A:$A,1,0)</f>
        <v>#N/A</v>
      </c>
      <c r="C437" s="39" t="e">
        <f>VLOOKUP(A437,'INGRESO DIARIO'!A:A,1,0)</f>
        <v>#N/A</v>
      </c>
      <c r="D437" s="40" t="s">
        <v>1096</v>
      </c>
      <c r="E437" s="1" t="s">
        <v>19</v>
      </c>
      <c r="F437" s="41">
        <v>45910.531087962961</v>
      </c>
      <c r="G437" s="41">
        <v>45910.531122685185</v>
      </c>
      <c r="H437" s="1">
        <v>1128273042</v>
      </c>
      <c r="I437" s="1" t="s">
        <v>1013</v>
      </c>
      <c r="J437" s="1" t="s">
        <v>1066</v>
      </c>
      <c r="K437" s="1" t="s">
        <v>15</v>
      </c>
      <c r="L437" s="1" t="s">
        <v>1014</v>
      </c>
      <c r="M437" s="1" t="s">
        <v>16</v>
      </c>
      <c r="N437" s="1" t="s">
        <v>22</v>
      </c>
      <c r="O437" s="1"/>
      <c r="P437" s="1" t="s">
        <v>3251</v>
      </c>
      <c r="Q437" s="43">
        <v>45913</v>
      </c>
      <c r="R437" s="1"/>
      <c r="S437" s="1" t="s">
        <v>753</v>
      </c>
      <c r="T437" s="1" t="s">
        <v>2952</v>
      </c>
      <c r="U437" s="1"/>
      <c r="V437" s="1"/>
      <c r="W437" s="46">
        <f t="shared" si="61"/>
        <v>45914.531122685185</v>
      </c>
      <c r="X437" s="47">
        <f t="shared" si="62"/>
        <v>4</v>
      </c>
      <c r="Y437" s="47">
        <f t="shared" ca="1" si="63"/>
        <v>35.468877314815472</v>
      </c>
      <c r="Z437" s="47">
        <f t="shared" ca="1" si="64"/>
        <v>26</v>
      </c>
      <c r="AA437" s="47">
        <f t="shared" ca="1" si="65"/>
        <v>9.4688773148154723</v>
      </c>
      <c r="AB437" s="47">
        <f t="shared" ca="1" si="66"/>
        <v>26</v>
      </c>
      <c r="AC437" s="47">
        <f t="shared" ca="1" si="67"/>
        <v>22</v>
      </c>
      <c r="AD437" s="48">
        <f t="shared" ca="1" si="68"/>
        <v>-29.468877314815472</v>
      </c>
      <c r="AE437" s="42" t="str">
        <f t="shared" si="69"/>
        <v>EJECUTADO</v>
      </c>
    </row>
    <row r="438" spans="1:31" customFormat="1" ht="15" x14ac:dyDescent="0.25">
      <c r="A438" s="110">
        <v>23536206</v>
      </c>
      <c r="B438" s="39" t="e">
        <f>VLOOKUP(A438,[1]BASE!$A:$A,1,0)</f>
        <v>#N/A</v>
      </c>
      <c r="C438" s="39" t="e">
        <f>VLOOKUP(A438,'INGRESO DIARIO'!A:A,1,0)</f>
        <v>#N/A</v>
      </c>
      <c r="D438" s="40" t="s">
        <v>3215</v>
      </c>
      <c r="E438" s="1" t="s">
        <v>19</v>
      </c>
      <c r="F438" s="41">
        <v>45910.904814814814</v>
      </c>
      <c r="G438" s="41">
        <v>45910.904872685183</v>
      </c>
      <c r="H438" s="1">
        <v>8127011</v>
      </c>
      <c r="I438" s="1" t="s">
        <v>1135</v>
      </c>
      <c r="J438" s="1" t="s">
        <v>1209</v>
      </c>
      <c r="K438" s="1" t="s">
        <v>15</v>
      </c>
      <c r="L438" s="1" t="s">
        <v>1136</v>
      </c>
      <c r="M438" s="1" t="s">
        <v>16</v>
      </c>
      <c r="N438" s="1" t="s">
        <v>22</v>
      </c>
      <c r="O438" s="1"/>
      <c r="P438" s="1" t="s">
        <v>3251</v>
      </c>
      <c r="Q438" s="43">
        <v>45913</v>
      </c>
      <c r="R438" s="1"/>
      <c r="S438" s="1" t="s">
        <v>753</v>
      </c>
      <c r="T438" s="1" t="s">
        <v>3214</v>
      </c>
      <c r="U438" s="1" t="s">
        <v>17</v>
      </c>
      <c r="V438" s="1" t="s">
        <v>17</v>
      </c>
      <c r="W438" s="46">
        <f t="shared" si="61"/>
        <v>45914.904872685183</v>
      </c>
      <c r="X438" s="47">
        <f t="shared" si="62"/>
        <v>4</v>
      </c>
      <c r="Y438" s="47">
        <f t="shared" ca="1" si="63"/>
        <v>35.095127314816636</v>
      </c>
      <c r="Z438" s="47">
        <f t="shared" ca="1" si="64"/>
        <v>26</v>
      </c>
      <c r="AA438" s="47">
        <f t="shared" ca="1" si="65"/>
        <v>9.0951273148166365</v>
      </c>
      <c r="AB438" s="47">
        <f t="shared" ca="1" si="66"/>
        <v>26</v>
      </c>
      <c r="AC438" s="47">
        <f t="shared" ca="1" si="67"/>
        <v>22</v>
      </c>
      <c r="AD438" s="48">
        <f t="shared" ca="1" si="68"/>
        <v>-29.095127314816636</v>
      </c>
      <c r="AE438" s="42" t="str">
        <f t="shared" si="69"/>
        <v>EJECUTADO</v>
      </c>
    </row>
    <row r="439" spans="1:31" customFormat="1" ht="15" x14ac:dyDescent="0.25">
      <c r="A439" s="110">
        <v>23535800</v>
      </c>
      <c r="B439" s="39" t="e">
        <f>VLOOKUP(A439,[1]BASE!$A:$A,1,0)</f>
        <v>#N/A</v>
      </c>
      <c r="C439" s="39" t="e">
        <f>VLOOKUP(A439,'INGRESO DIARIO'!A:A,1,0)</f>
        <v>#N/A</v>
      </c>
      <c r="D439" s="40" t="s">
        <v>1099</v>
      </c>
      <c r="E439" s="1" t="s">
        <v>19</v>
      </c>
      <c r="F439" s="41">
        <v>45910.523425925923</v>
      </c>
      <c r="G439" s="41">
        <v>45910.523449074077</v>
      </c>
      <c r="H439" s="1">
        <v>43074945</v>
      </c>
      <c r="I439" s="1" t="s">
        <v>1019</v>
      </c>
      <c r="J439" s="1" t="s">
        <v>1069</v>
      </c>
      <c r="K439" s="1" t="s">
        <v>15</v>
      </c>
      <c r="L439" s="1" t="s">
        <v>1020</v>
      </c>
      <c r="M439" s="1" t="s">
        <v>16</v>
      </c>
      <c r="N439" s="1" t="s">
        <v>22</v>
      </c>
      <c r="O439" s="1"/>
      <c r="P439" s="1" t="s">
        <v>66</v>
      </c>
      <c r="Q439" s="43">
        <v>45913</v>
      </c>
      <c r="R439" s="1"/>
      <c r="S439" s="1" t="s">
        <v>753</v>
      </c>
      <c r="T439" s="1" t="s">
        <v>1255</v>
      </c>
      <c r="U439" s="1"/>
      <c r="V439" s="1"/>
      <c r="W439" s="46">
        <f t="shared" si="61"/>
        <v>45914.523449074077</v>
      </c>
      <c r="X439" s="47">
        <f t="shared" si="62"/>
        <v>4</v>
      </c>
      <c r="Y439" s="47">
        <f t="shared" ca="1" si="63"/>
        <v>35.47655092592322</v>
      </c>
      <c r="Z439" s="47">
        <f t="shared" ca="1" si="64"/>
        <v>26</v>
      </c>
      <c r="AA439" s="47">
        <f t="shared" ca="1" si="65"/>
        <v>9.4765509259232203</v>
      </c>
      <c r="AB439" s="47">
        <f t="shared" ca="1" si="66"/>
        <v>26</v>
      </c>
      <c r="AC439" s="47">
        <f t="shared" ca="1" si="67"/>
        <v>22</v>
      </c>
      <c r="AD439" s="48">
        <f t="shared" ca="1" si="68"/>
        <v>-29.47655092592322</v>
      </c>
      <c r="AE439" s="42" t="str">
        <f t="shared" si="69"/>
        <v>EJECUTADO</v>
      </c>
    </row>
    <row r="440" spans="1:31" customFormat="1" ht="15" x14ac:dyDescent="0.25">
      <c r="A440" s="110">
        <v>23528585</v>
      </c>
      <c r="B440" s="39" t="e">
        <f>VLOOKUP(A440,[1]BASE!$A:$A,1,0)</f>
        <v>#N/A</v>
      </c>
      <c r="C440" s="39" t="e">
        <f>VLOOKUP(A440,'INGRESO DIARIO'!A:A,1,0)</f>
        <v>#N/A</v>
      </c>
      <c r="D440" s="40" t="s">
        <v>363</v>
      </c>
      <c r="E440" s="1" t="s">
        <v>19</v>
      </c>
      <c r="F440" s="41">
        <v>45902.353703703702</v>
      </c>
      <c r="G440" s="41">
        <v>45902.353738425925</v>
      </c>
      <c r="H440" s="1">
        <v>43150042</v>
      </c>
      <c r="I440" s="1" t="s">
        <v>92</v>
      </c>
      <c r="J440" s="1" t="s">
        <v>292</v>
      </c>
      <c r="K440" s="1" t="s">
        <v>15</v>
      </c>
      <c r="L440" s="1" t="s">
        <v>93</v>
      </c>
      <c r="M440" s="1" t="s">
        <v>16</v>
      </c>
      <c r="N440" s="1" t="str">
        <f>VLOOKUP(A440,[2]Hoja2!A:G,7,0)</f>
        <v>ORIENTE</v>
      </c>
      <c r="O440" s="1"/>
      <c r="P440" s="1" t="s">
        <v>754</v>
      </c>
      <c r="Q440" s="43">
        <v>45913</v>
      </c>
      <c r="R440" s="43"/>
      <c r="S440" s="1" t="s">
        <v>753</v>
      </c>
      <c r="T440" s="1" t="s">
        <v>94</v>
      </c>
      <c r="U440" s="1"/>
      <c r="V440" s="1"/>
      <c r="W440" s="46">
        <f t="shared" si="61"/>
        <v>45906.353738425925</v>
      </c>
      <c r="X440" s="47">
        <f t="shared" si="62"/>
        <v>4</v>
      </c>
      <c r="Y440" s="47">
        <f t="shared" ca="1" si="63"/>
        <v>43.646261574074742</v>
      </c>
      <c r="Z440" s="47">
        <f t="shared" ca="1" si="64"/>
        <v>32</v>
      </c>
      <c r="AA440" s="47">
        <f t="shared" ca="1" si="65"/>
        <v>11.646261574074742</v>
      </c>
      <c r="AB440" s="47">
        <f t="shared" ca="1" si="66"/>
        <v>32</v>
      </c>
      <c r="AC440" s="47">
        <f t="shared" ca="1" si="67"/>
        <v>28</v>
      </c>
      <c r="AD440" s="48">
        <f t="shared" ca="1" si="68"/>
        <v>-37.646261574074742</v>
      </c>
      <c r="AE440" s="42" t="str">
        <f t="shared" si="69"/>
        <v>EJECUTADO</v>
      </c>
    </row>
    <row r="441" spans="1:31" customFormat="1" ht="15" x14ac:dyDescent="0.25">
      <c r="A441" s="126">
        <v>23241052</v>
      </c>
      <c r="B441" s="128" t="e">
        <f>VLOOKUP(A441,[1]BASE!$A:$A,1,0)</f>
        <v>#N/A</v>
      </c>
      <c r="C441" s="128">
        <f>VLOOKUP(A441,'INGRESO DIARIO'!A:A,1,0)</f>
        <v>23241052</v>
      </c>
      <c r="D441" s="136" t="s">
        <v>3065</v>
      </c>
      <c r="E441" s="129" t="s">
        <v>19</v>
      </c>
      <c r="F441" s="130">
        <v>45897.292488425926</v>
      </c>
      <c r="G441" s="130">
        <v>45901.906956018516</v>
      </c>
      <c r="H441" s="129">
        <v>21920993</v>
      </c>
      <c r="I441" s="129" t="s">
        <v>1332</v>
      </c>
      <c r="J441" s="129" t="s">
        <v>2703</v>
      </c>
      <c r="K441" s="129" t="s">
        <v>15</v>
      </c>
      <c r="L441" s="129" t="s">
        <v>1336</v>
      </c>
      <c r="M441" s="129" t="s">
        <v>16</v>
      </c>
      <c r="N441" s="129" t="s">
        <v>20</v>
      </c>
      <c r="O441" s="129"/>
      <c r="P441" s="129"/>
      <c r="Q441" s="132">
        <v>45913</v>
      </c>
      <c r="R441" s="129"/>
      <c r="S441" s="129" t="s">
        <v>21</v>
      </c>
      <c r="T441" s="129" t="s">
        <v>3234</v>
      </c>
      <c r="U441" s="129"/>
      <c r="V441" s="129"/>
      <c r="W441" s="133">
        <f t="shared" si="61"/>
        <v>45905.906956018516</v>
      </c>
      <c r="X441" s="134">
        <f t="shared" si="62"/>
        <v>4</v>
      </c>
      <c r="Y441" s="134">
        <f t="shared" ca="1" si="63"/>
        <v>44.093043981483788</v>
      </c>
      <c r="Z441" s="134">
        <f t="shared" ca="1" si="64"/>
        <v>33</v>
      </c>
      <c r="AA441" s="134">
        <f t="shared" ca="1" si="65"/>
        <v>11.093043981483788</v>
      </c>
      <c r="AB441" s="134">
        <f t="shared" ca="1" si="66"/>
        <v>33</v>
      </c>
      <c r="AC441" s="134">
        <f t="shared" ca="1" si="67"/>
        <v>29</v>
      </c>
      <c r="AD441" s="135">
        <f t="shared" ca="1" si="68"/>
        <v>-38.093043981483788</v>
      </c>
      <c r="AE441" s="127" t="str">
        <f t="shared" ca="1" si="69"/>
        <v>VENCIDO</v>
      </c>
    </row>
    <row r="442" spans="1:31" customFormat="1" ht="15" x14ac:dyDescent="0.25">
      <c r="A442" s="126">
        <v>23520030</v>
      </c>
      <c r="B442" s="128" t="e">
        <f>VLOOKUP(A442,[1]BASE!$A:$A,1,0)</f>
        <v>#N/A</v>
      </c>
      <c r="C442" s="128">
        <f>VLOOKUP(A442,'INGRESO DIARIO'!A:A,1,0)</f>
        <v>23520030</v>
      </c>
      <c r="D442" s="129" t="s">
        <v>1961</v>
      </c>
      <c r="E442" s="129" t="s">
        <v>19</v>
      </c>
      <c r="F442" s="130">
        <v>45896.697326388887</v>
      </c>
      <c r="G442" s="130">
        <v>45901.906956018516</v>
      </c>
      <c r="H442" s="129">
        <v>1017133481</v>
      </c>
      <c r="I442" s="129" t="s">
        <v>1960</v>
      </c>
      <c r="J442" s="129" t="s">
        <v>2806</v>
      </c>
      <c r="K442" s="129" t="s">
        <v>15</v>
      </c>
      <c r="L442" s="129" t="s">
        <v>1963</v>
      </c>
      <c r="M442" s="129" t="s">
        <v>16</v>
      </c>
      <c r="N442" s="129" t="s">
        <v>22</v>
      </c>
      <c r="O442" s="129"/>
      <c r="P442" s="129"/>
      <c r="Q442" s="132">
        <v>45913</v>
      </c>
      <c r="R442" s="129"/>
      <c r="S442" s="129" t="s">
        <v>21</v>
      </c>
      <c r="T442" s="129" t="s">
        <v>3241</v>
      </c>
      <c r="U442" s="129"/>
      <c r="V442" s="129"/>
      <c r="W442" s="133">
        <f t="shared" si="61"/>
        <v>45905.906956018516</v>
      </c>
      <c r="X442" s="134">
        <f t="shared" si="62"/>
        <v>4</v>
      </c>
      <c r="Y442" s="134">
        <f t="shared" ca="1" si="63"/>
        <v>44.093043981483788</v>
      </c>
      <c r="Z442" s="134">
        <f t="shared" ca="1" si="64"/>
        <v>33</v>
      </c>
      <c r="AA442" s="134">
        <f t="shared" ca="1" si="65"/>
        <v>11.093043981483788</v>
      </c>
      <c r="AB442" s="134">
        <f t="shared" ca="1" si="66"/>
        <v>33</v>
      </c>
      <c r="AC442" s="134">
        <f t="shared" ca="1" si="67"/>
        <v>29</v>
      </c>
      <c r="AD442" s="135">
        <f t="shared" ca="1" si="68"/>
        <v>-38.093043981483788</v>
      </c>
      <c r="AE442" s="127" t="str">
        <f t="shared" ca="1" si="69"/>
        <v>VENCIDO</v>
      </c>
    </row>
    <row r="443" spans="1:31" customFormat="1" ht="15" x14ac:dyDescent="0.25">
      <c r="A443" s="126">
        <v>23520066</v>
      </c>
      <c r="B443" s="128" t="e">
        <f>VLOOKUP(A443,[1]BASE!$A:$A,1,0)</f>
        <v>#N/A</v>
      </c>
      <c r="C443" s="128">
        <f>VLOOKUP(A443,'INGRESO DIARIO'!A:A,1,0)</f>
        <v>23520066</v>
      </c>
      <c r="D443" s="129" t="s">
        <v>1970</v>
      </c>
      <c r="E443" s="129" t="s">
        <v>19</v>
      </c>
      <c r="F443" s="130">
        <v>45896.698912037034</v>
      </c>
      <c r="G443" s="130">
        <v>45901.906851851854</v>
      </c>
      <c r="H443" s="129">
        <v>30079806</v>
      </c>
      <c r="I443" s="129" t="s">
        <v>1969</v>
      </c>
      <c r="J443" s="129" t="s">
        <v>2806</v>
      </c>
      <c r="K443" s="129" t="s">
        <v>15</v>
      </c>
      <c r="L443" s="129" t="s">
        <v>1972</v>
      </c>
      <c r="M443" s="129" t="s">
        <v>16</v>
      </c>
      <c r="N443" s="129" t="s">
        <v>22</v>
      </c>
      <c r="O443" s="129"/>
      <c r="P443" s="129"/>
      <c r="Q443" s="132">
        <v>45913</v>
      </c>
      <c r="R443" s="129"/>
      <c r="S443" s="129" t="s">
        <v>21</v>
      </c>
      <c r="T443" s="129" t="s">
        <v>3242</v>
      </c>
      <c r="U443" s="129"/>
      <c r="V443" s="129"/>
      <c r="W443" s="133">
        <f t="shared" si="61"/>
        <v>45905.906851851854</v>
      </c>
      <c r="X443" s="134">
        <f t="shared" si="62"/>
        <v>4</v>
      </c>
      <c r="Y443" s="134">
        <f t="shared" ca="1" si="63"/>
        <v>44.093148148145701</v>
      </c>
      <c r="Z443" s="134">
        <f t="shared" ca="1" si="64"/>
        <v>33</v>
      </c>
      <c r="AA443" s="134">
        <f t="shared" ca="1" si="65"/>
        <v>11.093148148145701</v>
      </c>
      <c r="AB443" s="134">
        <f t="shared" ca="1" si="66"/>
        <v>33</v>
      </c>
      <c r="AC443" s="134">
        <f t="shared" ca="1" si="67"/>
        <v>29</v>
      </c>
      <c r="AD443" s="135">
        <f t="shared" ca="1" si="68"/>
        <v>-38.093148148145701</v>
      </c>
      <c r="AE443" s="127" t="str">
        <f t="shared" ca="1" si="69"/>
        <v>VENCIDO</v>
      </c>
    </row>
    <row r="444" spans="1:31" customFormat="1" ht="15" x14ac:dyDescent="0.25">
      <c r="A444" s="126">
        <v>23520366</v>
      </c>
      <c r="B444" s="128" t="e">
        <f>VLOOKUP(A444,[1]BASE!$A:$A,1,0)</f>
        <v>#N/A</v>
      </c>
      <c r="C444" s="128">
        <f>VLOOKUP(A444,'INGRESO DIARIO'!A:A,1,0)</f>
        <v>23520366</v>
      </c>
      <c r="D444" s="129" t="s">
        <v>1992</v>
      </c>
      <c r="E444" s="129" t="s">
        <v>19</v>
      </c>
      <c r="F444" s="130">
        <v>45896.700150462966</v>
      </c>
      <c r="G444" s="130">
        <v>45901.906504629631</v>
      </c>
      <c r="H444" s="129">
        <v>93372430</v>
      </c>
      <c r="I444" s="129" t="s">
        <v>1989</v>
      </c>
      <c r="J444" s="129" t="s">
        <v>2811</v>
      </c>
      <c r="K444" s="129" t="s">
        <v>15</v>
      </c>
      <c r="L444" s="129" t="s">
        <v>1994</v>
      </c>
      <c r="M444" s="129" t="s">
        <v>16</v>
      </c>
      <c r="N444" s="129" t="s">
        <v>22</v>
      </c>
      <c r="O444" s="129"/>
      <c r="P444" s="129"/>
      <c r="Q444" s="132">
        <v>45913</v>
      </c>
      <c r="R444" s="129"/>
      <c r="S444" s="129" t="s">
        <v>21</v>
      </c>
      <c r="T444" s="129" t="s">
        <v>3244</v>
      </c>
      <c r="U444" s="129"/>
      <c r="V444" s="129"/>
      <c r="W444" s="133">
        <f t="shared" si="61"/>
        <v>45905.906504629631</v>
      </c>
      <c r="X444" s="134">
        <f t="shared" si="62"/>
        <v>4</v>
      </c>
      <c r="Y444" s="134">
        <f t="shared" ca="1" si="63"/>
        <v>44.093495370369055</v>
      </c>
      <c r="Z444" s="134">
        <f t="shared" ca="1" si="64"/>
        <v>33</v>
      </c>
      <c r="AA444" s="134">
        <f t="shared" ca="1" si="65"/>
        <v>11.093495370369055</v>
      </c>
      <c r="AB444" s="134">
        <f t="shared" ca="1" si="66"/>
        <v>33</v>
      </c>
      <c r="AC444" s="134">
        <f t="shared" ca="1" si="67"/>
        <v>29</v>
      </c>
      <c r="AD444" s="135">
        <f t="shared" ca="1" si="68"/>
        <v>-38.093495370369055</v>
      </c>
      <c r="AE444" s="127" t="str">
        <f t="shared" ca="1" si="69"/>
        <v>VENCIDO</v>
      </c>
    </row>
    <row r="445" spans="1:31" customFormat="1" ht="15" x14ac:dyDescent="0.25">
      <c r="A445" s="126">
        <v>23520387</v>
      </c>
      <c r="B445" s="128" t="e">
        <f>VLOOKUP(A445,[1]BASE!$A:$A,1,0)</f>
        <v>#N/A</v>
      </c>
      <c r="C445" s="128">
        <f>VLOOKUP(A445,'INGRESO DIARIO'!A:A,1,0)</f>
        <v>23520387</v>
      </c>
      <c r="D445" s="129" t="s">
        <v>2002</v>
      </c>
      <c r="E445" s="129" t="s">
        <v>19</v>
      </c>
      <c r="F445" s="130">
        <v>45896.698067129626</v>
      </c>
      <c r="G445" s="130">
        <v>45901.906747685185</v>
      </c>
      <c r="H445" s="129">
        <v>1214747991</v>
      </c>
      <c r="I445" s="129" t="s">
        <v>2001</v>
      </c>
      <c r="J445" s="129" t="s">
        <v>2813</v>
      </c>
      <c r="K445" s="129" t="s">
        <v>15</v>
      </c>
      <c r="L445" s="129" t="s">
        <v>2004</v>
      </c>
      <c r="M445" s="129" t="s">
        <v>16</v>
      </c>
      <c r="N445" s="129" t="s">
        <v>22</v>
      </c>
      <c r="O445" s="129"/>
      <c r="P445" s="129"/>
      <c r="Q445" s="132">
        <v>45913</v>
      </c>
      <c r="R445" s="129"/>
      <c r="S445" s="129" t="s">
        <v>21</v>
      </c>
      <c r="T445" s="129" t="s">
        <v>3243</v>
      </c>
      <c r="U445" s="129"/>
      <c r="V445" s="129"/>
      <c r="W445" s="133">
        <f t="shared" si="61"/>
        <v>45905.906747685185</v>
      </c>
      <c r="X445" s="134">
        <f t="shared" si="62"/>
        <v>4</v>
      </c>
      <c r="Y445" s="134">
        <f t="shared" ca="1" si="63"/>
        <v>44.09325231481489</v>
      </c>
      <c r="Z445" s="134">
        <f t="shared" ca="1" si="64"/>
        <v>33</v>
      </c>
      <c r="AA445" s="134">
        <f t="shared" ca="1" si="65"/>
        <v>11.09325231481489</v>
      </c>
      <c r="AB445" s="134">
        <f t="shared" ca="1" si="66"/>
        <v>33</v>
      </c>
      <c r="AC445" s="134">
        <f t="shared" ca="1" si="67"/>
        <v>29</v>
      </c>
      <c r="AD445" s="135">
        <f t="shared" ca="1" si="68"/>
        <v>-38.09325231481489</v>
      </c>
      <c r="AE445" s="127" t="str">
        <f t="shared" ca="1" si="69"/>
        <v>VENCIDO</v>
      </c>
    </row>
    <row r="446" spans="1:31" customFormat="1" ht="15" x14ac:dyDescent="0.25">
      <c r="A446" s="110">
        <v>23533952</v>
      </c>
      <c r="B446" s="39" t="e">
        <f>VLOOKUP(A446,[1]BASE!$A:$A,1,0)</f>
        <v>#N/A</v>
      </c>
      <c r="C446" s="39">
        <f>VLOOKUP(A446,'INGRESO DIARIO'!A:A,1,0)</f>
        <v>23533952</v>
      </c>
      <c r="D446" s="40" t="s">
        <v>926</v>
      </c>
      <c r="E446" s="1" t="s">
        <v>19</v>
      </c>
      <c r="F446" s="41">
        <v>45908.643518518518</v>
      </c>
      <c r="G446" s="41">
        <v>45922.574201388888</v>
      </c>
      <c r="H446" s="1">
        <v>43581566</v>
      </c>
      <c r="I446" s="1" t="s">
        <v>818</v>
      </c>
      <c r="J446" s="1" t="s">
        <v>889</v>
      </c>
      <c r="K446" s="1" t="s">
        <v>15</v>
      </c>
      <c r="L446" s="1" t="s">
        <v>819</v>
      </c>
      <c r="M446" s="1" t="s">
        <v>16</v>
      </c>
      <c r="N446" s="1" t="s">
        <v>22</v>
      </c>
      <c r="O446" s="1"/>
      <c r="P446" s="1" t="s">
        <v>17</v>
      </c>
      <c r="Q446" s="43">
        <v>45912</v>
      </c>
      <c r="R446" s="1"/>
      <c r="S446" s="1"/>
      <c r="T446" s="1" t="s">
        <v>2935</v>
      </c>
      <c r="U446" s="1" t="s">
        <v>17</v>
      </c>
      <c r="V446" s="1" t="s">
        <v>475</v>
      </c>
      <c r="W446" s="46">
        <f t="shared" si="61"/>
        <v>45926.574201388888</v>
      </c>
      <c r="X446" s="47">
        <f t="shared" si="62"/>
        <v>4</v>
      </c>
      <c r="Y446" s="47">
        <f t="shared" ca="1" si="63"/>
        <v>23.425798611111531</v>
      </c>
      <c r="Z446" s="47">
        <f t="shared" ca="1" si="64"/>
        <v>18</v>
      </c>
      <c r="AA446" s="47">
        <f t="shared" ca="1" si="65"/>
        <v>5.4257986111115315</v>
      </c>
      <c r="AB446" s="47">
        <f t="shared" ca="1" si="66"/>
        <v>18</v>
      </c>
      <c r="AC446" s="47">
        <f t="shared" ca="1" si="67"/>
        <v>14</v>
      </c>
      <c r="AD446" s="48">
        <f t="shared" ca="1" si="68"/>
        <v>-17.425798611111531</v>
      </c>
      <c r="AE446" s="42" t="str">
        <f t="shared" ca="1" si="69"/>
        <v>VENCIDO</v>
      </c>
    </row>
    <row r="447" spans="1:31" customFormat="1" ht="15" x14ac:dyDescent="0.25">
      <c r="A447" s="126">
        <v>23514611</v>
      </c>
      <c r="B447" s="128" t="e">
        <f>VLOOKUP(A447,[1]BASE!$A:$A,1,0)</f>
        <v>#N/A</v>
      </c>
      <c r="C447" s="128" t="e">
        <f>VLOOKUP(A447,'INGRESO DIARIO'!A:A,1,0)</f>
        <v>#N/A</v>
      </c>
      <c r="D447" s="129" t="s">
        <v>1781</v>
      </c>
      <c r="E447" s="129" t="s">
        <v>409</v>
      </c>
      <c r="F447" s="130">
        <v>45884.597685185188</v>
      </c>
      <c r="G447" s="130">
        <v>45911.431921296295</v>
      </c>
      <c r="H447" s="129">
        <v>43165144</v>
      </c>
      <c r="I447" s="129" t="s">
        <v>1780</v>
      </c>
      <c r="J447" s="129" t="s">
        <v>2777</v>
      </c>
      <c r="K447" s="129" t="s">
        <v>15</v>
      </c>
      <c r="L447" s="129" t="s">
        <v>1782</v>
      </c>
      <c r="M447" s="129" t="s">
        <v>18</v>
      </c>
      <c r="N447" s="129" t="s">
        <v>26</v>
      </c>
      <c r="O447" s="129"/>
      <c r="P447" s="129"/>
      <c r="Q447" s="132">
        <v>45912</v>
      </c>
      <c r="R447" s="129"/>
      <c r="S447" s="129" t="s">
        <v>23</v>
      </c>
      <c r="T447" s="129" t="s">
        <v>2932</v>
      </c>
      <c r="U447" s="129"/>
      <c r="V447" s="129"/>
      <c r="W447" s="46">
        <f t="shared" ref="W447:W510" si="70">+IF(M447="RURAL",(G447+8),IF(M447="URBANA",(G447+4),""))</f>
        <v>45919.431921296295</v>
      </c>
      <c r="X447" s="134">
        <f t="shared" si="62"/>
        <v>8</v>
      </c>
      <c r="Y447" s="134">
        <f t="shared" ca="1" si="63"/>
        <v>34.568078703705396</v>
      </c>
      <c r="Z447" s="134">
        <f t="shared" ca="1" si="64"/>
        <v>25</v>
      </c>
      <c r="AA447" s="134">
        <f t="shared" ca="1" si="65"/>
        <v>9.568078703705396</v>
      </c>
      <c r="AB447" s="134">
        <f t="shared" ca="1" si="66"/>
        <v>25</v>
      </c>
      <c r="AC447" s="134">
        <f t="shared" ca="1" si="67"/>
        <v>17</v>
      </c>
      <c r="AD447" s="135">
        <f t="shared" ca="1" si="68"/>
        <v>-24.568078703705396</v>
      </c>
      <c r="AE447" s="127" t="str">
        <f t="shared" ca="1" si="69"/>
        <v>VENCIDO</v>
      </c>
    </row>
    <row r="448" spans="1:31" customFormat="1" ht="15" x14ac:dyDescent="0.25">
      <c r="A448" s="126">
        <v>23519486</v>
      </c>
      <c r="B448" s="128" t="e">
        <f>VLOOKUP(A448,[1]BASE!$A:$A,1,0)</f>
        <v>#N/A</v>
      </c>
      <c r="C448" s="128" t="e">
        <f>VLOOKUP(A448,'INGRESO DIARIO'!A:A,1,0)</f>
        <v>#N/A</v>
      </c>
      <c r="D448" s="129" t="s">
        <v>1946</v>
      </c>
      <c r="E448" s="129" t="s">
        <v>19</v>
      </c>
      <c r="F448" s="130">
        <v>45891.406111111108</v>
      </c>
      <c r="G448" s="130">
        <v>45901.90693287037</v>
      </c>
      <c r="H448" s="129">
        <v>98539280</v>
      </c>
      <c r="I448" s="129" t="s">
        <v>1944</v>
      </c>
      <c r="J448" s="129" t="s">
        <v>2803</v>
      </c>
      <c r="K448" s="129" t="s">
        <v>15</v>
      </c>
      <c r="L448" s="129" t="s">
        <v>1948</v>
      </c>
      <c r="M448" s="129" t="s">
        <v>18</v>
      </c>
      <c r="N448" s="129" t="s">
        <v>20</v>
      </c>
      <c r="O448" s="129"/>
      <c r="P448" s="129"/>
      <c r="Q448" s="132">
        <v>45912</v>
      </c>
      <c r="R448" s="129"/>
      <c r="S448" s="129" t="s">
        <v>23</v>
      </c>
      <c r="T448" s="129" t="s">
        <v>2944</v>
      </c>
      <c r="U448" s="129"/>
      <c r="V448" s="129"/>
      <c r="W448" s="133">
        <f t="shared" si="70"/>
        <v>45909.90693287037</v>
      </c>
      <c r="X448" s="134">
        <f t="shared" si="62"/>
        <v>8</v>
      </c>
      <c r="Y448" s="134">
        <f t="shared" ca="1" si="63"/>
        <v>44.093067129630072</v>
      </c>
      <c r="Z448" s="134">
        <f t="shared" ca="1" si="64"/>
        <v>33</v>
      </c>
      <c r="AA448" s="134">
        <f t="shared" ca="1" si="65"/>
        <v>11.093067129630072</v>
      </c>
      <c r="AB448" s="134">
        <f t="shared" ca="1" si="66"/>
        <v>33</v>
      </c>
      <c r="AC448" s="134">
        <f t="shared" ca="1" si="67"/>
        <v>25</v>
      </c>
      <c r="AD448" s="135">
        <f t="shared" ca="1" si="68"/>
        <v>-34.093067129630072</v>
      </c>
      <c r="AE448" s="127" t="str">
        <f t="shared" ca="1" si="69"/>
        <v>VENCIDO</v>
      </c>
    </row>
    <row r="449" spans="1:31" customFormat="1" ht="15" x14ac:dyDescent="0.25">
      <c r="A449" s="126">
        <v>23524246</v>
      </c>
      <c r="B449" s="128" t="e">
        <f>VLOOKUP(A449,[1]BASE!$A:$A,1,0)</f>
        <v>#N/A</v>
      </c>
      <c r="C449" s="128" t="e">
        <f>VLOOKUP(A449,'INGRESO DIARIO'!A:A,1,0)</f>
        <v>#N/A</v>
      </c>
      <c r="D449" s="129" t="s">
        <v>2275</v>
      </c>
      <c r="E449" s="129" t="s">
        <v>409</v>
      </c>
      <c r="F449" s="130">
        <v>45896.505219907405</v>
      </c>
      <c r="G449" s="130">
        <v>45901.906736111108</v>
      </c>
      <c r="H449" s="129">
        <v>1036669881</v>
      </c>
      <c r="I449" s="129" t="s">
        <v>2274</v>
      </c>
      <c r="J449" s="129" t="s">
        <v>2861</v>
      </c>
      <c r="K449" s="129" t="s">
        <v>15</v>
      </c>
      <c r="L449" s="129" t="s">
        <v>2277</v>
      </c>
      <c r="M449" s="129" t="s">
        <v>18</v>
      </c>
      <c r="N449" s="129" t="s">
        <v>26</v>
      </c>
      <c r="O449" s="129"/>
      <c r="P449" s="129"/>
      <c r="Q449" s="132">
        <v>45912</v>
      </c>
      <c r="R449" s="129"/>
      <c r="S449" s="129" t="s">
        <v>23</v>
      </c>
      <c r="T449" s="129" t="s">
        <v>2948</v>
      </c>
      <c r="U449" s="129"/>
      <c r="V449" s="129"/>
      <c r="W449" s="133">
        <f t="shared" si="70"/>
        <v>45909.906736111108</v>
      </c>
      <c r="X449" s="134">
        <f t="shared" si="62"/>
        <v>8</v>
      </c>
      <c r="Y449" s="134">
        <f t="shared" ca="1" si="63"/>
        <v>44.09326388889167</v>
      </c>
      <c r="Z449" s="134">
        <f t="shared" ca="1" si="64"/>
        <v>33</v>
      </c>
      <c r="AA449" s="134">
        <f t="shared" ca="1" si="65"/>
        <v>11.09326388889167</v>
      </c>
      <c r="AB449" s="134">
        <f t="shared" ca="1" si="66"/>
        <v>33</v>
      </c>
      <c r="AC449" s="134">
        <f t="shared" ca="1" si="67"/>
        <v>25</v>
      </c>
      <c r="AD449" s="135">
        <f t="shared" ca="1" si="68"/>
        <v>-34.09326388889167</v>
      </c>
      <c r="AE449" s="127" t="str">
        <f t="shared" ca="1" si="69"/>
        <v>VENCIDO</v>
      </c>
    </row>
    <row r="450" spans="1:31" customFormat="1" ht="15" x14ac:dyDescent="0.25">
      <c r="A450" s="126">
        <v>23524305</v>
      </c>
      <c r="B450" s="128" t="e">
        <f>VLOOKUP(A450,[1]BASE!$A:$A,1,0)</f>
        <v>#N/A</v>
      </c>
      <c r="C450" s="128" t="e">
        <f>VLOOKUP(A450,'INGRESO DIARIO'!A:A,1,0)</f>
        <v>#N/A</v>
      </c>
      <c r="D450" s="129" t="s">
        <v>2285</v>
      </c>
      <c r="E450" s="129" t="s">
        <v>409</v>
      </c>
      <c r="F450" s="130">
        <v>45896.51935185185</v>
      </c>
      <c r="G450" s="130">
        <v>45901.906886574077</v>
      </c>
      <c r="H450" s="129">
        <v>43593921</v>
      </c>
      <c r="I450" s="129" t="s">
        <v>2283</v>
      </c>
      <c r="J450" s="129" t="s">
        <v>2862</v>
      </c>
      <c r="K450" s="129" t="s">
        <v>15</v>
      </c>
      <c r="L450" s="129" t="s">
        <v>2287</v>
      </c>
      <c r="M450" s="129" t="s">
        <v>18</v>
      </c>
      <c r="N450" s="129" t="s">
        <v>26</v>
      </c>
      <c r="O450" s="129"/>
      <c r="P450" s="129"/>
      <c r="Q450" s="132">
        <v>45912</v>
      </c>
      <c r="R450" s="129"/>
      <c r="S450" s="129" t="s">
        <v>23</v>
      </c>
      <c r="T450" s="129" t="s">
        <v>2949</v>
      </c>
      <c r="U450" s="129"/>
      <c r="V450" s="129"/>
      <c r="W450" s="133">
        <f t="shared" si="70"/>
        <v>45909.906886574077</v>
      </c>
      <c r="X450" s="134">
        <f t="shared" ref="X450:X513" si="71">+IF(M450="URBANA",4,IF(M450="RURAL",8,0))</f>
        <v>8</v>
      </c>
      <c r="Y450" s="134">
        <f t="shared" ref="Y450:Y513" ca="1" si="72">+TODAY()-G450+1</f>
        <v>44.093113425922638</v>
      </c>
      <c r="Z450" s="134">
        <f t="shared" ref="Z450:Z513" ca="1" si="73">+NETWORKDAYS.INTL(G450,NOW(),1)-MOD(H450,1)</f>
        <v>33</v>
      </c>
      <c r="AA450" s="134">
        <f t="shared" ref="AA450:AA513" ca="1" si="74">+Y450-Z450</f>
        <v>11.093113425922638</v>
      </c>
      <c r="AB450" s="134">
        <f t="shared" ref="AB450:AB513" ca="1" si="75">+(((TODAY()-G450)+1)-AA450)</f>
        <v>33</v>
      </c>
      <c r="AC450" s="134">
        <f t="shared" ref="AC450:AC513" ca="1" si="76">+AB450-X450</f>
        <v>25</v>
      </c>
      <c r="AD450" s="135">
        <f t="shared" ref="AD450:AD513" ca="1" si="77">IF(W450&lt;&gt;0,+W450-TODAY()+1,"")</f>
        <v>-34.093113425922638</v>
      </c>
      <c r="AE450" s="127" t="str">
        <f t="shared" ca="1" si="69"/>
        <v>VENCIDO</v>
      </c>
    </row>
    <row r="451" spans="1:31" customFormat="1" ht="15" x14ac:dyDescent="0.25">
      <c r="A451" s="126">
        <v>23496234</v>
      </c>
      <c r="B451" s="128" t="e">
        <f>VLOOKUP(A451,[1]BASE!$A:$A,1,0)</f>
        <v>#N/A</v>
      </c>
      <c r="C451" s="128" t="e">
        <f>VLOOKUP(A451,'INGRESO DIARIO'!A:A,1,0)</f>
        <v>#N/A</v>
      </c>
      <c r="D451" s="136" t="s">
        <v>3086</v>
      </c>
      <c r="E451" s="129" t="s">
        <v>19</v>
      </c>
      <c r="F451" s="130">
        <v>45862.496863425928</v>
      </c>
      <c r="G451" s="130">
        <v>45901.906597222223</v>
      </c>
      <c r="H451" s="129">
        <v>1039659997</v>
      </c>
      <c r="I451" s="129" t="s">
        <v>1580</v>
      </c>
      <c r="J451" s="129" t="s">
        <v>2743</v>
      </c>
      <c r="K451" s="129" t="s">
        <v>15</v>
      </c>
      <c r="L451" s="129" t="s">
        <v>1583</v>
      </c>
      <c r="M451" s="129" t="s">
        <v>16</v>
      </c>
      <c r="N451" s="129" t="s">
        <v>20</v>
      </c>
      <c r="O451" s="129"/>
      <c r="P451" s="129"/>
      <c r="Q451" s="132">
        <v>45912</v>
      </c>
      <c r="R451" s="129"/>
      <c r="S451" s="129" t="s">
        <v>23</v>
      </c>
      <c r="T451" s="129" t="s">
        <v>3209</v>
      </c>
      <c r="U451" s="129"/>
      <c r="V451" s="129"/>
      <c r="W451" s="133">
        <f t="shared" si="70"/>
        <v>45905.906597222223</v>
      </c>
      <c r="X451" s="134">
        <f t="shared" si="71"/>
        <v>4</v>
      </c>
      <c r="Y451" s="134">
        <f t="shared" ca="1" si="72"/>
        <v>44.093402777776646</v>
      </c>
      <c r="Z451" s="134">
        <f t="shared" ca="1" si="73"/>
        <v>33</v>
      </c>
      <c r="AA451" s="134">
        <f t="shared" ca="1" si="74"/>
        <v>11.093402777776646</v>
      </c>
      <c r="AB451" s="134">
        <f t="shared" ca="1" si="75"/>
        <v>33</v>
      </c>
      <c r="AC451" s="134">
        <f t="shared" ca="1" si="76"/>
        <v>29</v>
      </c>
      <c r="AD451" s="135">
        <f t="shared" ca="1" si="77"/>
        <v>-38.093402777776646</v>
      </c>
      <c r="AE451" s="127" t="str">
        <f t="shared" ca="1" si="69"/>
        <v>VENCIDO</v>
      </c>
    </row>
    <row r="452" spans="1:31" customFormat="1" ht="15" x14ac:dyDescent="0.25">
      <c r="A452" s="126">
        <v>23527545</v>
      </c>
      <c r="B452" s="128" t="e">
        <f>VLOOKUP(A452,[1]BASE!$A:$A,1,0)</f>
        <v>#N/A</v>
      </c>
      <c r="C452" s="128" t="e">
        <f>VLOOKUP(A452,'INGRESO DIARIO'!A:A,1,0)</f>
        <v>#N/A</v>
      </c>
      <c r="D452" s="136" t="s">
        <v>3172</v>
      </c>
      <c r="E452" s="129" t="s">
        <v>19</v>
      </c>
      <c r="F452" s="130">
        <v>45901.396863425929</v>
      </c>
      <c r="G452" s="130">
        <v>45901.90693287037</v>
      </c>
      <c r="H452" s="129">
        <v>1007407720</v>
      </c>
      <c r="I452" s="129" t="s">
        <v>2585</v>
      </c>
      <c r="J452" s="129" t="s">
        <v>2911</v>
      </c>
      <c r="K452" s="129" t="s">
        <v>15</v>
      </c>
      <c r="L452" s="129" t="s">
        <v>2589</v>
      </c>
      <c r="M452" s="129" t="s">
        <v>16</v>
      </c>
      <c r="N452" s="129" t="s">
        <v>20</v>
      </c>
      <c r="O452" s="129"/>
      <c r="P452" s="129"/>
      <c r="Q452" s="132">
        <v>45912</v>
      </c>
      <c r="R452" s="129"/>
      <c r="S452" s="129" t="s">
        <v>23</v>
      </c>
      <c r="T452" s="129" t="s">
        <v>3209</v>
      </c>
      <c r="U452" s="129"/>
      <c r="V452" s="129"/>
      <c r="W452" s="133">
        <f t="shared" si="70"/>
        <v>45905.90693287037</v>
      </c>
      <c r="X452" s="134">
        <f t="shared" si="71"/>
        <v>4</v>
      </c>
      <c r="Y452" s="134">
        <f t="shared" ca="1" si="72"/>
        <v>44.093067129630072</v>
      </c>
      <c r="Z452" s="134">
        <f t="shared" ca="1" si="73"/>
        <v>33</v>
      </c>
      <c r="AA452" s="134">
        <f t="shared" ca="1" si="74"/>
        <v>11.093067129630072</v>
      </c>
      <c r="AB452" s="134">
        <f t="shared" ca="1" si="75"/>
        <v>33</v>
      </c>
      <c r="AC452" s="134">
        <f t="shared" ca="1" si="76"/>
        <v>29</v>
      </c>
      <c r="AD452" s="135">
        <f t="shared" ca="1" si="77"/>
        <v>-38.093067129630072</v>
      </c>
      <c r="AE452" s="127" t="str">
        <f t="shared" ca="1" si="69"/>
        <v>VENCIDO</v>
      </c>
    </row>
    <row r="453" spans="1:31" customFormat="1" ht="15" x14ac:dyDescent="0.25">
      <c r="A453" s="110">
        <v>23532653</v>
      </c>
      <c r="B453" s="39" t="e">
        <f>VLOOKUP(A453,[1]BASE!$A:$A,1,0)</f>
        <v>#N/A</v>
      </c>
      <c r="C453" s="39" t="e">
        <f>VLOOKUP(A453,'INGRESO DIARIO'!A:A,1,0)</f>
        <v>#N/A</v>
      </c>
      <c r="D453" s="1" t="s">
        <v>515</v>
      </c>
      <c r="E453" s="1" t="s">
        <v>19</v>
      </c>
      <c r="F453" s="41">
        <v>45905.653379629628</v>
      </c>
      <c r="G453" s="41">
        <v>45905.653449074074</v>
      </c>
      <c r="H453" s="1">
        <v>98517162</v>
      </c>
      <c r="I453" s="1" t="s">
        <v>516</v>
      </c>
      <c r="J453" s="1" t="s">
        <v>562</v>
      </c>
      <c r="K453" s="1" t="s">
        <v>15</v>
      </c>
      <c r="L453" s="1" t="s">
        <v>518</v>
      </c>
      <c r="M453" s="1" t="s">
        <v>18</v>
      </c>
      <c r="N453" s="1" t="s">
        <v>22</v>
      </c>
      <c r="O453" s="1"/>
      <c r="P453" s="1" t="s">
        <v>17</v>
      </c>
      <c r="Q453" s="43">
        <v>45912</v>
      </c>
      <c r="R453" s="1"/>
      <c r="S453" s="1" t="s">
        <v>23</v>
      </c>
      <c r="T453" s="1" t="s">
        <v>2938</v>
      </c>
      <c r="U453" s="1" t="s">
        <v>17</v>
      </c>
      <c r="V453" s="1" t="s">
        <v>475</v>
      </c>
      <c r="W453" s="46">
        <f t="shared" si="70"/>
        <v>45913.653449074074</v>
      </c>
      <c r="X453" s="47">
        <f t="shared" si="71"/>
        <v>8</v>
      </c>
      <c r="Y453" s="47">
        <f t="shared" ca="1" si="72"/>
        <v>40.34655092592584</v>
      </c>
      <c r="Z453" s="47">
        <f t="shared" ca="1" si="73"/>
        <v>29</v>
      </c>
      <c r="AA453" s="47">
        <f t="shared" ca="1" si="74"/>
        <v>11.34655092592584</v>
      </c>
      <c r="AB453" s="47">
        <f t="shared" ca="1" si="75"/>
        <v>29</v>
      </c>
      <c r="AC453" s="47">
        <f t="shared" ca="1" si="76"/>
        <v>21</v>
      </c>
      <c r="AD453" s="48">
        <f t="shared" ca="1" si="77"/>
        <v>-30.34655092592584</v>
      </c>
      <c r="AE453" s="42" t="str">
        <f t="shared" ca="1" si="69"/>
        <v>VENCIDO</v>
      </c>
    </row>
    <row r="454" spans="1:31" customFormat="1" ht="15" x14ac:dyDescent="0.25">
      <c r="A454" s="110">
        <v>23532691</v>
      </c>
      <c r="B454" s="39" t="e">
        <f>VLOOKUP(A454,[1]BASE!$A:$A,1,0)</f>
        <v>#N/A</v>
      </c>
      <c r="C454" s="39" t="e">
        <f>VLOOKUP(A454,'INGRESO DIARIO'!A:A,1,0)</f>
        <v>#N/A</v>
      </c>
      <c r="D454" s="1" t="s">
        <v>519</v>
      </c>
      <c r="E454" s="1" t="s">
        <v>19</v>
      </c>
      <c r="F454" s="41">
        <v>45905.674537037034</v>
      </c>
      <c r="G454" s="41">
        <v>45905.67459490741</v>
      </c>
      <c r="H454" s="1">
        <v>98517162</v>
      </c>
      <c r="I454" s="1" t="s">
        <v>516</v>
      </c>
      <c r="J454" s="1" t="s">
        <v>562</v>
      </c>
      <c r="K454" s="1" t="s">
        <v>15</v>
      </c>
      <c r="L454" s="1" t="s">
        <v>520</v>
      </c>
      <c r="M454" s="1" t="s">
        <v>18</v>
      </c>
      <c r="N454" s="1" t="s">
        <v>22</v>
      </c>
      <c r="O454" s="1"/>
      <c r="P454" s="1" t="s">
        <v>17</v>
      </c>
      <c r="Q454" s="43">
        <v>45912</v>
      </c>
      <c r="R454" s="1"/>
      <c r="S454" s="1" t="s">
        <v>23</v>
      </c>
      <c r="T454" s="1" t="s">
        <v>2938</v>
      </c>
      <c r="U454" s="1" t="s">
        <v>17</v>
      </c>
      <c r="V454" s="1" t="s">
        <v>475</v>
      </c>
      <c r="W454" s="46">
        <f t="shared" si="70"/>
        <v>45913.67459490741</v>
      </c>
      <c r="X454" s="47">
        <f t="shared" si="71"/>
        <v>8</v>
      </c>
      <c r="Y454" s="47">
        <f t="shared" ca="1" si="72"/>
        <v>40.32540509258979</v>
      </c>
      <c r="Z454" s="47">
        <f t="shared" ca="1" si="73"/>
        <v>29</v>
      </c>
      <c r="AA454" s="47">
        <f t="shared" ca="1" si="74"/>
        <v>11.32540509258979</v>
      </c>
      <c r="AB454" s="47">
        <f t="shared" ca="1" si="75"/>
        <v>29</v>
      </c>
      <c r="AC454" s="47">
        <f t="shared" ca="1" si="76"/>
        <v>21</v>
      </c>
      <c r="AD454" s="48">
        <f t="shared" ca="1" si="77"/>
        <v>-30.32540509258979</v>
      </c>
      <c r="AE454" s="42" t="str">
        <f t="shared" ca="1" si="69"/>
        <v>VENCIDO</v>
      </c>
    </row>
    <row r="455" spans="1:31" customFormat="1" ht="15" x14ac:dyDescent="0.25">
      <c r="A455" s="110">
        <v>23149498</v>
      </c>
      <c r="B455" s="39" t="e">
        <f>VLOOKUP(A455,[1]BASE!$A:$A,1,0)</f>
        <v>#N/A</v>
      </c>
      <c r="C455" s="39" t="e">
        <f>VLOOKUP(A455,'INGRESO DIARIO'!A:A,1,0)</f>
        <v>#N/A</v>
      </c>
      <c r="D455" s="1" t="s">
        <v>1193</v>
      </c>
      <c r="E455" s="1" t="s">
        <v>409</v>
      </c>
      <c r="F455" s="41">
        <v>45478.454768518517</v>
      </c>
      <c r="G455" s="41">
        <v>45911.504351851851</v>
      </c>
      <c r="H455" s="1">
        <v>1045080467</v>
      </c>
      <c r="I455" s="1" t="s">
        <v>1194</v>
      </c>
      <c r="J455" s="1" t="s">
        <v>1229</v>
      </c>
      <c r="K455" s="1" t="s">
        <v>15</v>
      </c>
      <c r="L455" s="1" t="s">
        <v>1195</v>
      </c>
      <c r="M455" s="1" t="s">
        <v>18</v>
      </c>
      <c r="N455" s="1" t="s">
        <v>26</v>
      </c>
      <c r="O455" s="1"/>
      <c r="P455" s="1" t="s">
        <v>17</v>
      </c>
      <c r="Q455" s="43">
        <v>45912</v>
      </c>
      <c r="R455" s="1"/>
      <c r="S455" s="1" t="s">
        <v>23</v>
      </c>
      <c r="T455" s="1" t="s">
        <v>2945</v>
      </c>
      <c r="U455" s="1" t="s">
        <v>17</v>
      </c>
      <c r="V455" s="1" t="s">
        <v>17</v>
      </c>
      <c r="W455" s="46">
        <f t="shared" si="70"/>
        <v>45919.504351851851</v>
      </c>
      <c r="X455" s="47">
        <f t="shared" si="71"/>
        <v>8</v>
      </c>
      <c r="Y455" s="47">
        <f t="shared" ca="1" si="72"/>
        <v>34.495648148149485</v>
      </c>
      <c r="Z455" s="47">
        <f t="shared" ca="1" si="73"/>
        <v>25</v>
      </c>
      <c r="AA455" s="47">
        <f t="shared" ca="1" si="74"/>
        <v>9.4956481481494848</v>
      </c>
      <c r="AB455" s="47">
        <f t="shared" ca="1" si="75"/>
        <v>25</v>
      </c>
      <c r="AC455" s="47">
        <f t="shared" ca="1" si="76"/>
        <v>17</v>
      </c>
      <c r="AD455" s="48">
        <f t="shared" ca="1" si="77"/>
        <v>-24.495648148149485</v>
      </c>
      <c r="AE455" s="42" t="str">
        <f t="shared" ca="1" si="69"/>
        <v>VENCIDO</v>
      </c>
    </row>
    <row r="456" spans="1:31" customFormat="1" ht="15" x14ac:dyDescent="0.25">
      <c r="A456" s="110">
        <v>23532113</v>
      </c>
      <c r="B456" s="39" t="e">
        <f>VLOOKUP(A456,[1]BASE!$A:$A,1,0)</f>
        <v>#N/A</v>
      </c>
      <c r="C456" s="39" t="e">
        <f>VLOOKUP(A456,'INGRESO DIARIO'!A:A,1,0)</f>
        <v>#N/A</v>
      </c>
      <c r="D456" s="40" t="s">
        <v>576</v>
      </c>
      <c r="E456" s="1" t="s">
        <v>19</v>
      </c>
      <c r="F456" s="41">
        <v>45905.325879629629</v>
      </c>
      <c r="G456" s="41">
        <v>45905.646689814814</v>
      </c>
      <c r="H456" s="1">
        <v>98556530</v>
      </c>
      <c r="I456" s="1" t="s">
        <v>489</v>
      </c>
      <c r="J456" s="1" t="s">
        <v>549</v>
      </c>
      <c r="K456" s="1" t="s">
        <v>15</v>
      </c>
      <c r="L456" s="1" t="s">
        <v>490</v>
      </c>
      <c r="M456" s="1" t="s">
        <v>16</v>
      </c>
      <c r="N456" s="1" t="s">
        <v>20</v>
      </c>
      <c r="O456" s="1"/>
      <c r="P456" s="1" t="s">
        <v>17</v>
      </c>
      <c r="Q456" s="43">
        <v>45912</v>
      </c>
      <c r="R456" s="1"/>
      <c r="S456" s="1" t="s">
        <v>23</v>
      </c>
      <c r="T456" s="1" t="s">
        <v>3206</v>
      </c>
      <c r="U456" s="1" t="s">
        <v>17</v>
      </c>
      <c r="V456" s="1" t="s">
        <v>475</v>
      </c>
      <c r="W456" s="46">
        <f t="shared" si="70"/>
        <v>45909.646689814814</v>
      </c>
      <c r="X456" s="47">
        <f t="shared" si="71"/>
        <v>4</v>
      </c>
      <c r="Y456" s="47">
        <f t="shared" ca="1" si="72"/>
        <v>40.353310185186274</v>
      </c>
      <c r="Z456" s="47">
        <f t="shared" ca="1" si="73"/>
        <v>29</v>
      </c>
      <c r="AA456" s="47">
        <f t="shared" ca="1" si="74"/>
        <v>11.353310185186274</v>
      </c>
      <c r="AB456" s="47">
        <f t="shared" ca="1" si="75"/>
        <v>29</v>
      </c>
      <c r="AC456" s="47">
        <f t="shared" ca="1" si="76"/>
        <v>25</v>
      </c>
      <c r="AD456" s="48">
        <f t="shared" ca="1" si="77"/>
        <v>-34.353310185186274</v>
      </c>
      <c r="AE456" s="42" t="str">
        <f t="shared" ca="1" si="69"/>
        <v>VENCIDO</v>
      </c>
    </row>
    <row r="457" spans="1:31" customFormat="1" ht="15" x14ac:dyDescent="0.25">
      <c r="A457" s="110">
        <v>23533879</v>
      </c>
      <c r="B457" s="39" t="e">
        <f>VLOOKUP(A457,[1]BASE!$A:$A,1,0)</f>
        <v>#N/A</v>
      </c>
      <c r="C457" s="39" t="e">
        <f>VLOOKUP(A457,'INGRESO DIARIO'!A:A,1,0)</f>
        <v>#N/A</v>
      </c>
      <c r="D457" s="40" t="s">
        <v>907</v>
      </c>
      <c r="E457" s="1" t="s">
        <v>19</v>
      </c>
      <c r="F457" s="41">
        <v>45908.616249999999</v>
      </c>
      <c r="G457" s="41">
        <v>45908.616284722222</v>
      </c>
      <c r="H457" s="1">
        <v>21379867</v>
      </c>
      <c r="I457" s="1" t="s">
        <v>779</v>
      </c>
      <c r="J457" s="1" t="s">
        <v>871</v>
      </c>
      <c r="K457" s="1" t="s">
        <v>15</v>
      </c>
      <c r="L457" s="1" t="s">
        <v>780</v>
      </c>
      <c r="M457" s="1" t="s">
        <v>16</v>
      </c>
      <c r="N457" s="1" t="s">
        <v>22</v>
      </c>
      <c r="O457" s="1"/>
      <c r="P457" s="1" t="s">
        <v>17</v>
      </c>
      <c r="Q457" s="43">
        <v>45912</v>
      </c>
      <c r="R457" s="1"/>
      <c r="S457" s="1" t="s">
        <v>23</v>
      </c>
      <c r="T457" s="1" t="s">
        <v>2936</v>
      </c>
      <c r="U457" s="1" t="s">
        <v>17</v>
      </c>
      <c r="V457" s="1" t="s">
        <v>475</v>
      </c>
      <c r="W457" s="46">
        <f t="shared" si="70"/>
        <v>45912.616284722222</v>
      </c>
      <c r="X457" s="47">
        <f t="shared" si="71"/>
        <v>4</v>
      </c>
      <c r="Y457" s="47">
        <f t="shared" ca="1" si="72"/>
        <v>37.38371527777781</v>
      </c>
      <c r="Z457" s="47">
        <f t="shared" ca="1" si="73"/>
        <v>28</v>
      </c>
      <c r="AA457" s="47">
        <f t="shared" ca="1" si="74"/>
        <v>9.3837152777778101</v>
      </c>
      <c r="AB457" s="47">
        <f t="shared" ca="1" si="75"/>
        <v>28</v>
      </c>
      <c r="AC457" s="47">
        <f t="shared" ca="1" si="76"/>
        <v>24</v>
      </c>
      <c r="AD457" s="48">
        <f t="shared" ca="1" si="77"/>
        <v>-31.38371527777781</v>
      </c>
      <c r="AE457" s="42" t="str">
        <f t="shared" ca="1" si="69"/>
        <v>VENCIDO</v>
      </c>
    </row>
    <row r="458" spans="1:31" customFormat="1" ht="15" x14ac:dyDescent="0.25">
      <c r="A458" s="110">
        <v>23534800</v>
      </c>
      <c r="B458" s="39" t="e">
        <f>VLOOKUP(A458,[1]BASE!$A:$A,1,0)</f>
        <v>#N/A</v>
      </c>
      <c r="C458" s="39" t="e">
        <f>VLOOKUP(A458,'INGRESO DIARIO'!A:A,1,0)</f>
        <v>#N/A</v>
      </c>
      <c r="D458" s="40" t="s">
        <v>923</v>
      </c>
      <c r="E458" s="1" t="s">
        <v>19</v>
      </c>
      <c r="F458" s="41">
        <v>45909.512777777774</v>
      </c>
      <c r="G458" s="41">
        <v>45909.512800925928</v>
      </c>
      <c r="H458" s="1">
        <v>42686219</v>
      </c>
      <c r="I458" s="1" t="s">
        <v>812</v>
      </c>
      <c r="J458" s="1" t="s">
        <v>886</v>
      </c>
      <c r="K458" s="1" t="s">
        <v>15</v>
      </c>
      <c r="L458" s="1" t="s">
        <v>813</v>
      </c>
      <c r="M458" s="1" t="s">
        <v>16</v>
      </c>
      <c r="N458" s="1" t="s">
        <v>22</v>
      </c>
      <c r="O458" s="1"/>
      <c r="P458" s="1" t="s">
        <v>17</v>
      </c>
      <c r="Q458" s="43">
        <v>45912</v>
      </c>
      <c r="R458" s="1"/>
      <c r="S458" s="1" t="s">
        <v>23</v>
      </c>
      <c r="T458" s="1" t="s">
        <v>2950</v>
      </c>
      <c r="U458" s="1" t="s">
        <v>17</v>
      </c>
      <c r="V458" s="1" t="s">
        <v>17</v>
      </c>
      <c r="W458" s="46">
        <f t="shared" si="70"/>
        <v>45913.512800925928</v>
      </c>
      <c r="X458" s="47">
        <f t="shared" si="71"/>
        <v>4</v>
      </c>
      <c r="Y458" s="47">
        <f t="shared" ca="1" si="72"/>
        <v>36.487199074072123</v>
      </c>
      <c r="Z458" s="47">
        <f t="shared" ca="1" si="73"/>
        <v>27</v>
      </c>
      <c r="AA458" s="47">
        <f t="shared" ca="1" si="74"/>
        <v>9.487199074072123</v>
      </c>
      <c r="AB458" s="47">
        <f t="shared" ca="1" si="75"/>
        <v>27</v>
      </c>
      <c r="AC458" s="47">
        <f t="shared" ca="1" si="76"/>
        <v>23</v>
      </c>
      <c r="AD458" s="48">
        <f t="shared" ca="1" si="77"/>
        <v>-30.487199074072123</v>
      </c>
      <c r="AE458" s="42" t="str">
        <f t="shared" ca="1" si="69"/>
        <v>VENCIDO</v>
      </c>
    </row>
    <row r="459" spans="1:31" customFormat="1" ht="15" x14ac:dyDescent="0.25">
      <c r="A459" s="110">
        <v>23535820</v>
      </c>
      <c r="B459" s="39" t="e">
        <f>VLOOKUP(A459,[1]BASE!$A:$A,1,0)</f>
        <v>#N/A</v>
      </c>
      <c r="C459" s="39" t="e">
        <f>VLOOKUP(A459,'INGRESO DIARIO'!A:A,1,0)</f>
        <v>#N/A</v>
      </c>
      <c r="D459" s="40" t="s">
        <v>1090</v>
      </c>
      <c r="E459" s="1" t="s">
        <v>19</v>
      </c>
      <c r="F459" s="41">
        <v>45910.535243055558</v>
      </c>
      <c r="G459" s="41">
        <v>45910.535277777781</v>
      </c>
      <c r="H459" s="1">
        <v>71711290</v>
      </c>
      <c r="I459" s="1" t="s">
        <v>998</v>
      </c>
      <c r="J459" s="1" t="s">
        <v>1060</v>
      </c>
      <c r="K459" s="1" t="s">
        <v>15</v>
      </c>
      <c r="L459" s="1" t="s">
        <v>999</v>
      </c>
      <c r="M459" s="1" t="s">
        <v>16</v>
      </c>
      <c r="N459" s="1" t="s">
        <v>20</v>
      </c>
      <c r="O459" s="1"/>
      <c r="P459" s="1" t="s">
        <v>17</v>
      </c>
      <c r="Q459" s="43">
        <v>45912</v>
      </c>
      <c r="R459" s="1"/>
      <c r="S459" s="1" t="s">
        <v>23</v>
      </c>
      <c r="T459" s="1" t="s">
        <v>3207</v>
      </c>
      <c r="U459" s="1"/>
      <c r="V459" s="1"/>
      <c r="W459" s="46">
        <f t="shared" si="70"/>
        <v>45914.535277777781</v>
      </c>
      <c r="X459" s="47">
        <f t="shared" si="71"/>
        <v>4</v>
      </c>
      <c r="Y459" s="47">
        <f t="shared" ca="1" si="72"/>
        <v>35.46472222221928</v>
      </c>
      <c r="Z459" s="47">
        <f t="shared" ca="1" si="73"/>
        <v>26</v>
      </c>
      <c r="AA459" s="47">
        <f t="shared" ca="1" si="74"/>
        <v>9.4647222222192795</v>
      </c>
      <c r="AB459" s="47">
        <f t="shared" ca="1" si="75"/>
        <v>26</v>
      </c>
      <c r="AC459" s="47">
        <f t="shared" ca="1" si="76"/>
        <v>22</v>
      </c>
      <c r="AD459" s="48">
        <f t="shared" ca="1" si="77"/>
        <v>-29.46472222221928</v>
      </c>
      <c r="AE459" s="42" t="str">
        <f t="shared" ref="AE459:AE522" ca="1" si="78">IF(S459&lt;&gt;"OK",IF(AC459&gt;=0,"VENCIDO",IF(AND(AC459&lt;0,AC459&gt;=-2.1),"ALERTA","A TIEMPO")),"EJECUTADO")</f>
        <v>VENCIDO</v>
      </c>
    </row>
    <row r="460" spans="1:31" customFormat="1" ht="15" x14ac:dyDescent="0.25">
      <c r="A460" s="110">
        <v>23536196</v>
      </c>
      <c r="B460" s="39" t="e">
        <f>VLOOKUP(A460,[1]BASE!$A:$A,1,0)</f>
        <v>#N/A</v>
      </c>
      <c r="C460" s="39" t="e">
        <f>VLOOKUP(A460,'INGRESO DIARIO'!A:A,1,0)</f>
        <v>#N/A</v>
      </c>
      <c r="D460" s="40" t="s">
        <v>1235</v>
      </c>
      <c r="E460" s="1" t="s">
        <v>19</v>
      </c>
      <c r="F460" s="41">
        <v>45910.809236111112</v>
      </c>
      <c r="G460" s="41">
        <v>45910.809282407405</v>
      </c>
      <c r="H460" s="1">
        <v>39405792</v>
      </c>
      <c r="I460" s="1" t="s">
        <v>1130</v>
      </c>
      <c r="J460" s="1" t="s">
        <v>1206</v>
      </c>
      <c r="K460" s="1" t="s">
        <v>15</v>
      </c>
      <c r="L460" s="1" t="s">
        <v>17</v>
      </c>
      <c r="M460" s="1" t="s">
        <v>16</v>
      </c>
      <c r="N460" s="1" t="s">
        <v>20</v>
      </c>
      <c r="O460" s="1"/>
      <c r="P460" s="1" t="s">
        <v>17</v>
      </c>
      <c r="Q460" s="43">
        <v>45912</v>
      </c>
      <c r="R460" s="1"/>
      <c r="S460" s="1" t="s">
        <v>23</v>
      </c>
      <c r="T460" s="1" t="s">
        <v>2942</v>
      </c>
      <c r="U460" s="1" t="s">
        <v>17</v>
      </c>
      <c r="V460" s="1" t="s">
        <v>475</v>
      </c>
      <c r="W460" s="46">
        <f t="shared" si="70"/>
        <v>45914.809282407405</v>
      </c>
      <c r="X460" s="47">
        <f t="shared" si="71"/>
        <v>4</v>
      </c>
      <c r="Y460" s="47">
        <f t="shared" ca="1" si="72"/>
        <v>35.19071759259532</v>
      </c>
      <c r="Z460" s="47">
        <f t="shared" ca="1" si="73"/>
        <v>26</v>
      </c>
      <c r="AA460" s="47">
        <f t="shared" ca="1" si="74"/>
        <v>9.1907175925953197</v>
      </c>
      <c r="AB460" s="47">
        <f t="shared" ca="1" si="75"/>
        <v>26</v>
      </c>
      <c r="AC460" s="47">
        <f t="shared" ca="1" si="76"/>
        <v>22</v>
      </c>
      <c r="AD460" s="48">
        <f t="shared" ca="1" si="77"/>
        <v>-29.19071759259532</v>
      </c>
      <c r="AE460" s="42" t="str">
        <f t="shared" ca="1" si="78"/>
        <v>VENCIDO</v>
      </c>
    </row>
    <row r="461" spans="1:31" customFormat="1" ht="15" x14ac:dyDescent="0.25">
      <c r="A461" s="110">
        <v>23510872</v>
      </c>
      <c r="B461" s="39" t="e">
        <f>VLOOKUP(A461,[1]BASE!$A:$A,1,0)</f>
        <v>#N/A</v>
      </c>
      <c r="C461" s="39" t="e">
        <f>VLOOKUP(A461,'INGRESO DIARIO'!A:A,1,0)</f>
        <v>#N/A</v>
      </c>
      <c r="D461" s="40" t="s">
        <v>1236</v>
      </c>
      <c r="E461" s="1" t="s">
        <v>19</v>
      </c>
      <c r="F461" s="41">
        <v>45881.437280092592</v>
      </c>
      <c r="G461" s="41">
        <v>45910.793240740742</v>
      </c>
      <c r="H461" s="1">
        <v>1036653661</v>
      </c>
      <c r="I461" s="1" t="s">
        <v>1131</v>
      </c>
      <c r="J461" s="1" t="s">
        <v>1207</v>
      </c>
      <c r="K461" s="1" t="s">
        <v>15</v>
      </c>
      <c r="L461" s="1" t="s">
        <v>1132</v>
      </c>
      <c r="M461" s="1" t="s">
        <v>16</v>
      </c>
      <c r="N461" s="1" t="s">
        <v>20</v>
      </c>
      <c r="O461" s="1"/>
      <c r="P461" s="1" t="s">
        <v>17</v>
      </c>
      <c r="Q461" s="43">
        <v>45912</v>
      </c>
      <c r="R461" s="1"/>
      <c r="S461" s="1" t="s">
        <v>23</v>
      </c>
      <c r="T461" s="1" t="s">
        <v>2941</v>
      </c>
      <c r="U461" s="1" t="s">
        <v>17</v>
      </c>
      <c r="V461" s="1" t="s">
        <v>17</v>
      </c>
      <c r="W461" s="46">
        <f t="shared" si="70"/>
        <v>45914.793240740742</v>
      </c>
      <c r="X461" s="47">
        <f t="shared" si="71"/>
        <v>4</v>
      </c>
      <c r="Y461" s="47">
        <f t="shared" ca="1" si="72"/>
        <v>35.206759259257524</v>
      </c>
      <c r="Z461" s="47">
        <f t="shared" ca="1" si="73"/>
        <v>26</v>
      </c>
      <c r="AA461" s="47">
        <f t="shared" ca="1" si="74"/>
        <v>9.2067592592575238</v>
      </c>
      <c r="AB461" s="47">
        <f t="shared" ca="1" si="75"/>
        <v>26</v>
      </c>
      <c r="AC461" s="47">
        <f t="shared" ca="1" si="76"/>
        <v>22</v>
      </c>
      <c r="AD461" s="48">
        <f t="shared" ca="1" si="77"/>
        <v>-29.206759259257524</v>
      </c>
      <c r="AE461" s="42" t="str">
        <f t="shared" ca="1" si="78"/>
        <v>VENCIDO</v>
      </c>
    </row>
    <row r="462" spans="1:31" customFormat="1" ht="15" x14ac:dyDescent="0.25">
      <c r="A462" s="110">
        <v>23536948</v>
      </c>
      <c r="B462" s="39" t="e">
        <f>VLOOKUP(A462,[1]BASE!$A:$A,1,0)</f>
        <v>#N/A</v>
      </c>
      <c r="C462" s="39" t="e">
        <f>VLOOKUP(A462,'INGRESO DIARIO'!A:A,1,0)</f>
        <v>#N/A</v>
      </c>
      <c r="D462" s="40" t="s">
        <v>1239</v>
      </c>
      <c r="E462" s="1" t="s">
        <v>19</v>
      </c>
      <c r="F462" s="41">
        <v>45911.4846875</v>
      </c>
      <c r="G462" s="41">
        <v>45911.484722222223</v>
      </c>
      <c r="H462" s="1">
        <v>32142374</v>
      </c>
      <c r="I462" s="1" t="s">
        <v>1139</v>
      </c>
      <c r="J462" s="1" t="s">
        <v>1211</v>
      </c>
      <c r="K462" s="1" t="s">
        <v>15</v>
      </c>
      <c r="L462" s="1" t="s">
        <v>1140</v>
      </c>
      <c r="M462" s="1" t="s">
        <v>16</v>
      </c>
      <c r="N462" s="1" t="s">
        <v>20</v>
      </c>
      <c r="O462" s="1"/>
      <c r="P462" s="1" t="s">
        <v>17</v>
      </c>
      <c r="Q462" s="43">
        <v>45912</v>
      </c>
      <c r="R462" s="1"/>
      <c r="S462" s="1" t="s">
        <v>23</v>
      </c>
      <c r="T462" s="1" t="s">
        <v>2943</v>
      </c>
      <c r="U462" s="1" t="s">
        <v>17</v>
      </c>
      <c r="V462" s="1" t="s">
        <v>17</v>
      </c>
      <c r="W462" s="46">
        <f t="shared" si="70"/>
        <v>45915.484722222223</v>
      </c>
      <c r="X462" s="47">
        <f t="shared" si="71"/>
        <v>4</v>
      </c>
      <c r="Y462" s="47">
        <f t="shared" ca="1" si="72"/>
        <v>34.515277777776646</v>
      </c>
      <c r="Z462" s="47">
        <f t="shared" ca="1" si="73"/>
        <v>25</v>
      </c>
      <c r="AA462" s="47">
        <f t="shared" ca="1" si="74"/>
        <v>9.515277777776646</v>
      </c>
      <c r="AB462" s="47">
        <f t="shared" ca="1" si="75"/>
        <v>25</v>
      </c>
      <c r="AC462" s="47">
        <f t="shared" ca="1" si="76"/>
        <v>21</v>
      </c>
      <c r="AD462" s="48">
        <f t="shared" ca="1" si="77"/>
        <v>-28.515277777776646</v>
      </c>
      <c r="AE462" s="42" t="str">
        <f t="shared" ca="1" si="78"/>
        <v>VENCIDO</v>
      </c>
    </row>
    <row r="463" spans="1:31" customFormat="1" ht="15" x14ac:dyDescent="0.25">
      <c r="A463" s="110">
        <v>23536200</v>
      </c>
      <c r="B463" s="39" t="e">
        <f>VLOOKUP(A463,[1]BASE!$A:$A,1,0)</f>
        <v>#N/A</v>
      </c>
      <c r="C463" s="39" t="e">
        <f>VLOOKUP(A463,'INGRESO DIARIO'!A:A,1,0)</f>
        <v>#N/A</v>
      </c>
      <c r="D463" s="40" t="s">
        <v>1246</v>
      </c>
      <c r="E463" s="1" t="s">
        <v>19</v>
      </c>
      <c r="F463" s="41">
        <v>45910.824606481481</v>
      </c>
      <c r="G463" s="41">
        <v>45910.824652777781</v>
      </c>
      <c r="H463" s="1">
        <v>13499594</v>
      </c>
      <c r="I463" s="1" t="s">
        <v>1155</v>
      </c>
      <c r="J463" s="1" t="s">
        <v>1219</v>
      </c>
      <c r="K463" s="1" t="s">
        <v>15</v>
      </c>
      <c r="L463" s="1" t="s">
        <v>1156</v>
      </c>
      <c r="M463" s="1" t="s">
        <v>16</v>
      </c>
      <c r="N463" s="1" t="s">
        <v>22</v>
      </c>
      <c r="O463" s="1"/>
      <c r="P463" s="1" t="s">
        <v>17</v>
      </c>
      <c r="Q463" s="43">
        <v>45912</v>
      </c>
      <c r="R463" s="1"/>
      <c r="S463" s="1" t="s">
        <v>23</v>
      </c>
      <c r="T463" s="1" t="s">
        <v>2951</v>
      </c>
      <c r="U463" s="1" t="s">
        <v>17</v>
      </c>
      <c r="V463" s="1" t="s">
        <v>475</v>
      </c>
      <c r="W463" s="46">
        <f t="shared" si="70"/>
        <v>45914.824652777781</v>
      </c>
      <c r="X463" s="47">
        <f t="shared" si="71"/>
        <v>4</v>
      </c>
      <c r="Y463" s="47">
        <f t="shared" ca="1" si="72"/>
        <v>35.175347222218988</v>
      </c>
      <c r="Z463" s="47">
        <f t="shared" ca="1" si="73"/>
        <v>26</v>
      </c>
      <c r="AA463" s="47">
        <f t="shared" ca="1" si="74"/>
        <v>9.1753472222189885</v>
      </c>
      <c r="AB463" s="47">
        <f t="shared" ca="1" si="75"/>
        <v>26</v>
      </c>
      <c r="AC463" s="47">
        <f t="shared" ca="1" si="76"/>
        <v>22</v>
      </c>
      <c r="AD463" s="48">
        <f t="shared" ca="1" si="77"/>
        <v>-29.175347222218988</v>
      </c>
      <c r="AE463" s="42" t="str">
        <f t="shared" ca="1" si="78"/>
        <v>VENCIDO</v>
      </c>
    </row>
    <row r="464" spans="1:31" customFormat="1" ht="15" x14ac:dyDescent="0.25">
      <c r="A464" s="110">
        <v>23462271</v>
      </c>
      <c r="B464" s="39" t="e">
        <f>VLOOKUP(A464,[1]BASE!$A:$A,1,0)</f>
        <v>#N/A</v>
      </c>
      <c r="C464" s="39" t="e">
        <f>VLOOKUP(A464,'INGRESO DIARIO'!A:A,1,0)</f>
        <v>#N/A</v>
      </c>
      <c r="D464" s="40" t="s">
        <v>1252</v>
      </c>
      <c r="E464" s="1" t="s">
        <v>19</v>
      </c>
      <c r="F464" s="41">
        <v>45819.468495370369</v>
      </c>
      <c r="G464" s="41">
        <v>45911.587696759256</v>
      </c>
      <c r="H464" s="1">
        <v>11807819</v>
      </c>
      <c r="I464" s="1" t="s">
        <v>1201</v>
      </c>
      <c r="J464" s="1" t="s">
        <v>1231</v>
      </c>
      <c r="K464" s="1" t="s">
        <v>15</v>
      </c>
      <c r="L464" s="1" t="s">
        <v>1202</v>
      </c>
      <c r="M464" s="1" t="s">
        <v>16</v>
      </c>
      <c r="N464" s="1" t="s">
        <v>20</v>
      </c>
      <c r="O464" s="1"/>
      <c r="P464" s="1" t="s">
        <v>17</v>
      </c>
      <c r="Q464" s="43">
        <v>45912</v>
      </c>
      <c r="R464" s="1"/>
      <c r="S464" s="1" t="s">
        <v>23</v>
      </c>
      <c r="T464" s="1" t="s">
        <v>3209</v>
      </c>
      <c r="U464" s="1" t="s">
        <v>17</v>
      </c>
      <c r="V464" s="1" t="s">
        <v>17</v>
      </c>
      <c r="W464" s="46">
        <f t="shared" si="70"/>
        <v>45915.587696759256</v>
      </c>
      <c r="X464" s="47">
        <f t="shared" si="71"/>
        <v>4</v>
      </c>
      <c r="Y464" s="47">
        <f t="shared" ca="1" si="72"/>
        <v>34.412303240744222</v>
      </c>
      <c r="Z464" s="47">
        <f t="shared" ca="1" si="73"/>
        <v>25</v>
      </c>
      <c r="AA464" s="47">
        <f t="shared" ca="1" si="74"/>
        <v>9.4123032407442224</v>
      </c>
      <c r="AB464" s="47">
        <f t="shared" ca="1" si="75"/>
        <v>25</v>
      </c>
      <c r="AC464" s="47">
        <f t="shared" ca="1" si="76"/>
        <v>21</v>
      </c>
      <c r="AD464" s="48">
        <f t="shared" ca="1" si="77"/>
        <v>-28.412303240744222</v>
      </c>
      <c r="AE464" s="42" t="str">
        <f t="shared" ca="1" si="78"/>
        <v>VENCIDO</v>
      </c>
    </row>
    <row r="465" spans="1:31" customFormat="1" ht="15" x14ac:dyDescent="0.25">
      <c r="A465" s="110">
        <v>23529383</v>
      </c>
      <c r="B465" s="39" t="e">
        <f>VLOOKUP(A465,[1]BASE!$A:$A,1,0)</f>
        <v>#N/A</v>
      </c>
      <c r="C465" s="39" t="e">
        <f>VLOOKUP(A465,'INGRESO DIARIO'!A:A,1,0)</f>
        <v>#N/A</v>
      </c>
      <c r="D465" s="40" t="s">
        <v>208</v>
      </c>
      <c r="E465" s="1" t="s">
        <v>19</v>
      </c>
      <c r="F465" s="41">
        <v>45902.682858796295</v>
      </c>
      <c r="G465" s="41">
        <v>45902.682905092595</v>
      </c>
      <c r="H465" s="1">
        <v>42800196</v>
      </c>
      <c r="I465" s="1" t="s">
        <v>209</v>
      </c>
      <c r="J465" s="1" t="s">
        <v>331</v>
      </c>
      <c r="K465" s="1" t="s">
        <v>15</v>
      </c>
      <c r="L465" s="1" t="s">
        <v>210</v>
      </c>
      <c r="M465" s="1" t="s">
        <v>18</v>
      </c>
      <c r="N465" s="1" t="str">
        <f>VLOOKUP(A465,[2]Hoja2!A:G,7,0)</f>
        <v>SUR-S.PRADO</v>
      </c>
      <c r="O465" s="1"/>
      <c r="P465" s="1" t="s">
        <v>25</v>
      </c>
      <c r="Q465" s="43">
        <v>45912</v>
      </c>
      <c r="R465" s="1"/>
      <c r="S465" s="1" t="s">
        <v>753</v>
      </c>
      <c r="T465" s="1" t="s">
        <v>211</v>
      </c>
      <c r="U465" s="1"/>
      <c r="V465" s="1"/>
      <c r="W465" s="46">
        <f t="shared" si="70"/>
        <v>45910.682905092595</v>
      </c>
      <c r="X465" s="47">
        <f t="shared" si="71"/>
        <v>8</v>
      </c>
      <c r="Y465" s="47">
        <f t="shared" ca="1" si="72"/>
        <v>43.31709490740468</v>
      </c>
      <c r="Z465" s="47">
        <f t="shared" ca="1" si="73"/>
        <v>32</v>
      </c>
      <c r="AA465" s="47">
        <f t="shared" ca="1" si="74"/>
        <v>11.31709490740468</v>
      </c>
      <c r="AB465" s="47">
        <f t="shared" ca="1" si="75"/>
        <v>32</v>
      </c>
      <c r="AC465" s="47">
        <f t="shared" ca="1" si="76"/>
        <v>24</v>
      </c>
      <c r="AD465" s="48">
        <f t="shared" ca="1" si="77"/>
        <v>-33.31709490740468</v>
      </c>
      <c r="AE465" s="42" t="str">
        <f t="shared" si="78"/>
        <v>EJECUTADO</v>
      </c>
    </row>
    <row r="466" spans="1:31" customFormat="1" ht="15" x14ac:dyDescent="0.25">
      <c r="A466" s="110">
        <v>23535164</v>
      </c>
      <c r="B466" s="39" t="e">
        <f>VLOOKUP(A466,[1]BASE!$A:$A,1,0)</f>
        <v>#N/A</v>
      </c>
      <c r="C466" s="39" t="e">
        <f>VLOOKUP(A466,'INGRESO DIARIO'!A:A,1,0)</f>
        <v>#N/A</v>
      </c>
      <c r="D466" s="40" t="s">
        <v>1078</v>
      </c>
      <c r="E466" s="1" t="s">
        <v>19</v>
      </c>
      <c r="F466" s="41">
        <v>45909.711400462962</v>
      </c>
      <c r="G466" s="41">
        <v>45909.711435185185</v>
      </c>
      <c r="H466" s="1">
        <v>1128459997</v>
      </c>
      <c r="I466" s="1" t="s">
        <v>975</v>
      </c>
      <c r="J466" s="1" t="s">
        <v>1124</v>
      </c>
      <c r="K466" s="1" t="s">
        <v>15</v>
      </c>
      <c r="L466" s="1" t="s">
        <v>976</v>
      </c>
      <c r="M466" s="1" t="s">
        <v>16</v>
      </c>
      <c r="N466" s="1" t="s">
        <v>26</v>
      </c>
      <c r="O466" s="1"/>
      <c r="P466" s="1" t="s">
        <v>25</v>
      </c>
      <c r="Q466" s="43">
        <v>45912</v>
      </c>
      <c r="R466" s="1"/>
      <c r="S466" s="1" t="s">
        <v>753</v>
      </c>
      <c r="T466" s="1" t="s">
        <v>1123</v>
      </c>
      <c r="U466" s="1"/>
      <c r="V466" s="1"/>
      <c r="W466" s="46">
        <f t="shared" si="70"/>
        <v>45913.711435185185</v>
      </c>
      <c r="X466" s="47">
        <f t="shared" si="71"/>
        <v>4</v>
      </c>
      <c r="Y466" s="47">
        <f t="shared" ca="1" si="72"/>
        <v>36.28856481481489</v>
      </c>
      <c r="Z466" s="47">
        <f t="shared" ca="1" si="73"/>
        <v>27</v>
      </c>
      <c r="AA466" s="47">
        <f t="shared" ca="1" si="74"/>
        <v>9.2885648148148903</v>
      </c>
      <c r="AB466" s="47">
        <f t="shared" ca="1" si="75"/>
        <v>27</v>
      </c>
      <c r="AC466" s="47">
        <f t="shared" ca="1" si="76"/>
        <v>23</v>
      </c>
      <c r="AD466" s="48">
        <f t="shared" ca="1" si="77"/>
        <v>-30.28856481481489</v>
      </c>
      <c r="AE466" s="42" t="str">
        <f t="shared" si="78"/>
        <v>EJECUTADO</v>
      </c>
    </row>
    <row r="467" spans="1:31" customFormat="1" ht="15" x14ac:dyDescent="0.25">
      <c r="A467" s="110">
        <v>23452791</v>
      </c>
      <c r="B467" s="39" t="e">
        <f>VLOOKUP(A467,[1]BASE!$A:$A,1,0)</f>
        <v>#N/A</v>
      </c>
      <c r="C467" s="39" t="e">
        <f>VLOOKUP(A467,'INGRESO DIARIO'!A:A,1,0)</f>
        <v>#N/A</v>
      </c>
      <c r="D467" s="40" t="s">
        <v>396</v>
      </c>
      <c r="E467" s="1" t="s">
        <v>19</v>
      </c>
      <c r="F467" s="41">
        <v>45807.47388888889</v>
      </c>
      <c r="G467" s="41">
        <v>45904.648668981485</v>
      </c>
      <c r="H467" s="1">
        <v>3414110</v>
      </c>
      <c r="I467" s="1" t="s">
        <v>237</v>
      </c>
      <c r="J467" s="1" t="s">
        <v>337</v>
      </c>
      <c r="K467" s="1" t="s">
        <v>15</v>
      </c>
      <c r="L467" s="1" t="s">
        <v>17</v>
      </c>
      <c r="M467" s="1" t="s">
        <v>16</v>
      </c>
      <c r="N467" s="1" t="s">
        <v>26</v>
      </c>
      <c r="O467" s="1"/>
      <c r="P467" s="1" t="s">
        <v>25</v>
      </c>
      <c r="Q467" s="43">
        <v>45912</v>
      </c>
      <c r="R467" s="1"/>
      <c r="S467" s="1" t="s">
        <v>753</v>
      </c>
      <c r="T467" s="1" t="s">
        <v>612</v>
      </c>
      <c r="U467" s="1"/>
      <c r="V467" s="1"/>
      <c r="W467" s="46">
        <f t="shared" si="70"/>
        <v>45908.648668981485</v>
      </c>
      <c r="X467" s="47">
        <f t="shared" si="71"/>
        <v>4</v>
      </c>
      <c r="Y467" s="47">
        <f t="shared" ca="1" si="72"/>
        <v>41.351331018515339</v>
      </c>
      <c r="Z467" s="47">
        <f t="shared" ca="1" si="73"/>
        <v>30</v>
      </c>
      <c r="AA467" s="47">
        <f t="shared" ca="1" si="74"/>
        <v>11.351331018515339</v>
      </c>
      <c r="AB467" s="47">
        <f t="shared" ca="1" si="75"/>
        <v>30</v>
      </c>
      <c r="AC467" s="47">
        <f t="shared" ca="1" si="76"/>
        <v>26</v>
      </c>
      <c r="AD467" s="48">
        <f t="shared" ca="1" si="77"/>
        <v>-35.351331018515339</v>
      </c>
      <c r="AE467" s="42" t="str">
        <f t="shared" si="78"/>
        <v>EJECUTADO</v>
      </c>
    </row>
    <row r="468" spans="1:31" customFormat="1" ht="15" x14ac:dyDescent="0.25">
      <c r="A468" s="110">
        <v>23515863</v>
      </c>
      <c r="B468" s="39" t="e">
        <f>VLOOKUP(A468,[1]BASE!$A:$A,1,0)</f>
        <v>#N/A</v>
      </c>
      <c r="C468" s="39" t="e">
        <f>VLOOKUP(A468,'INGRESO DIARIO'!A:A,1,0)</f>
        <v>#N/A</v>
      </c>
      <c r="D468" s="40" t="s">
        <v>929</v>
      </c>
      <c r="E468" s="1" t="s">
        <v>19</v>
      </c>
      <c r="F468" s="41">
        <v>45888.490983796299</v>
      </c>
      <c r="G468" s="41">
        <v>45909.618148148147</v>
      </c>
      <c r="H468" s="1">
        <v>43078294</v>
      </c>
      <c r="I468" s="1" t="s">
        <v>824</v>
      </c>
      <c r="J468" s="1" t="s">
        <v>892</v>
      </c>
      <c r="K468" s="1" t="s">
        <v>15</v>
      </c>
      <c r="L468" s="1" t="s">
        <v>825</v>
      </c>
      <c r="M468" s="1" t="s">
        <v>16</v>
      </c>
      <c r="N468" s="1" t="s">
        <v>22</v>
      </c>
      <c r="O468" s="1"/>
      <c r="P468" s="1" t="s">
        <v>763</v>
      </c>
      <c r="Q468" s="43">
        <v>45912</v>
      </c>
      <c r="R468" s="1"/>
      <c r="S468" s="1" t="s">
        <v>753</v>
      </c>
      <c r="T468" s="1" t="s">
        <v>964</v>
      </c>
      <c r="U468" s="1" t="s">
        <v>17</v>
      </c>
      <c r="V468" s="1" t="s">
        <v>17</v>
      </c>
      <c r="W468" s="46">
        <f t="shared" si="70"/>
        <v>45913.618148148147</v>
      </c>
      <c r="X468" s="47">
        <f t="shared" si="71"/>
        <v>4</v>
      </c>
      <c r="Y468" s="47">
        <f t="shared" ca="1" si="72"/>
        <v>36.381851851852844</v>
      </c>
      <c r="Z468" s="47">
        <f t="shared" ca="1" si="73"/>
        <v>27</v>
      </c>
      <c r="AA468" s="47">
        <f t="shared" ca="1" si="74"/>
        <v>9.3818518518528435</v>
      </c>
      <c r="AB468" s="47">
        <f t="shared" ca="1" si="75"/>
        <v>27</v>
      </c>
      <c r="AC468" s="47">
        <f t="shared" ca="1" si="76"/>
        <v>23</v>
      </c>
      <c r="AD468" s="48">
        <f t="shared" ca="1" si="77"/>
        <v>-30.381851851852844</v>
      </c>
      <c r="AE468" s="42" t="str">
        <f t="shared" si="78"/>
        <v>EJECUTADO</v>
      </c>
    </row>
    <row r="469" spans="1:31" customFormat="1" ht="15" x14ac:dyDescent="0.25">
      <c r="A469" s="110">
        <v>23515881</v>
      </c>
      <c r="B469" s="39" t="e">
        <f>VLOOKUP(A469,[1]BASE!$A:$A,1,0)</f>
        <v>#N/A</v>
      </c>
      <c r="C469" s="39" t="e">
        <f>VLOOKUP(A469,'INGRESO DIARIO'!A:A,1,0)</f>
        <v>#N/A</v>
      </c>
      <c r="D469" s="40" t="s">
        <v>930</v>
      </c>
      <c r="E469" s="1" t="s">
        <v>19</v>
      </c>
      <c r="F469" s="41">
        <v>45888.497546296298</v>
      </c>
      <c r="G469" s="41">
        <v>45909.498229166667</v>
      </c>
      <c r="H469" s="1">
        <v>43078294</v>
      </c>
      <c r="I469" s="1" t="s">
        <v>824</v>
      </c>
      <c r="J469" s="1" t="s">
        <v>892</v>
      </c>
      <c r="K469" s="1" t="s">
        <v>15</v>
      </c>
      <c r="L469" s="1" t="s">
        <v>826</v>
      </c>
      <c r="M469" s="1" t="s">
        <v>16</v>
      </c>
      <c r="N469" s="1" t="s">
        <v>22</v>
      </c>
      <c r="O469" s="1"/>
      <c r="P469" s="1" t="s">
        <v>763</v>
      </c>
      <c r="Q469" s="43">
        <v>45912</v>
      </c>
      <c r="R469" s="1"/>
      <c r="S469" s="1" t="s">
        <v>753</v>
      </c>
      <c r="T469" s="1" t="s">
        <v>966</v>
      </c>
      <c r="U469" s="1" t="s">
        <v>17</v>
      </c>
      <c r="V469" s="1" t="s">
        <v>17</v>
      </c>
      <c r="W469" s="46">
        <f t="shared" si="70"/>
        <v>45913.498229166667</v>
      </c>
      <c r="X469" s="47">
        <f t="shared" si="71"/>
        <v>4</v>
      </c>
      <c r="Y469" s="47">
        <f t="shared" ca="1" si="72"/>
        <v>36.501770833332557</v>
      </c>
      <c r="Z469" s="47">
        <f t="shared" ca="1" si="73"/>
        <v>27</v>
      </c>
      <c r="AA469" s="47">
        <f t="shared" ca="1" si="74"/>
        <v>9.5017708333325572</v>
      </c>
      <c r="AB469" s="47">
        <f t="shared" ca="1" si="75"/>
        <v>27</v>
      </c>
      <c r="AC469" s="47">
        <f t="shared" ca="1" si="76"/>
        <v>23</v>
      </c>
      <c r="AD469" s="48">
        <f t="shared" ca="1" si="77"/>
        <v>-30.501770833332557</v>
      </c>
      <c r="AE469" s="42" t="str">
        <f t="shared" si="78"/>
        <v>EJECUTADO</v>
      </c>
    </row>
    <row r="470" spans="1:31" customFormat="1" ht="15" x14ac:dyDescent="0.25">
      <c r="A470" s="110">
        <v>23515888</v>
      </c>
      <c r="B470" s="39" t="e">
        <f>VLOOKUP(A470,[1]BASE!$A:$A,1,0)</f>
        <v>#N/A</v>
      </c>
      <c r="C470" s="39" t="e">
        <f>VLOOKUP(A470,'INGRESO DIARIO'!A:A,1,0)</f>
        <v>#N/A</v>
      </c>
      <c r="D470" s="40" t="s">
        <v>931</v>
      </c>
      <c r="E470" s="1" t="s">
        <v>19</v>
      </c>
      <c r="F470" s="41">
        <v>45888.500428240739</v>
      </c>
      <c r="G470" s="41">
        <v>45909.617280092592</v>
      </c>
      <c r="H470" s="1">
        <v>43078294</v>
      </c>
      <c r="I470" s="1" t="s">
        <v>824</v>
      </c>
      <c r="J470" s="1" t="s">
        <v>892</v>
      </c>
      <c r="K470" s="1" t="s">
        <v>15</v>
      </c>
      <c r="L470" s="1" t="s">
        <v>827</v>
      </c>
      <c r="M470" s="1" t="s">
        <v>16</v>
      </c>
      <c r="N470" s="1" t="s">
        <v>22</v>
      </c>
      <c r="O470" s="1"/>
      <c r="P470" s="1" t="s">
        <v>763</v>
      </c>
      <c r="Q470" s="43">
        <v>45912</v>
      </c>
      <c r="R470" s="1"/>
      <c r="S470" s="1" t="s">
        <v>753</v>
      </c>
      <c r="T470" s="1" t="s">
        <v>964</v>
      </c>
      <c r="U470" s="1" t="s">
        <v>17</v>
      </c>
      <c r="V470" s="1" t="s">
        <v>17</v>
      </c>
      <c r="W470" s="46">
        <f t="shared" si="70"/>
        <v>45913.617280092592</v>
      </c>
      <c r="X470" s="47">
        <f t="shared" si="71"/>
        <v>4</v>
      </c>
      <c r="Y470" s="47">
        <f t="shared" ca="1" si="72"/>
        <v>36.382719907407591</v>
      </c>
      <c r="Z470" s="47">
        <f t="shared" ca="1" si="73"/>
        <v>27</v>
      </c>
      <c r="AA470" s="47">
        <f t="shared" ca="1" si="74"/>
        <v>9.3827199074075907</v>
      </c>
      <c r="AB470" s="47">
        <f t="shared" ca="1" si="75"/>
        <v>27</v>
      </c>
      <c r="AC470" s="47">
        <f t="shared" ca="1" si="76"/>
        <v>23</v>
      </c>
      <c r="AD470" s="48">
        <f t="shared" ca="1" si="77"/>
        <v>-30.382719907407591</v>
      </c>
      <c r="AE470" s="42" t="str">
        <f t="shared" si="78"/>
        <v>EJECUTADO</v>
      </c>
    </row>
    <row r="471" spans="1:31" customFormat="1" ht="15" x14ac:dyDescent="0.25">
      <c r="A471" s="110">
        <v>23506614</v>
      </c>
      <c r="B471" s="39" t="e">
        <f>VLOOKUP(A471,[1]BASE!$A:$A,1,0)</f>
        <v>#N/A</v>
      </c>
      <c r="C471" s="39" t="e">
        <f>VLOOKUP(A471,'INGRESO DIARIO'!A:A,1,0)</f>
        <v>#N/A</v>
      </c>
      <c r="D471" s="40" t="s">
        <v>932</v>
      </c>
      <c r="E471" s="1" t="s">
        <v>19</v>
      </c>
      <c r="F471" s="41">
        <v>45874.608749999999</v>
      </c>
      <c r="G471" s="41">
        <v>45909.499699074076</v>
      </c>
      <c r="H471" s="1">
        <v>43206291</v>
      </c>
      <c r="I471" s="1" t="s">
        <v>828</v>
      </c>
      <c r="J471" s="1" t="s">
        <v>893</v>
      </c>
      <c r="K471" s="1" t="s">
        <v>15</v>
      </c>
      <c r="L471" s="1" t="s">
        <v>829</v>
      </c>
      <c r="M471" s="1" t="s">
        <v>16</v>
      </c>
      <c r="N471" s="1" t="s">
        <v>22</v>
      </c>
      <c r="O471" s="1"/>
      <c r="P471" s="1" t="s">
        <v>66</v>
      </c>
      <c r="Q471" s="43">
        <v>45912</v>
      </c>
      <c r="R471" s="1"/>
      <c r="S471" s="1" t="s">
        <v>753</v>
      </c>
      <c r="T471" s="1" t="s">
        <v>1257</v>
      </c>
      <c r="U471" s="1" t="s">
        <v>17</v>
      </c>
      <c r="V471" s="1" t="s">
        <v>17</v>
      </c>
      <c r="W471" s="46">
        <f t="shared" si="70"/>
        <v>45913.499699074076</v>
      </c>
      <c r="X471" s="47">
        <f t="shared" si="71"/>
        <v>4</v>
      </c>
      <c r="Y471" s="47">
        <f t="shared" ca="1" si="72"/>
        <v>36.500300925923511</v>
      </c>
      <c r="Z471" s="47">
        <f t="shared" ca="1" si="73"/>
        <v>27</v>
      </c>
      <c r="AA471" s="47">
        <f t="shared" ca="1" si="74"/>
        <v>9.5003009259235114</v>
      </c>
      <c r="AB471" s="47">
        <f t="shared" ca="1" si="75"/>
        <v>27</v>
      </c>
      <c r="AC471" s="47">
        <f t="shared" ca="1" si="76"/>
        <v>23</v>
      </c>
      <c r="AD471" s="48">
        <f t="shared" ca="1" si="77"/>
        <v>-30.500300925923511</v>
      </c>
      <c r="AE471" s="42" t="str">
        <f t="shared" si="78"/>
        <v>EJECUTADO</v>
      </c>
    </row>
    <row r="472" spans="1:31" customFormat="1" ht="15" x14ac:dyDescent="0.25">
      <c r="A472" s="110">
        <v>23510298</v>
      </c>
      <c r="B472" s="39" t="e">
        <f>VLOOKUP(A472,[1]BASE!$A:$A,1,0)</f>
        <v>#N/A</v>
      </c>
      <c r="C472" s="39" t="e">
        <f>VLOOKUP(A472,'INGRESO DIARIO'!A:A,1,0)</f>
        <v>#N/A</v>
      </c>
      <c r="D472" s="40" t="s">
        <v>740</v>
      </c>
      <c r="E472" s="1" t="s">
        <v>19</v>
      </c>
      <c r="F472" s="41">
        <v>45880.691828703704</v>
      </c>
      <c r="G472" s="41">
        <v>45908.32267361111</v>
      </c>
      <c r="H472" s="1">
        <v>1063150439</v>
      </c>
      <c r="I472" s="1" t="s">
        <v>654</v>
      </c>
      <c r="J472" s="1" t="s">
        <v>710</v>
      </c>
      <c r="K472" s="1" t="s">
        <v>15</v>
      </c>
      <c r="L472" s="1" t="s">
        <v>655</v>
      </c>
      <c r="M472" s="1" t="s">
        <v>16</v>
      </c>
      <c r="N472" s="1" t="s">
        <v>22</v>
      </c>
      <c r="O472" s="1"/>
      <c r="P472" s="1" t="s">
        <v>66</v>
      </c>
      <c r="Q472" s="43">
        <v>45912</v>
      </c>
      <c r="R472" s="1"/>
      <c r="S472" s="1" t="s">
        <v>753</v>
      </c>
      <c r="T472" s="1" t="s">
        <v>1111</v>
      </c>
      <c r="U472" s="1" t="s">
        <v>17</v>
      </c>
      <c r="V472" s="1" t="s">
        <v>17</v>
      </c>
      <c r="W472" s="46">
        <f t="shared" si="70"/>
        <v>45912.32267361111</v>
      </c>
      <c r="X472" s="47">
        <f t="shared" si="71"/>
        <v>4</v>
      </c>
      <c r="Y472" s="47">
        <f t="shared" ca="1" si="72"/>
        <v>37.677326388889924</v>
      </c>
      <c r="Z472" s="47">
        <f t="shared" ca="1" si="73"/>
        <v>28</v>
      </c>
      <c r="AA472" s="47">
        <f t="shared" ca="1" si="74"/>
        <v>9.6773263888899237</v>
      </c>
      <c r="AB472" s="47">
        <f t="shared" ca="1" si="75"/>
        <v>28</v>
      </c>
      <c r="AC472" s="47">
        <f t="shared" ca="1" si="76"/>
        <v>24</v>
      </c>
      <c r="AD472" s="48">
        <f t="shared" ca="1" si="77"/>
        <v>-31.677326388889924</v>
      </c>
      <c r="AE472" s="42" t="str">
        <f t="shared" si="78"/>
        <v>EJECUTADO</v>
      </c>
    </row>
    <row r="473" spans="1:31" customFormat="1" ht="15" x14ac:dyDescent="0.25">
      <c r="A473" s="110">
        <v>23535785</v>
      </c>
      <c r="B473" s="39" t="e">
        <f>VLOOKUP(A473,[1]BASE!$A:$A,1,0)</f>
        <v>#N/A</v>
      </c>
      <c r="C473" s="39" t="e">
        <f>VLOOKUP(A473,'INGRESO DIARIO'!A:A,1,0)</f>
        <v>#N/A</v>
      </c>
      <c r="D473" s="40" t="s">
        <v>1093</v>
      </c>
      <c r="E473" s="1" t="s">
        <v>19</v>
      </c>
      <c r="F473" s="41">
        <v>45910.511967592596</v>
      </c>
      <c r="G473" s="41">
        <v>45910.512002314812</v>
      </c>
      <c r="H473" s="1">
        <v>1045418563</v>
      </c>
      <c r="I473" s="1" t="s">
        <v>1004</v>
      </c>
      <c r="J473" s="1" t="s">
        <v>1063</v>
      </c>
      <c r="K473" s="1" t="s">
        <v>15</v>
      </c>
      <c r="L473" s="1" t="s">
        <v>1005</v>
      </c>
      <c r="M473" s="1" t="s">
        <v>16</v>
      </c>
      <c r="N473" s="1" t="s">
        <v>22</v>
      </c>
      <c r="O473" s="1"/>
      <c r="P473" s="1" t="s">
        <v>66</v>
      </c>
      <c r="Q473" s="43">
        <v>45912</v>
      </c>
      <c r="R473" s="1"/>
      <c r="S473" s="1" t="s">
        <v>753</v>
      </c>
      <c r="T473" s="1" t="s">
        <v>1111</v>
      </c>
      <c r="U473" s="1"/>
      <c r="V473" s="1"/>
      <c r="W473" s="46">
        <f t="shared" si="70"/>
        <v>45914.512002314812</v>
      </c>
      <c r="X473" s="47">
        <f t="shared" si="71"/>
        <v>4</v>
      </c>
      <c r="Y473" s="47">
        <f t="shared" ca="1" si="72"/>
        <v>35.48799768518802</v>
      </c>
      <c r="Z473" s="47">
        <f t="shared" ca="1" si="73"/>
        <v>26</v>
      </c>
      <c r="AA473" s="47">
        <f t="shared" ca="1" si="74"/>
        <v>9.4879976851880201</v>
      </c>
      <c r="AB473" s="47">
        <f t="shared" ca="1" si="75"/>
        <v>26</v>
      </c>
      <c r="AC473" s="47">
        <f t="shared" ca="1" si="76"/>
        <v>22</v>
      </c>
      <c r="AD473" s="48">
        <f t="shared" ca="1" si="77"/>
        <v>-29.48799768518802</v>
      </c>
      <c r="AE473" s="42" t="str">
        <f t="shared" si="78"/>
        <v>EJECUTADO</v>
      </c>
    </row>
    <row r="474" spans="1:31" customFormat="1" ht="15" x14ac:dyDescent="0.25">
      <c r="A474" s="110">
        <v>23502179</v>
      </c>
      <c r="B474" s="39" t="e">
        <f>VLOOKUP(A474,[1]BASE!$A:$A,1,0)</f>
        <v>#N/A</v>
      </c>
      <c r="C474" s="39" t="e">
        <f>VLOOKUP(A474,'INGRESO DIARIO'!A:A,1,0)</f>
        <v>#N/A</v>
      </c>
      <c r="D474" s="40" t="s">
        <v>1098</v>
      </c>
      <c r="E474" s="1" t="s">
        <v>19</v>
      </c>
      <c r="F474" s="41">
        <v>45869.455208333333</v>
      </c>
      <c r="G474" s="41">
        <v>45909.62059027778</v>
      </c>
      <c r="H474" s="1">
        <v>1020427716</v>
      </c>
      <c r="I474" s="1" t="s">
        <v>1017</v>
      </c>
      <c r="J474" s="1" t="s">
        <v>1068</v>
      </c>
      <c r="K474" s="1" t="s">
        <v>15</v>
      </c>
      <c r="L474" s="1" t="s">
        <v>1018</v>
      </c>
      <c r="M474" s="1" t="s">
        <v>16</v>
      </c>
      <c r="N474" s="1" t="s">
        <v>22</v>
      </c>
      <c r="O474" s="1"/>
      <c r="P474" s="1" t="s">
        <v>66</v>
      </c>
      <c r="Q474" s="43">
        <v>45912</v>
      </c>
      <c r="R474" s="1"/>
      <c r="S474" s="1" t="s">
        <v>753</v>
      </c>
      <c r="T474" s="1" t="s">
        <v>1258</v>
      </c>
      <c r="U474" s="1"/>
      <c r="V474" s="1"/>
      <c r="W474" s="46">
        <f t="shared" si="70"/>
        <v>45913.62059027778</v>
      </c>
      <c r="X474" s="47">
        <f t="shared" si="71"/>
        <v>4</v>
      </c>
      <c r="Y474" s="47">
        <f t="shared" ca="1" si="72"/>
        <v>36.379409722219862</v>
      </c>
      <c r="Z474" s="47">
        <f t="shared" ca="1" si="73"/>
        <v>27</v>
      </c>
      <c r="AA474" s="47">
        <f t="shared" ca="1" si="74"/>
        <v>9.3794097222198616</v>
      </c>
      <c r="AB474" s="47">
        <f t="shared" ca="1" si="75"/>
        <v>27</v>
      </c>
      <c r="AC474" s="47">
        <f t="shared" ca="1" si="76"/>
        <v>23</v>
      </c>
      <c r="AD474" s="48">
        <f t="shared" ca="1" si="77"/>
        <v>-30.379409722219862</v>
      </c>
      <c r="AE474" s="42" t="str">
        <f t="shared" si="78"/>
        <v>EJECUTADO</v>
      </c>
    </row>
    <row r="475" spans="1:31" customFormat="1" ht="15" x14ac:dyDescent="0.25">
      <c r="A475" s="110">
        <v>23535613</v>
      </c>
      <c r="B475" s="39" t="e">
        <f>VLOOKUP(A475,[1]BASE!$A:$A,1,0)</f>
        <v>#N/A</v>
      </c>
      <c r="C475" s="39" t="e">
        <f>VLOOKUP(A475,'INGRESO DIARIO'!A:A,1,0)</f>
        <v>#N/A</v>
      </c>
      <c r="D475" s="40" t="s">
        <v>1091</v>
      </c>
      <c r="E475" s="1" t="s">
        <v>19</v>
      </c>
      <c r="F475" s="41">
        <v>45910.432442129626</v>
      </c>
      <c r="G475" s="41">
        <v>45910.432476851849</v>
      </c>
      <c r="H475" s="1">
        <v>71591691</v>
      </c>
      <c r="I475" s="1" t="s">
        <v>1000</v>
      </c>
      <c r="J475" s="1" t="s">
        <v>1061</v>
      </c>
      <c r="K475" s="1" t="s">
        <v>15</v>
      </c>
      <c r="L475" s="1" t="s">
        <v>1001</v>
      </c>
      <c r="M475" s="1" t="s">
        <v>16</v>
      </c>
      <c r="N475" s="1" t="s">
        <v>20</v>
      </c>
      <c r="O475" s="1"/>
      <c r="P475" s="1" t="s">
        <v>754</v>
      </c>
      <c r="Q475" s="43">
        <v>45912</v>
      </c>
      <c r="R475" s="1"/>
      <c r="S475" s="1" t="s">
        <v>753</v>
      </c>
      <c r="T475" s="1" t="s">
        <v>1118</v>
      </c>
      <c r="U475" s="1"/>
      <c r="V475" s="1"/>
      <c r="W475" s="46">
        <f t="shared" si="70"/>
        <v>45914.432476851849</v>
      </c>
      <c r="X475" s="47">
        <f t="shared" si="71"/>
        <v>4</v>
      </c>
      <c r="Y475" s="47">
        <f t="shared" ca="1" si="72"/>
        <v>35.56752314815094</v>
      </c>
      <c r="Z475" s="47">
        <f t="shared" ca="1" si="73"/>
        <v>26</v>
      </c>
      <c r="AA475" s="47">
        <f t="shared" ca="1" si="74"/>
        <v>9.56752314815094</v>
      </c>
      <c r="AB475" s="47">
        <f t="shared" ca="1" si="75"/>
        <v>26</v>
      </c>
      <c r="AC475" s="47">
        <f t="shared" ca="1" si="76"/>
        <v>22</v>
      </c>
      <c r="AD475" s="48">
        <f t="shared" ca="1" si="77"/>
        <v>-29.56752314815094</v>
      </c>
      <c r="AE475" s="42" t="str">
        <f t="shared" si="78"/>
        <v>EJECUTADO</v>
      </c>
    </row>
    <row r="476" spans="1:31" customFormat="1" ht="15" x14ac:dyDescent="0.25">
      <c r="A476" s="110">
        <v>23532772</v>
      </c>
      <c r="B476" s="39" t="e">
        <f>VLOOKUP(A476,[1]BASE!$A:$A,1,0)</f>
        <v>#N/A</v>
      </c>
      <c r="C476" s="39" t="e">
        <f>VLOOKUP(A476,'INGRESO DIARIO'!A:A,1,0)</f>
        <v>#N/A</v>
      </c>
      <c r="D476" s="40" t="s">
        <v>575</v>
      </c>
      <c r="E476" s="1" t="s">
        <v>19</v>
      </c>
      <c r="F476" s="41">
        <v>45905.914942129632</v>
      </c>
      <c r="G476" s="41">
        <v>45909.870289351849</v>
      </c>
      <c r="H476" s="1">
        <v>1128084419</v>
      </c>
      <c r="I476" s="1" t="s">
        <v>487</v>
      </c>
      <c r="J476" s="1" t="s">
        <v>548</v>
      </c>
      <c r="K476" s="1" t="s">
        <v>15</v>
      </c>
      <c r="L476" s="1" t="s">
        <v>488</v>
      </c>
      <c r="M476" s="1" t="s">
        <v>16</v>
      </c>
      <c r="N476" s="1" t="s">
        <v>20</v>
      </c>
      <c r="O476" s="1"/>
      <c r="P476" s="1" t="s">
        <v>754</v>
      </c>
      <c r="Q476" s="43">
        <v>45912</v>
      </c>
      <c r="R476" s="1"/>
      <c r="S476" s="1" t="s">
        <v>753</v>
      </c>
      <c r="T476" s="1" t="s">
        <v>2939</v>
      </c>
      <c r="U476" s="1" t="s">
        <v>17</v>
      </c>
      <c r="V476" s="1" t="s">
        <v>17</v>
      </c>
      <c r="W476" s="46">
        <f t="shared" si="70"/>
        <v>45913.870289351849</v>
      </c>
      <c r="X476" s="47">
        <f t="shared" si="71"/>
        <v>4</v>
      </c>
      <c r="Y476" s="47">
        <f t="shared" ca="1" si="72"/>
        <v>36.129710648150649</v>
      </c>
      <c r="Z476" s="47">
        <f t="shared" ca="1" si="73"/>
        <v>27</v>
      </c>
      <c r="AA476" s="47">
        <f t="shared" ca="1" si="74"/>
        <v>9.1297106481506489</v>
      </c>
      <c r="AB476" s="47">
        <f t="shared" ca="1" si="75"/>
        <v>27</v>
      </c>
      <c r="AC476" s="47">
        <f t="shared" ca="1" si="76"/>
        <v>23</v>
      </c>
      <c r="AD476" s="48">
        <f t="shared" ca="1" si="77"/>
        <v>-30.129710648150649</v>
      </c>
      <c r="AE476" s="42" t="str">
        <f t="shared" si="78"/>
        <v>EJECUTADO</v>
      </c>
    </row>
    <row r="477" spans="1:31" customFormat="1" ht="15" x14ac:dyDescent="0.25">
      <c r="A477" s="110">
        <v>23535463</v>
      </c>
      <c r="B477" s="39" t="e">
        <f>VLOOKUP(A477,[1]BASE!$A:$A,1,0)</f>
        <v>#N/A</v>
      </c>
      <c r="C477" s="39" t="e">
        <f>VLOOKUP(A477,'INGRESO DIARIO'!A:A,1,0)</f>
        <v>#N/A</v>
      </c>
      <c r="D477" s="40" t="s">
        <v>1082</v>
      </c>
      <c r="E477" s="1" t="s">
        <v>19</v>
      </c>
      <c r="F477" s="41">
        <v>45910.363819444443</v>
      </c>
      <c r="G477" s="41">
        <v>45910.363854166666</v>
      </c>
      <c r="H477" s="1">
        <v>26341280</v>
      </c>
      <c r="I477" s="1" t="s">
        <v>983</v>
      </c>
      <c r="J477" s="1" t="s">
        <v>1053</v>
      </c>
      <c r="K477" s="1" t="s">
        <v>15</v>
      </c>
      <c r="L477" s="1" t="s">
        <v>984</v>
      </c>
      <c r="M477" s="1" t="s">
        <v>16</v>
      </c>
      <c r="N477" s="1" t="s">
        <v>20</v>
      </c>
      <c r="O477" s="1"/>
      <c r="P477" s="1" t="s">
        <v>754</v>
      </c>
      <c r="Q477" s="43">
        <v>45912</v>
      </c>
      <c r="R477" s="1"/>
      <c r="S477" s="1" t="s">
        <v>753</v>
      </c>
      <c r="T477" s="1" t="s">
        <v>2940</v>
      </c>
      <c r="U477" s="1"/>
      <c r="V477" s="1"/>
      <c r="W477" s="46">
        <f t="shared" si="70"/>
        <v>45914.363854166666</v>
      </c>
      <c r="X477" s="47">
        <f t="shared" si="71"/>
        <v>4</v>
      </c>
      <c r="Y477" s="47">
        <f t="shared" ca="1" si="72"/>
        <v>35.636145833334012</v>
      </c>
      <c r="Z477" s="47">
        <f t="shared" ca="1" si="73"/>
        <v>26</v>
      </c>
      <c r="AA477" s="47">
        <f t="shared" ca="1" si="74"/>
        <v>9.6361458333340124</v>
      </c>
      <c r="AB477" s="47">
        <f t="shared" ca="1" si="75"/>
        <v>26</v>
      </c>
      <c r="AC477" s="47">
        <f t="shared" ca="1" si="76"/>
        <v>22</v>
      </c>
      <c r="AD477" s="48">
        <f t="shared" ca="1" si="77"/>
        <v>-29.636145833334012</v>
      </c>
      <c r="AE477" s="42" t="str">
        <f t="shared" si="78"/>
        <v>EJECUTADO</v>
      </c>
    </row>
    <row r="478" spans="1:31" customFormat="1" ht="15" x14ac:dyDescent="0.25">
      <c r="A478" s="126">
        <v>23521474</v>
      </c>
      <c r="B478" s="128" t="e">
        <f>VLOOKUP(A478,[1]BASE!$A:$A,1,0)</f>
        <v>#N/A</v>
      </c>
      <c r="C478" s="128">
        <f>VLOOKUP(A478,'INGRESO DIARIO'!A:A,1,0)</f>
        <v>23521474</v>
      </c>
      <c r="D478" s="129" t="s">
        <v>2068</v>
      </c>
      <c r="E478" s="129" t="s">
        <v>409</v>
      </c>
      <c r="F478" s="130">
        <v>45894.48883101852</v>
      </c>
      <c r="G478" s="130">
        <v>45901.906956018516</v>
      </c>
      <c r="H478" s="129">
        <v>2113253</v>
      </c>
      <c r="I478" s="129" t="s">
        <v>2066</v>
      </c>
      <c r="J478" s="129" t="s">
        <v>2826</v>
      </c>
      <c r="K478" s="129" t="s">
        <v>15</v>
      </c>
      <c r="L478" s="129" t="s">
        <v>2070</v>
      </c>
      <c r="M478" s="129" t="s">
        <v>18</v>
      </c>
      <c r="N478" s="129" t="s">
        <v>26</v>
      </c>
      <c r="O478" s="129"/>
      <c r="P478" s="129"/>
      <c r="Q478" s="132">
        <v>45912</v>
      </c>
      <c r="R478" s="129"/>
      <c r="S478" s="129" t="s">
        <v>21</v>
      </c>
      <c r="T478" s="129" t="s">
        <v>2934</v>
      </c>
      <c r="U478" s="129"/>
      <c r="V478" s="129"/>
      <c r="W478" s="133">
        <f t="shared" si="70"/>
        <v>45909.906956018516</v>
      </c>
      <c r="X478" s="134">
        <f t="shared" si="71"/>
        <v>8</v>
      </c>
      <c r="Y478" s="134">
        <f t="shared" ca="1" si="72"/>
        <v>44.093043981483788</v>
      </c>
      <c r="Z478" s="134">
        <f t="shared" ca="1" si="73"/>
        <v>33</v>
      </c>
      <c r="AA478" s="134">
        <f t="shared" ca="1" si="74"/>
        <v>11.093043981483788</v>
      </c>
      <c r="AB478" s="134">
        <f t="shared" ca="1" si="75"/>
        <v>33</v>
      </c>
      <c r="AC478" s="134">
        <f t="shared" ca="1" si="76"/>
        <v>25</v>
      </c>
      <c r="AD478" s="135">
        <f t="shared" ca="1" si="77"/>
        <v>-34.093043981483788</v>
      </c>
      <c r="AE478" s="127" t="str">
        <f t="shared" ca="1" si="78"/>
        <v>VENCIDO</v>
      </c>
    </row>
    <row r="479" spans="1:31" customFormat="1" ht="15" x14ac:dyDescent="0.25">
      <c r="A479" s="126">
        <v>23528312</v>
      </c>
      <c r="B479" s="128" t="e">
        <f>VLOOKUP(A479,[1]BASE!$A:$A,1,0)</f>
        <v>#N/A</v>
      </c>
      <c r="C479" s="128">
        <f>VLOOKUP(A479,'INGRESO DIARIO'!A:A,1,0)</f>
        <v>23528312</v>
      </c>
      <c r="D479" s="129" t="s">
        <v>2696</v>
      </c>
      <c r="E479" s="129" t="s">
        <v>409</v>
      </c>
      <c r="F479" s="130">
        <v>45901.70590277778</v>
      </c>
      <c r="G479" s="130">
        <v>45913.426701388889</v>
      </c>
      <c r="H479" s="129">
        <v>1036679171</v>
      </c>
      <c r="I479" s="129" t="s">
        <v>2694</v>
      </c>
      <c r="J479" s="129" t="s">
        <v>2927</v>
      </c>
      <c r="K479" s="129" t="s">
        <v>15</v>
      </c>
      <c r="L479" s="129" t="s">
        <v>2698</v>
      </c>
      <c r="M479" s="129" t="s">
        <v>18</v>
      </c>
      <c r="N479" s="129" t="s">
        <v>26</v>
      </c>
      <c r="O479" s="129"/>
      <c r="P479" s="129"/>
      <c r="Q479" s="132">
        <v>45912</v>
      </c>
      <c r="R479" s="129"/>
      <c r="S479" s="129"/>
      <c r="T479" s="129" t="s">
        <v>2947</v>
      </c>
      <c r="U479" s="129"/>
      <c r="V479" s="129"/>
      <c r="W479" s="133">
        <f t="shared" si="70"/>
        <v>45921.426701388889</v>
      </c>
      <c r="X479" s="134">
        <f t="shared" si="71"/>
        <v>8</v>
      </c>
      <c r="Y479" s="134">
        <f t="shared" ca="1" si="72"/>
        <v>32.573298611110658</v>
      </c>
      <c r="Z479" s="134">
        <f t="shared" ca="1" si="73"/>
        <v>23</v>
      </c>
      <c r="AA479" s="134">
        <f t="shared" ca="1" si="74"/>
        <v>9.5732986111106584</v>
      </c>
      <c r="AB479" s="134">
        <f t="shared" ca="1" si="75"/>
        <v>23</v>
      </c>
      <c r="AC479" s="134">
        <f t="shared" ca="1" si="76"/>
        <v>15</v>
      </c>
      <c r="AD479" s="135">
        <f t="shared" ca="1" si="77"/>
        <v>-22.573298611110658</v>
      </c>
      <c r="AE479" s="127" t="str">
        <f t="shared" ca="1" si="78"/>
        <v>VENCIDO</v>
      </c>
    </row>
    <row r="480" spans="1:31" customFormat="1" ht="15" x14ac:dyDescent="0.25">
      <c r="A480" s="126">
        <v>23526501</v>
      </c>
      <c r="B480" s="128" t="e">
        <f>VLOOKUP(A480,[1]BASE!$A:$A,1,0)</f>
        <v>#N/A</v>
      </c>
      <c r="C480" s="128">
        <f>VLOOKUP(A480,'INGRESO DIARIO'!A:A,1,0)</f>
        <v>23526501</v>
      </c>
      <c r="D480" s="136" t="s">
        <v>3059</v>
      </c>
      <c r="E480" s="129" t="s">
        <v>19</v>
      </c>
      <c r="F480" s="130">
        <v>45898.454282407409</v>
      </c>
      <c r="G480" s="130">
        <v>45917.609409722223</v>
      </c>
      <c r="H480" s="129">
        <v>98633492</v>
      </c>
      <c r="I480" s="129" t="s">
        <v>2476</v>
      </c>
      <c r="J480" s="129" t="s">
        <v>2893</v>
      </c>
      <c r="K480" s="129" t="s">
        <v>15</v>
      </c>
      <c r="L480" s="129" t="s">
        <v>2480</v>
      </c>
      <c r="M480" s="129" t="s">
        <v>16</v>
      </c>
      <c r="N480" s="129" t="s">
        <v>22</v>
      </c>
      <c r="O480" s="129"/>
      <c r="P480" s="129"/>
      <c r="Q480" s="132">
        <v>45911</v>
      </c>
      <c r="R480" s="129"/>
      <c r="S480" s="129"/>
      <c r="T480" s="129" t="s">
        <v>2931</v>
      </c>
      <c r="U480" s="129"/>
      <c r="V480" s="129"/>
      <c r="W480" s="133">
        <f t="shared" si="70"/>
        <v>45921.609409722223</v>
      </c>
      <c r="X480" s="134">
        <f t="shared" si="71"/>
        <v>4</v>
      </c>
      <c r="Y480" s="134">
        <f t="shared" ca="1" si="72"/>
        <v>28.390590277776937</v>
      </c>
      <c r="Z480" s="134">
        <f t="shared" ca="1" si="73"/>
        <v>21</v>
      </c>
      <c r="AA480" s="134">
        <f t="shared" ca="1" si="74"/>
        <v>7.390590277776937</v>
      </c>
      <c r="AB480" s="134">
        <f t="shared" ca="1" si="75"/>
        <v>21</v>
      </c>
      <c r="AC480" s="134">
        <f t="shared" ca="1" si="76"/>
        <v>17</v>
      </c>
      <c r="AD480" s="135">
        <f t="shared" ca="1" si="77"/>
        <v>-22.390590277776937</v>
      </c>
      <c r="AE480" s="127" t="str">
        <f t="shared" ca="1" si="78"/>
        <v>VENCIDO</v>
      </c>
    </row>
    <row r="481" spans="1:31" customFormat="1" ht="15" x14ac:dyDescent="0.25">
      <c r="A481" s="126">
        <v>23521195</v>
      </c>
      <c r="B481" s="128" t="e">
        <f>VLOOKUP(A481,[1]BASE!$A:$A,1,0)</f>
        <v>#N/A</v>
      </c>
      <c r="C481" s="128" t="e">
        <f>VLOOKUP(A481,'INGRESO DIARIO'!A:A,1,0)</f>
        <v>#N/A</v>
      </c>
      <c r="D481" s="136" t="s">
        <v>3055</v>
      </c>
      <c r="E481" s="129" t="s">
        <v>19</v>
      </c>
      <c r="F481" s="130">
        <v>45896.707951388889</v>
      </c>
      <c r="G481" s="130">
        <v>45901.906793981485</v>
      </c>
      <c r="H481" s="129">
        <v>70047455</v>
      </c>
      <c r="I481" s="129" t="s">
        <v>2038</v>
      </c>
      <c r="J481" s="129" t="s">
        <v>2820</v>
      </c>
      <c r="K481" s="129" t="s">
        <v>15</v>
      </c>
      <c r="L481" s="129" t="s">
        <v>2041</v>
      </c>
      <c r="M481" s="129" t="s">
        <v>16</v>
      </c>
      <c r="N481" s="129" t="s">
        <v>22</v>
      </c>
      <c r="O481" s="129"/>
      <c r="P481" s="129"/>
      <c r="Q481" s="132">
        <v>45911</v>
      </c>
      <c r="R481" s="129"/>
      <c r="S481" s="129" t="s">
        <v>23</v>
      </c>
      <c r="T481" s="129" t="s">
        <v>2930</v>
      </c>
      <c r="U481" s="129"/>
      <c r="V481" s="129"/>
      <c r="W481" s="133">
        <f t="shared" si="70"/>
        <v>45905.906793981485</v>
      </c>
      <c r="X481" s="134">
        <f t="shared" si="71"/>
        <v>4</v>
      </c>
      <c r="Y481" s="134">
        <f t="shared" ca="1" si="72"/>
        <v>44.093206018515048</v>
      </c>
      <c r="Z481" s="134">
        <f t="shared" ca="1" si="73"/>
        <v>33</v>
      </c>
      <c r="AA481" s="134">
        <f t="shared" ca="1" si="74"/>
        <v>11.093206018515048</v>
      </c>
      <c r="AB481" s="134">
        <f t="shared" ca="1" si="75"/>
        <v>33</v>
      </c>
      <c r="AC481" s="134">
        <f t="shared" ca="1" si="76"/>
        <v>29</v>
      </c>
      <c r="AD481" s="135">
        <f t="shared" ca="1" si="77"/>
        <v>-38.093206018515048</v>
      </c>
      <c r="AE481" s="127" t="str">
        <f t="shared" ca="1" si="78"/>
        <v>VENCIDO</v>
      </c>
    </row>
    <row r="482" spans="1:31" customFormat="1" ht="15" x14ac:dyDescent="0.25">
      <c r="A482" s="126">
        <v>23521211</v>
      </c>
      <c r="B482" s="128" t="e">
        <f>VLOOKUP(A482,[1]BASE!$A:$A,1,0)</f>
        <v>#N/A</v>
      </c>
      <c r="C482" s="128" t="e">
        <f>VLOOKUP(A482,'INGRESO DIARIO'!A:A,1,0)</f>
        <v>#N/A</v>
      </c>
      <c r="D482" s="136" t="s">
        <v>3056</v>
      </c>
      <c r="E482" s="129" t="s">
        <v>19</v>
      </c>
      <c r="F482" s="130">
        <v>45896.709479166668</v>
      </c>
      <c r="G482" s="130">
        <v>45901.906504629631</v>
      </c>
      <c r="H482" s="129">
        <v>1017168808</v>
      </c>
      <c r="I482" s="129" t="s">
        <v>2042</v>
      </c>
      <c r="J482" s="129" t="s">
        <v>2821</v>
      </c>
      <c r="K482" s="129" t="s">
        <v>15</v>
      </c>
      <c r="L482" s="129" t="s">
        <v>2045</v>
      </c>
      <c r="M482" s="129" t="s">
        <v>16</v>
      </c>
      <c r="N482" s="129" t="s">
        <v>22</v>
      </c>
      <c r="O482" s="129"/>
      <c r="P482" s="129"/>
      <c r="Q482" s="132">
        <v>45911</v>
      </c>
      <c r="R482" s="129"/>
      <c r="S482" s="129" t="s">
        <v>23</v>
      </c>
      <c r="T482" s="129" t="s">
        <v>2930</v>
      </c>
      <c r="U482" s="129"/>
      <c r="V482" s="129"/>
      <c r="W482" s="133">
        <f t="shared" si="70"/>
        <v>45905.906504629631</v>
      </c>
      <c r="X482" s="134">
        <f t="shared" si="71"/>
        <v>4</v>
      </c>
      <c r="Y482" s="134">
        <f t="shared" ca="1" si="72"/>
        <v>44.093495370369055</v>
      </c>
      <c r="Z482" s="134">
        <f t="shared" ca="1" si="73"/>
        <v>33</v>
      </c>
      <c r="AA482" s="134">
        <f t="shared" ca="1" si="74"/>
        <v>11.093495370369055</v>
      </c>
      <c r="AB482" s="134">
        <f t="shared" ca="1" si="75"/>
        <v>33</v>
      </c>
      <c r="AC482" s="134">
        <f t="shared" ca="1" si="76"/>
        <v>29</v>
      </c>
      <c r="AD482" s="135">
        <f t="shared" ca="1" si="77"/>
        <v>-38.093495370369055</v>
      </c>
      <c r="AE482" s="127" t="str">
        <f t="shared" ca="1" si="78"/>
        <v>VENCIDO</v>
      </c>
    </row>
    <row r="483" spans="1:31" customFormat="1" ht="15" x14ac:dyDescent="0.25">
      <c r="A483" s="126">
        <v>23521258</v>
      </c>
      <c r="B483" s="128" t="e">
        <f>VLOOKUP(A483,[1]BASE!$A:$A,1,0)</f>
        <v>#N/A</v>
      </c>
      <c r="C483" s="128" t="e">
        <f>VLOOKUP(A483,'INGRESO DIARIO'!A:A,1,0)</f>
        <v>#N/A</v>
      </c>
      <c r="D483" s="136" t="s">
        <v>3057</v>
      </c>
      <c r="E483" s="129" t="s">
        <v>19</v>
      </c>
      <c r="F483" s="130">
        <v>45897.294953703706</v>
      </c>
      <c r="G483" s="130">
        <v>45901.906504629631</v>
      </c>
      <c r="H483" s="129">
        <v>1017159931</v>
      </c>
      <c r="I483" s="129" t="s">
        <v>2046</v>
      </c>
      <c r="J483" s="129" t="s">
        <v>2822</v>
      </c>
      <c r="K483" s="129" t="s">
        <v>15</v>
      </c>
      <c r="L483" s="129" t="s">
        <v>2050</v>
      </c>
      <c r="M483" s="129" t="s">
        <v>16</v>
      </c>
      <c r="N483" s="129" t="s">
        <v>22</v>
      </c>
      <c r="O483" s="129"/>
      <c r="P483" s="129"/>
      <c r="Q483" s="132">
        <v>45911</v>
      </c>
      <c r="R483" s="129"/>
      <c r="S483" s="129" t="s">
        <v>23</v>
      </c>
      <c r="T483" s="129" t="s">
        <v>2930</v>
      </c>
      <c r="U483" s="129"/>
      <c r="V483" s="129"/>
      <c r="W483" s="133">
        <f t="shared" si="70"/>
        <v>45905.906504629631</v>
      </c>
      <c r="X483" s="134">
        <f t="shared" si="71"/>
        <v>4</v>
      </c>
      <c r="Y483" s="134">
        <f t="shared" ca="1" si="72"/>
        <v>44.093495370369055</v>
      </c>
      <c r="Z483" s="134">
        <f t="shared" ca="1" si="73"/>
        <v>33</v>
      </c>
      <c r="AA483" s="134">
        <f t="shared" ca="1" si="74"/>
        <v>11.093495370369055</v>
      </c>
      <c r="AB483" s="134">
        <f t="shared" ca="1" si="75"/>
        <v>33</v>
      </c>
      <c r="AC483" s="134">
        <f t="shared" ca="1" si="76"/>
        <v>29</v>
      </c>
      <c r="AD483" s="135">
        <f t="shared" ca="1" si="77"/>
        <v>-38.093495370369055</v>
      </c>
      <c r="AE483" s="127" t="str">
        <f t="shared" ca="1" si="78"/>
        <v>VENCIDO</v>
      </c>
    </row>
    <row r="484" spans="1:31" customFormat="1" ht="15" x14ac:dyDescent="0.25">
      <c r="A484" s="126">
        <v>23523130</v>
      </c>
      <c r="B484" s="128" t="e">
        <f>VLOOKUP(A484,[1]BASE!$A:$A,1,0)</f>
        <v>#N/A</v>
      </c>
      <c r="C484" s="128" t="e">
        <f>VLOOKUP(A484,'INGRESO DIARIO'!A:A,1,0)</f>
        <v>#N/A</v>
      </c>
      <c r="D484" s="136" t="s">
        <v>3058</v>
      </c>
      <c r="E484" s="129" t="s">
        <v>19</v>
      </c>
      <c r="F484" s="130">
        <v>45895.624363425923</v>
      </c>
      <c r="G484" s="130">
        <v>45901.906944444447</v>
      </c>
      <c r="H484" s="129">
        <v>1128416786</v>
      </c>
      <c r="I484" s="129" t="s">
        <v>2179</v>
      </c>
      <c r="J484" s="129" t="s">
        <v>2845</v>
      </c>
      <c r="K484" s="129" t="s">
        <v>15</v>
      </c>
      <c r="L484" s="129" t="s">
        <v>2183</v>
      </c>
      <c r="M484" s="129" t="s">
        <v>16</v>
      </c>
      <c r="N484" s="129" t="s">
        <v>22</v>
      </c>
      <c r="O484" s="129"/>
      <c r="P484" s="129"/>
      <c r="Q484" s="132">
        <v>45911</v>
      </c>
      <c r="R484" s="129"/>
      <c r="S484" s="129" t="s">
        <v>23</v>
      </c>
      <c r="T484" s="129" t="s">
        <v>2929</v>
      </c>
      <c r="U484" s="129"/>
      <c r="V484" s="129"/>
      <c r="W484" s="133">
        <f t="shared" si="70"/>
        <v>45905.906944444447</v>
      </c>
      <c r="X484" s="134">
        <f t="shared" si="71"/>
        <v>4</v>
      </c>
      <c r="Y484" s="134">
        <f t="shared" ca="1" si="72"/>
        <v>44.093055555553292</v>
      </c>
      <c r="Z484" s="134">
        <f t="shared" ca="1" si="73"/>
        <v>33</v>
      </c>
      <c r="AA484" s="134">
        <f t="shared" ca="1" si="74"/>
        <v>11.093055555553292</v>
      </c>
      <c r="AB484" s="134">
        <f t="shared" ca="1" si="75"/>
        <v>33</v>
      </c>
      <c r="AC484" s="134">
        <f t="shared" ca="1" si="76"/>
        <v>29</v>
      </c>
      <c r="AD484" s="135">
        <f t="shared" ca="1" si="77"/>
        <v>-38.093055555553292</v>
      </c>
      <c r="AE484" s="127" t="str">
        <f t="shared" ca="1" si="78"/>
        <v>VENCIDO</v>
      </c>
    </row>
    <row r="485" spans="1:31" customFormat="1" ht="15" x14ac:dyDescent="0.25">
      <c r="A485" s="110">
        <v>23450559</v>
      </c>
      <c r="B485" s="39" t="e">
        <f>VLOOKUP(A485,[1]BASE!$A:$A,1,0)</f>
        <v>#N/A</v>
      </c>
      <c r="C485" s="39" t="e">
        <f>VLOOKUP(A485,'INGRESO DIARIO'!A:A,1,0)</f>
        <v>#N/A</v>
      </c>
      <c r="D485" s="1" t="s">
        <v>530</v>
      </c>
      <c r="E485" s="1" t="s">
        <v>589</v>
      </c>
      <c r="F485" s="41">
        <v>45805.597673611112</v>
      </c>
      <c r="G485" s="41">
        <v>45904.722141203703</v>
      </c>
      <c r="H485" s="1">
        <v>43184328</v>
      </c>
      <c r="I485" s="1" t="s">
        <v>532</v>
      </c>
      <c r="J485" s="1" t="s">
        <v>566</v>
      </c>
      <c r="K485" s="1" t="s">
        <v>15</v>
      </c>
      <c r="L485" s="1" t="s">
        <v>533</v>
      </c>
      <c r="M485" s="1" t="s">
        <v>18</v>
      </c>
      <c r="N485" s="1" t="s">
        <v>26</v>
      </c>
      <c r="O485" s="1"/>
      <c r="P485" s="1" t="s">
        <v>17</v>
      </c>
      <c r="Q485" s="43">
        <v>45911</v>
      </c>
      <c r="R485" s="1"/>
      <c r="S485" s="1" t="s">
        <v>23</v>
      </c>
      <c r="T485" s="1" t="s">
        <v>609</v>
      </c>
      <c r="U485" s="1" t="s">
        <v>17</v>
      </c>
      <c r="V485" s="1" t="s">
        <v>17</v>
      </c>
      <c r="W485" s="46">
        <f t="shared" si="70"/>
        <v>45912.722141203703</v>
      </c>
      <c r="X485" s="47">
        <f t="shared" si="71"/>
        <v>8</v>
      </c>
      <c r="Y485" s="47">
        <f t="shared" ca="1" si="72"/>
        <v>41.277858796296641</v>
      </c>
      <c r="Z485" s="47">
        <f t="shared" ca="1" si="73"/>
        <v>30</v>
      </c>
      <c r="AA485" s="47">
        <f t="shared" ca="1" si="74"/>
        <v>11.277858796296641</v>
      </c>
      <c r="AB485" s="47">
        <f t="shared" ca="1" si="75"/>
        <v>30</v>
      </c>
      <c r="AC485" s="47">
        <f t="shared" ca="1" si="76"/>
        <v>22</v>
      </c>
      <c r="AD485" s="48">
        <f t="shared" ca="1" si="77"/>
        <v>-31.277858796296641</v>
      </c>
      <c r="AE485" s="42" t="str">
        <f t="shared" ca="1" si="78"/>
        <v>VENCIDO</v>
      </c>
    </row>
    <row r="486" spans="1:31" customFormat="1" ht="15" x14ac:dyDescent="0.25">
      <c r="A486" s="110">
        <v>23535810</v>
      </c>
      <c r="B486" s="39" t="e">
        <f>VLOOKUP(A486,[1]BASE!$A:$A,1,0)</f>
        <v>#N/A</v>
      </c>
      <c r="C486" s="39" t="e">
        <f>VLOOKUP(A486,'INGRESO DIARIO'!A:A,1,0)</f>
        <v>#N/A</v>
      </c>
      <c r="D486" s="1" t="s">
        <v>1030</v>
      </c>
      <c r="E486" s="1" t="s">
        <v>19</v>
      </c>
      <c r="F486" s="41">
        <v>45910.529594907406</v>
      </c>
      <c r="G486" s="41">
        <v>45910.529629629629</v>
      </c>
      <c r="H486" s="1">
        <v>8100607</v>
      </c>
      <c r="I486" s="1" t="s">
        <v>1031</v>
      </c>
      <c r="J486" s="1" t="s">
        <v>1073</v>
      </c>
      <c r="K486" s="1" t="s">
        <v>15</v>
      </c>
      <c r="L486" s="1" t="s">
        <v>1032</v>
      </c>
      <c r="M486" s="1" t="s">
        <v>18</v>
      </c>
      <c r="N486" s="1" t="s">
        <v>22</v>
      </c>
      <c r="O486" s="1"/>
      <c r="P486" s="1" t="s">
        <v>17</v>
      </c>
      <c r="Q486" s="43">
        <v>45911</v>
      </c>
      <c r="R486" s="1"/>
      <c r="S486" s="1" t="s">
        <v>23</v>
      </c>
      <c r="T486" s="1" t="s">
        <v>600</v>
      </c>
      <c r="U486" s="1"/>
      <c r="V486" s="1"/>
      <c r="W486" s="46">
        <f t="shared" si="70"/>
        <v>45918.529629629629</v>
      </c>
      <c r="X486" s="47">
        <f t="shared" si="71"/>
        <v>8</v>
      </c>
      <c r="Y486" s="47">
        <f t="shared" ca="1" si="72"/>
        <v>35.470370370370802</v>
      </c>
      <c r="Z486" s="47">
        <f t="shared" ca="1" si="73"/>
        <v>26</v>
      </c>
      <c r="AA486" s="47">
        <f t="shared" ca="1" si="74"/>
        <v>9.4703703703708015</v>
      </c>
      <c r="AB486" s="47">
        <f t="shared" ca="1" si="75"/>
        <v>26</v>
      </c>
      <c r="AC486" s="47">
        <f t="shared" ca="1" si="76"/>
        <v>18</v>
      </c>
      <c r="AD486" s="48">
        <f t="shared" ca="1" si="77"/>
        <v>-25.470370370370802</v>
      </c>
      <c r="AE486" s="42" t="str">
        <f t="shared" ca="1" si="78"/>
        <v>VENCIDO</v>
      </c>
    </row>
    <row r="487" spans="1:31" customFormat="1" ht="15" x14ac:dyDescent="0.25">
      <c r="A487" s="110">
        <v>23535876</v>
      </c>
      <c r="B487" s="39" t="e">
        <f>VLOOKUP(A487,[1]BASE!$A:$A,1,0)</f>
        <v>#N/A</v>
      </c>
      <c r="C487" s="39" t="e">
        <f>VLOOKUP(A487,'INGRESO DIARIO'!A:A,1,0)</f>
        <v>#N/A</v>
      </c>
      <c r="D487" s="1" t="s">
        <v>1033</v>
      </c>
      <c r="E487" s="1" t="s">
        <v>19</v>
      </c>
      <c r="F487" s="41">
        <v>45910.55741898148</v>
      </c>
      <c r="G487" s="41">
        <v>45910.557453703703</v>
      </c>
      <c r="H487" s="1">
        <v>1010057721</v>
      </c>
      <c r="I487" s="1" t="s">
        <v>1034</v>
      </c>
      <c r="J487" s="1" t="s">
        <v>1074</v>
      </c>
      <c r="K487" s="1" t="s">
        <v>15</v>
      </c>
      <c r="L487" s="1" t="s">
        <v>1035</v>
      </c>
      <c r="M487" s="1" t="s">
        <v>18</v>
      </c>
      <c r="N487" s="1" t="s">
        <v>22</v>
      </c>
      <c r="O487" s="1"/>
      <c r="P487" s="1" t="s">
        <v>17</v>
      </c>
      <c r="Q487" s="43">
        <v>45911</v>
      </c>
      <c r="R487" s="1"/>
      <c r="S487" s="1" t="s">
        <v>23</v>
      </c>
      <c r="T487" s="1" t="s">
        <v>1114</v>
      </c>
      <c r="U487" s="1"/>
      <c r="V487" s="1"/>
      <c r="W487" s="46">
        <f t="shared" si="70"/>
        <v>45918.557453703703</v>
      </c>
      <c r="X487" s="47">
        <f t="shared" si="71"/>
        <v>8</v>
      </c>
      <c r="Y487" s="47">
        <f t="shared" ca="1" si="72"/>
        <v>35.442546296297223</v>
      </c>
      <c r="Z487" s="47">
        <f t="shared" ca="1" si="73"/>
        <v>26</v>
      </c>
      <c r="AA487" s="47">
        <f t="shared" ca="1" si="74"/>
        <v>9.4425462962972233</v>
      </c>
      <c r="AB487" s="47">
        <f t="shared" ca="1" si="75"/>
        <v>26</v>
      </c>
      <c r="AC487" s="47">
        <f t="shared" ca="1" si="76"/>
        <v>18</v>
      </c>
      <c r="AD487" s="48">
        <f t="shared" ca="1" si="77"/>
        <v>-25.442546296297223</v>
      </c>
      <c r="AE487" s="42" t="str">
        <f t="shared" ca="1" si="78"/>
        <v>VENCIDO</v>
      </c>
    </row>
    <row r="488" spans="1:31" customFormat="1" ht="15" x14ac:dyDescent="0.25">
      <c r="A488" s="110">
        <v>23511132</v>
      </c>
      <c r="B488" s="39" t="e">
        <f>VLOOKUP(A488,[1]BASE!$A:$A,1,0)</f>
        <v>#N/A</v>
      </c>
      <c r="C488" s="39" t="e">
        <f>VLOOKUP(A488,'INGRESO DIARIO'!A:A,1,0)</f>
        <v>#N/A</v>
      </c>
      <c r="D488" s="40" t="s">
        <v>734</v>
      </c>
      <c r="E488" s="1" t="s">
        <v>19</v>
      </c>
      <c r="F488" s="41">
        <v>45881.56689814815</v>
      </c>
      <c r="G488" s="41">
        <v>45908.350995370369</v>
      </c>
      <c r="H488" s="1">
        <v>71363863</v>
      </c>
      <c r="I488" s="1" t="s">
        <v>642</v>
      </c>
      <c r="J488" s="1" t="s">
        <v>705</v>
      </c>
      <c r="K488" s="1" t="s">
        <v>15</v>
      </c>
      <c r="L488" s="1" t="s">
        <v>643</v>
      </c>
      <c r="M488" s="1" t="s">
        <v>16</v>
      </c>
      <c r="N488" s="42" t="s">
        <v>22</v>
      </c>
      <c r="O488" s="42"/>
      <c r="P488" s="1" t="s">
        <v>17</v>
      </c>
      <c r="Q488" s="43">
        <v>45911</v>
      </c>
      <c r="R488" s="1"/>
      <c r="S488" s="1" t="s">
        <v>23</v>
      </c>
      <c r="T488" s="1" t="s">
        <v>1254</v>
      </c>
      <c r="U488" s="1" t="s">
        <v>17</v>
      </c>
      <c r="V488" s="1" t="s">
        <v>475</v>
      </c>
      <c r="W488" s="46">
        <f t="shared" si="70"/>
        <v>45912.350995370369</v>
      </c>
      <c r="X488" s="47">
        <f t="shared" si="71"/>
        <v>4</v>
      </c>
      <c r="Y488" s="47">
        <f t="shared" ca="1" si="72"/>
        <v>37.649004629631236</v>
      </c>
      <c r="Z488" s="47">
        <f t="shared" ca="1" si="73"/>
        <v>28</v>
      </c>
      <c r="AA488" s="47">
        <f t="shared" ca="1" si="74"/>
        <v>9.6490046296312357</v>
      </c>
      <c r="AB488" s="47">
        <f t="shared" ca="1" si="75"/>
        <v>28</v>
      </c>
      <c r="AC488" s="47">
        <f t="shared" ca="1" si="76"/>
        <v>24</v>
      </c>
      <c r="AD488" s="48">
        <f t="shared" ca="1" si="77"/>
        <v>-31.649004629631236</v>
      </c>
      <c r="AE488" s="42" t="str">
        <f t="shared" ca="1" si="78"/>
        <v>VENCIDO</v>
      </c>
    </row>
    <row r="489" spans="1:31" customFormat="1" ht="15" x14ac:dyDescent="0.25">
      <c r="A489" s="110">
        <v>23534532</v>
      </c>
      <c r="B489" s="39" t="e">
        <f>VLOOKUP(A489,[1]BASE!$A:$A,1,0)</f>
        <v>#N/A</v>
      </c>
      <c r="C489" s="39" t="e">
        <f>VLOOKUP(A489,'INGRESO DIARIO'!A:A,1,0)</f>
        <v>#N/A</v>
      </c>
      <c r="D489" s="40" t="s">
        <v>915</v>
      </c>
      <c r="E489" s="1" t="s">
        <v>19</v>
      </c>
      <c r="F489" s="41">
        <v>45909.360625000001</v>
      </c>
      <c r="G489" s="41">
        <v>45909.360659722224</v>
      </c>
      <c r="H489" s="1">
        <v>1151447512</v>
      </c>
      <c r="I489" s="1" t="s">
        <v>794</v>
      </c>
      <c r="J489" s="1" t="s">
        <v>878</v>
      </c>
      <c r="K489" s="1" t="s">
        <v>15</v>
      </c>
      <c r="L489" s="1" t="s">
        <v>795</v>
      </c>
      <c r="M489" s="1" t="s">
        <v>16</v>
      </c>
      <c r="N489" s="1" t="s">
        <v>22</v>
      </c>
      <c r="O489" s="1"/>
      <c r="P489" s="1" t="s">
        <v>17</v>
      </c>
      <c r="Q489" s="43">
        <v>45911</v>
      </c>
      <c r="R489" s="1"/>
      <c r="S489" s="1" t="s">
        <v>23</v>
      </c>
      <c r="T489" s="1" t="s">
        <v>1259</v>
      </c>
      <c r="U489" s="1" t="s">
        <v>17</v>
      </c>
      <c r="V489" s="1" t="s">
        <v>17</v>
      </c>
      <c r="W489" s="46">
        <f t="shared" si="70"/>
        <v>45913.360659722224</v>
      </c>
      <c r="X489" s="47">
        <f t="shared" si="71"/>
        <v>4</v>
      </c>
      <c r="Y489" s="47">
        <f t="shared" ca="1" si="72"/>
        <v>36.639340277775773</v>
      </c>
      <c r="Z489" s="47">
        <f t="shared" ca="1" si="73"/>
        <v>27</v>
      </c>
      <c r="AA489" s="47">
        <f t="shared" ca="1" si="74"/>
        <v>9.6393402777757728</v>
      </c>
      <c r="AB489" s="47">
        <f t="shared" ca="1" si="75"/>
        <v>27</v>
      </c>
      <c r="AC489" s="47">
        <f t="shared" ca="1" si="76"/>
        <v>23</v>
      </c>
      <c r="AD489" s="48">
        <f t="shared" ca="1" si="77"/>
        <v>-30.639340277775773</v>
      </c>
      <c r="AE489" s="42" t="str">
        <f t="shared" ca="1" si="78"/>
        <v>VENCIDO</v>
      </c>
    </row>
    <row r="490" spans="1:31" customFormat="1" ht="15" x14ac:dyDescent="0.25">
      <c r="A490" s="110">
        <v>23534548</v>
      </c>
      <c r="B490" s="39" t="e">
        <f>VLOOKUP(A490,[1]BASE!$A:$A,1,0)</f>
        <v>#N/A</v>
      </c>
      <c r="C490" s="39" t="e">
        <f>VLOOKUP(A490,'INGRESO DIARIO'!A:A,1,0)</f>
        <v>#N/A</v>
      </c>
      <c r="D490" s="1" t="s">
        <v>836</v>
      </c>
      <c r="E490" s="1" t="s">
        <v>19</v>
      </c>
      <c r="F490" s="41">
        <v>45909.373159722221</v>
      </c>
      <c r="G490" s="41">
        <v>45909.373194444444</v>
      </c>
      <c r="H490" s="1">
        <v>39421720</v>
      </c>
      <c r="I490" s="1" t="s">
        <v>837</v>
      </c>
      <c r="J490" s="1" t="s">
        <v>897</v>
      </c>
      <c r="K490" s="1" t="s">
        <v>15</v>
      </c>
      <c r="L490" s="1" t="s">
        <v>838</v>
      </c>
      <c r="M490" s="1" t="s">
        <v>16</v>
      </c>
      <c r="N490" s="1" t="s">
        <v>22</v>
      </c>
      <c r="O490" s="1"/>
      <c r="P490" s="1" t="s">
        <v>17</v>
      </c>
      <c r="Q490" s="43">
        <v>45911</v>
      </c>
      <c r="R490" s="1"/>
      <c r="S490" s="1" t="s">
        <v>23</v>
      </c>
      <c r="T490" s="1" t="s">
        <v>1113</v>
      </c>
      <c r="U490" s="1" t="s">
        <v>17</v>
      </c>
      <c r="V490" s="1" t="s">
        <v>17</v>
      </c>
      <c r="W490" s="46">
        <f t="shared" si="70"/>
        <v>45913.373194444444</v>
      </c>
      <c r="X490" s="47">
        <f t="shared" si="71"/>
        <v>4</v>
      </c>
      <c r="Y490" s="47">
        <f t="shared" ca="1" si="72"/>
        <v>36.62680555555562</v>
      </c>
      <c r="Z490" s="47">
        <f t="shared" ca="1" si="73"/>
        <v>27</v>
      </c>
      <c r="AA490" s="47">
        <f t="shared" ca="1" si="74"/>
        <v>9.6268055555556202</v>
      </c>
      <c r="AB490" s="47">
        <f t="shared" ca="1" si="75"/>
        <v>27</v>
      </c>
      <c r="AC490" s="47">
        <f t="shared" ca="1" si="76"/>
        <v>23</v>
      </c>
      <c r="AD490" s="48">
        <f t="shared" ca="1" si="77"/>
        <v>-30.62680555555562</v>
      </c>
      <c r="AE490" s="42" t="str">
        <f t="shared" ca="1" si="78"/>
        <v>VENCIDO</v>
      </c>
    </row>
    <row r="491" spans="1:31" customFormat="1" ht="15" x14ac:dyDescent="0.25">
      <c r="A491" s="110">
        <v>23509588</v>
      </c>
      <c r="B491" s="39" t="e">
        <f>VLOOKUP(A491,[1]BASE!$A:$A,1,0)</f>
        <v>#N/A</v>
      </c>
      <c r="C491" s="39" t="e">
        <f>VLOOKUP(A491,'INGRESO DIARIO'!A:A,1,0)</f>
        <v>#N/A</v>
      </c>
      <c r="D491" s="40" t="s">
        <v>376</v>
      </c>
      <c r="E491" s="1" t="s">
        <v>19</v>
      </c>
      <c r="F491" s="41">
        <v>45880.360439814816</v>
      </c>
      <c r="G491" s="41">
        <v>45910.309525462966</v>
      </c>
      <c r="H491" s="1">
        <v>98527805</v>
      </c>
      <c r="I491" s="1" t="s">
        <v>123</v>
      </c>
      <c r="J491" s="1" t="s">
        <v>304</v>
      </c>
      <c r="K491" s="1" t="s">
        <v>15</v>
      </c>
      <c r="L491" s="1" t="s">
        <v>124</v>
      </c>
      <c r="M491" s="1" t="s">
        <v>16</v>
      </c>
      <c r="N491" s="1" t="str">
        <f>VLOOKUP(A491,[2]Hoja2!A:G,7,0)</f>
        <v>ORIENTE</v>
      </c>
      <c r="O491" s="1"/>
      <c r="P491" s="1"/>
      <c r="Q491" s="43">
        <v>45911</v>
      </c>
      <c r="R491" s="43"/>
      <c r="S491" s="1" t="s">
        <v>23</v>
      </c>
      <c r="T491" s="1" t="s">
        <v>1116</v>
      </c>
      <c r="U491" s="1"/>
      <c r="V491" s="1"/>
      <c r="W491" s="46">
        <f t="shared" si="70"/>
        <v>45914.309525462966</v>
      </c>
      <c r="X491" s="47">
        <f t="shared" si="71"/>
        <v>4</v>
      </c>
      <c r="Y491" s="47">
        <f t="shared" ca="1" si="72"/>
        <v>35.690474537033879</v>
      </c>
      <c r="Z491" s="47">
        <f t="shared" ca="1" si="73"/>
        <v>26</v>
      </c>
      <c r="AA491" s="47">
        <f t="shared" ca="1" si="74"/>
        <v>9.6904745370338787</v>
      </c>
      <c r="AB491" s="47">
        <f t="shared" ca="1" si="75"/>
        <v>26</v>
      </c>
      <c r="AC491" s="47">
        <f t="shared" ca="1" si="76"/>
        <v>22</v>
      </c>
      <c r="AD491" s="48">
        <f t="shared" ca="1" si="77"/>
        <v>-29.690474537033879</v>
      </c>
      <c r="AE491" s="42" t="str">
        <f t="shared" ca="1" si="78"/>
        <v>VENCIDO</v>
      </c>
    </row>
    <row r="492" spans="1:31" customFormat="1" ht="15" x14ac:dyDescent="0.25">
      <c r="A492" s="110">
        <v>23509586</v>
      </c>
      <c r="B492" s="39" t="e">
        <f>VLOOKUP(A492,[1]BASE!$A:$A,1,0)</f>
        <v>#N/A</v>
      </c>
      <c r="C492" s="39" t="e">
        <f>VLOOKUP(A492,'INGRESO DIARIO'!A:A,1,0)</f>
        <v>#N/A</v>
      </c>
      <c r="D492" s="40" t="s">
        <v>377</v>
      </c>
      <c r="E492" s="1" t="s">
        <v>19</v>
      </c>
      <c r="F492" s="41">
        <v>45880.360023148147</v>
      </c>
      <c r="G492" s="41">
        <v>45910.308888888889</v>
      </c>
      <c r="H492" s="1">
        <v>98527805</v>
      </c>
      <c r="I492" s="1" t="s">
        <v>123</v>
      </c>
      <c r="J492" s="1" t="s">
        <v>304</v>
      </c>
      <c r="K492" s="1" t="s">
        <v>15</v>
      </c>
      <c r="L492" s="1" t="s">
        <v>125</v>
      </c>
      <c r="M492" s="1" t="s">
        <v>16</v>
      </c>
      <c r="N492" s="1" t="str">
        <f>VLOOKUP(A492,[2]Hoja2!A:G,7,0)</f>
        <v>ORIENTE</v>
      </c>
      <c r="O492" s="1"/>
      <c r="P492" s="1"/>
      <c r="Q492" s="43">
        <v>45911</v>
      </c>
      <c r="R492" s="43"/>
      <c r="S492" s="1" t="s">
        <v>23</v>
      </c>
      <c r="T492" s="1" t="s">
        <v>1116</v>
      </c>
      <c r="U492" s="1"/>
      <c r="V492" s="1"/>
      <c r="W492" s="46">
        <f t="shared" si="70"/>
        <v>45914.308888888889</v>
      </c>
      <c r="X492" s="47">
        <f t="shared" si="71"/>
        <v>4</v>
      </c>
      <c r="Y492" s="47">
        <f t="shared" ca="1" si="72"/>
        <v>35.69111111111124</v>
      </c>
      <c r="Z492" s="47">
        <f t="shared" ca="1" si="73"/>
        <v>26</v>
      </c>
      <c r="AA492" s="47">
        <f t="shared" ca="1" si="74"/>
        <v>9.6911111111112405</v>
      </c>
      <c r="AB492" s="47">
        <f t="shared" ca="1" si="75"/>
        <v>26</v>
      </c>
      <c r="AC492" s="47">
        <f t="shared" ca="1" si="76"/>
        <v>22</v>
      </c>
      <c r="AD492" s="48">
        <f t="shared" ca="1" si="77"/>
        <v>-29.69111111111124</v>
      </c>
      <c r="AE492" s="42" t="str">
        <f t="shared" ca="1" si="78"/>
        <v>VENCIDO</v>
      </c>
    </row>
    <row r="493" spans="1:31" customFormat="1" ht="15" x14ac:dyDescent="0.25">
      <c r="A493" s="110">
        <v>23508512</v>
      </c>
      <c r="B493" s="39" t="e">
        <f>VLOOKUP(A493,[1]BASE!$A:$A,1,0)</f>
        <v>#N/A</v>
      </c>
      <c r="C493" s="39" t="e">
        <f>VLOOKUP(A493,'INGRESO DIARIO'!A:A,1,0)</f>
        <v>#N/A</v>
      </c>
      <c r="D493" s="40" t="s">
        <v>928</v>
      </c>
      <c r="E493" s="1" t="s">
        <v>19</v>
      </c>
      <c r="F493" s="41">
        <v>45877.369143518517</v>
      </c>
      <c r="G493" s="41">
        <v>45908.733113425929</v>
      </c>
      <c r="H493" s="1">
        <v>71526561</v>
      </c>
      <c r="I493" s="1" t="s">
        <v>822</v>
      </c>
      <c r="J493" s="1" t="s">
        <v>891</v>
      </c>
      <c r="K493" s="1" t="s">
        <v>15</v>
      </c>
      <c r="L493" s="1" t="s">
        <v>823</v>
      </c>
      <c r="M493" s="1" t="s">
        <v>16</v>
      </c>
      <c r="N493" s="1" t="s">
        <v>22</v>
      </c>
      <c r="O493" s="1"/>
      <c r="P493" s="1" t="s">
        <v>17</v>
      </c>
      <c r="Q493" s="43">
        <v>45911</v>
      </c>
      <c r="R493" s="1"/>
      <c r="S493" s="1" t="s">
        <v>23</v>
      </c>
      <c r="T493" s="1" t="s">
        <v>1112</v>
      </c>
      <c r="U493" s="1" t="s">
        <v>17</v>
      </c>
      <c r="V493" s="1" t="s">
        <v>475</v>
      </c>
      <c r="W493" s="46">
        <f t="shared" si="70"/>
        <v>45912.733113425929</v>
      </c>
      <c r="X493" s="47">
        <f t="shared" si="71"/>
        <v>4</v>
      </c>
      <c r="Y493" s="47">
        <f t="shared" ca="1" si="72"/>
        <v>37.266886574070668</v>
      </c>
      <c r="Z493" s="47">
        <f t="shared" ca="1" si="73"/>
        <v>28</v>
      </c>
      <c r="AA493" s="47">
        <f t="shared" ca="1" si="74"/>
        <v>9.2668865740706678</v>
      </c>
      <c r="AB493" s="47">
        <f t="shared" ca="1" si="75"/>
        <v>28</v>
      </c>
      <c r="AC493" s="47">
        <f t="shared" ca="1" si="76"/>
        <v>24</v>
      </c>
      <c r="AD493" s="48">
        <f t="shared" ca="1" si="77"/>
        <v>-31.266886574070668</v>
      </c>
      <c r="AE493" s="42" t="str">
        <f t="shared" ca="1" si="78"/>
        <v>VENCIDO</v>
      </c>
    </row>
    <row r="494" spans="1:31" customFormat="1" ht="15" x14ac:dyDescent="0.25">
      <c r="A494" s="110">
        <v>23535777</v>
      </c>
      <c r="B494" s="39" t="e">
        <f>VLOOKUP(A494,[1]BASE!$A:$A,1,0)</f>
        <v>#N/A</v>
      </c>
      <c r="C494" s="39" t="e">
        <f>VLOOKUP(A494,'INGRESO DIARIO'!A:A,1,0)</f>
        <v>#N/A</v>
      </c>
      <c r="D494" s="40" t="s">
        <v>1079</v>
      </c>
      <c r="E494" s="1" t="s">
        <v>19</v>
      </c>
      <c r="F494" s="41">
        <v>45910.507326388892</v>
      </c>
      <c r="G494" s="41">
        <v>45910.507361111115</v>
      </c>
      <c r="H494" s="1">
        <v>43555812</v>
      </c>
      <c r="I494" s="1" t="s">
        <v>977</v>
      </c>
      <c r="J494" s="1" t="s">
        <v>1051</v>
      </c>
      <c r="K494" s="1" t="s">
        <v>15</v>
      </c>
      <c r="L494" s="1" t="s">
        <v>978</v>
      </c>
      <c r="M494" s="1" t="s">
        <v>16</v>
      </c>
      <c r="N494" s="1" t="s">
        <v>20</v>
      </c>
      <c r="O494" s="1"/>
      <c r="P494" s="1" t="s">
        <v>17</v>
      </c>
      <c r="Q494" s="43">
        <v>45911</v>
      </c>
      <c r="R494" s="1"/>
      <c r="S494" s="1" t="s">
        <v>23</v>
      </c>
      <c r="T494" s="1" t="s">
        <v>1120</v>
      </c>
      <c r="U494" s="1"/>
      <c r="V494" s="1"/>
      <c r="W494" s="46">
        <f t="shared" si="70"/>
        <v>45914.507361111115</v>
      </c>
      <c r="X494" s="47">
        <f t="shared" si="71"/>
        <v>4</v>
      </c>
      <c r="Y494" s="47">
        <f t="shared" ca="1" si="72"/>
        <v>35.492638888885267</v>
      </c>
      <c r="Z494" s="47">
        <f t="shared" ca="1" si="73"/>
        <v>26</v>
      </c>
      <c r="AA494" s="47">
        <f t="shared" ca="1" si="74"/>
        <v>9.4926388888852671</v>
      </c>
      <c r="AB494" s="47">
        <f t="shared" ca="1" si="75"/>
        <v>26</v>
      </c>
      <c r="AC494" s="47">
        <f t="shared" ca="1" si="76"/>
        <v>22</v>
      </c>
      <c r="AD494" s="48">
        <f t="shared" ca="1" si="77"/>
        <v>-29.492638888885267</v>
      </c>
      <c r="AE494" s="42" t="str">
        <f t="shared" ca="1" si="78"/>
        <v>VENCIDO</v>
      </c>
    </row>
    <row r="495" spans="1:31" customFormat="1" ht="15" x14ac:dyDescent="0.25">
      <c r="A495" s="110">
        <v>23535776</v>
      </c>
      <c r="B495" s="39" t="e">
        <f>VLOOKUP(A495,[1]BASE!$A:$A,1,0)</f>
        <v>#N/A</v>
      </c>
      <c r="C495" s="39" t="e">
        <f>VLOOKUP(A495,'INGRESO DIARIO'!A:A,1,0)</f>
        <v>#N/A</v>
      </c>
      <c r="D495" s="40" t="s">
        <v>1080</v>
      </c>
      <c r="E495" s="1" t="s">
        <v>19</v>
      </c>
      <c r="F495" s="41">
        <v>45910.507326388892</v>
      </c>
      <c r="G495" s="41">
        <v>45910.507361111115</v>
      </c>
      <c r="H495" s="1">
        <v>43555812</v>
      </c>
      <c r="I495" s="1" t="s">
        <v>977</v>
      </c>
      <c r="J495" s="1" t="s">
        <v>1051</v>
      </c>
      <c r="K495" s="1" t="s">
        <v>15</v>
      </c>
      <c r="L495" s="1" t="s">
        <v>979</v>
      </c>
      <c r="M495" s="1" t="s">
        <v>16</v>
      </c>
      <c r="N495" s="1" t="s">
        <v>20</v>
      </c>
      <c r="O495" s="1"/>
      <c r="P495" s="1" t="s">
        <v>17</v>
      </c>
      <c r="Q495" s="43">
        <v>45911</v>
      </c>
      <c r="R495" s="1"/>
      <c r="S495" s="1" t="s">
        <v>23</v>
      </c>
      <c r="T495" s="1" t="s">
        <v>1120</v>
      </c>
      <c r="U495" s="1"/>
      <c r="V495" s="1"/>
      <c r="W495" s="46">
        <f t="shared" si="70"/>
        <v>45914.507361111115</v>
      </c>
      <c r="X495" s="47">
        <f t="shared" si="71"/>
        <v>4</v>
      </c>
      <c r="Y495" s="47">
        <f t="shared" ca="1" si="72"/>
        <v>35.492638888885267</v>
      </c>
      <c r="Z495" s="47">
        <f t="shared" ca="1" si="73"/>
        <v>26</v>
      </c>
      <c r="AA495" s="47">
        <f t="shared" ca="1" si="74"/>
        <v>9.4926388888852671</v>
      </c>
      <c r="AB495" s="47">
        <f t="shared" ca="1" si="75"/>
        <v>26</v>
      </c>
      <c r="AC495" s="47">
        <f t="shared" ca="1" si="76"/>
        <v>22</v>
      </c>
      <c r="AD495" s="48">
        <f t="shared" ca="1" si="77"/>
        <v>-29.492638888885267</v>
      </c>
      <c r="AE495" s="42" t="str">
        <f t="shared" ca="1" si="78"/>
        <v>VENCIDO</v>
      </c>
    </row>
    <row r="496" spans="1:31" customFormat="1" ht="15" x14ac:dyDescent="0.25">
      <c r="A496" s="110">
        <v>23455447</v>
      </c>
      <c r="B496" s="39" t="e">
        <f>VLOOKUP(A496,[1]BASE!$A:$A,1,0)</f>
        <v>#N/A</v>
      </c>
      <c r="C496" s="39" t="e">
        <f>VLOOKUP(A496,'INGRESO DIARIO'!A:A,1,0)</f>
        <v>#N/A</v>
      </c>
      <c r="D496" s="40" t="s">
        <v>1081</v>
      </c>
      <c r="E496" s="1" t="s">
        <v>19</v>
      </c>
      <c r="F496" s="41">
        <v>45812.450162037036</v>
      </c>
      <c r="G496" s="41">
        <v>45910.58184027778</v>
      </c>
      <c r="H496" s="1">
        <v>43500548</v>
      </c>
      <c r="I496" s="1" t="s">
        <v>981</v>
      </c>
      <c r="J496" s="1" t="s">
        <v>1052</v>
      </c>
      <c r="K496" s="1" t="s">
        <v>15</v>
      </c>
      <c r="L496" s="1" t="s">
        <v>982</v>
      </c>
      <c r="M496" s="1" t="s">
        <v>16</v>
      </c>
      <c r="N496" s="1" t="s">
        <v>20</v>
      </c>
      <c r="O496" s="1"/>
      <c r="P496" s="1" t="s">
        <v>17</v>
      </c>
      <c r="Q496" s="43">
        <v>45911</v>
      </c>
      <c r="R496" s="1"/>
      <c r="S496" s="1" t="s">
        <v>23</v>
      </c>
      <c r="T496" s="1" t="s">
        <v>1122</v>
      </c>
      <c r="U496" s="1"/>
      <c r="V496" s="1"/>
      <c r="W496" s="46">
        <f t="shared" si="70"/>
        <v>45914.58184027778</v>
      </c>
      <c r="X496" s="47">
        <f t="shared" si="71"/>
        <v>4</v>
      </c>
      <c r="Y496" s="47">
        <f t="shared" ca="1" si="72"/>
        <v>35.418159722219571</v>
      </c>
      <c r="Z496" s="47">
        <f t="shared" ca="1" si="73"/>
        <v>26</v>
      </c>
      <c r="AA496" s="47">
        <f t="shared" ca="1" si="74"/>
        <v>9.4181597222195705</v>
      </c>
      <c r="AB496" s="47">
        <f t="shared" ca="1" si="75"/>
        <v>26</v>
      </c>
      <c r="AC496" s="47">
        <f t="shared" ca="1" si="76"/>
        <v>22</v>
      </c>
      <c r="AD496" s="48">
        <f t="shared" ca="1" si="77"/>
        <v>-29.418159722219571</v>
      </c>
      <c r="AE496" s="42" t="str">
        <f t="shared" ca="1" si="78"/>
        <v>VENCIDO</v>
      </c>
    </row>
    <row r="497" spans="1:31" customFormat="1" ht="15" x14ac:dyDescent="0.25">
      <c r="A497" s="110">
        <v>23535213</v>
      </c>
      <c r="B497" s="39" t="e">
        <f>VLOOKUP(A497,[1]BASE!$A:$A,1,0)</f>
        <v>#N/A</v>
      </c>
      <c r="C497" s="39" t="e">
        <f>VLOOKUP(A497,'INGRESO DIARIO'!A:A,1,0)</f>
        <v>#N/A</v>
      </c>
      <c r="D497" s="40" t="s">
        <v>1083</v>
      </c>
      <c r="E497" s="1" t="s">
        <v>19</v>
      </c>
      <c r="F497" s="41">
        <v>45909.856192129628</v>
      </c>
      <c r="G497" s="41">
        <v>45909.856226851851</v>
      </c>
      <c r="H497" s="1">
        <v>5280906</v>
      </c>
      <c r="I497" s="1" t="s">
        <v>985</v>
      </c>
      <c r="J497" s="1" t="s">
        <v>1054</v>
      </c>
      <c r="K497" s="1" t="s">
        <v>15</v>
      </c>
      <c r="L497" s="1" t="s">
        <v>986</v>
      </c>
      <c r="M497" s="1" t="s">
        <v>16</v>
      </c>
      <c r="N497" s="1" t="s">
        <v>20</v>
      </c>
      <c r="O497" s="1"/>
      <c r="P497" s="1" t="s">
        <v>17</v>
      </c>
      <c r="Q497" s="43">
        <v>45911</v>
      </c>
      <c r="R497" s="1"/>
      <c r="S497" s="1" t="s">
        <v>23</v>
      </c>
      <c r="T497" s="1" t="s">
        <v>1261</v>
      </c>
      <c r="U497" s="1"/>
      <c r="V497" s="1"/>
      <c r="W497" s="46">
        <f t="shared" si="70"/>
        <v>45913.856226851851</v>
      </c>
      <c r="X497" s="47">
        <f t="shared" si="71"/>
        <v>4</v>
      </c>
      <c r="Y497" s="47">
        <f t="shared" ca="1" si="72"/>
        <v>36.143773148149194</v>
      </c>
      <c r="Z497" s="47">
        <f t="shared" ca="1" si="73"/>
        <v>27</v>
      </c>
      <c r="AA497" s="47">
        <f t="shared" ca="1" si="74"/>
        <v>9.1437731481491937</v>
      </c>
      <c r="AB497" s="47">
        <f t="shared" ca="1" si="75"/>
        <v>27</v>
      </c>
      <c r="AC497" s="47">
        <f t="shared" ca="1" si="76"/>
        <v>23</v>
      </c>
      <c r="AD497" s="48">
        <f t="shared" ca="1" si="77"/>
        <v>-30.143773148149194</v>
      </c>
      <c r="AE497" s="42" t="str">
        <f t="shared" ca="1" si="78"/>
        <v>VENCIDO</v>
      </c>
    </row>
    <row r="498" spans="1:31" customFormat="1" ht="15" x14ac:dyDescent="0.25">
      <c r="A498" s="110">
        <v>23535211</v>
      </c>
      <c r="B498" s="39" t="e">
        <f>VLOOKUP(A498,[1]BASE!$A:$A,1,0)</f>
        <v>#N/A</v>
      </c>
      <c r="C498" s="39" t="e">
        <f>VLOOKUP(A498,'INGRESO DIARIO'!A:A,1,0)</f>
        <v>#N/A</v>
      </c>
      <c r="D498" s="40" t="s">
        <v>1084</v>
      </c>
      <c r="E498" s="1" t="s">
        <v>19</v>
      </c>
      <c r="F498" s="41">
        <v>45909.843969907408</v>
      </c>
      <c r="G498" s="41">
        <v>45909.844004629631</v>
      </c>
      <c r="H498" s="1">
        <v>98585549</v>
      </c>
      <c r="I498" s="1" t="s">
        <v>987</v>
      </c>
      <c r="J498" s="1" t="s">
        <v>1055</v>
      </c>
      <c r="K498" s="1" t="s">
        <v>15</v>
      </c>
      <c r="L498" s="1" t="s">
        <v>988</v>
      </c>
      <c r="M498" s="1" t="s">
        <v>16</v>
      </c>
      <c r="N498" s="1" t="s">
        <v>20</v>
      </c>
      <c r="O498" s="1"/>
      <c r="P498" s="1" t="s">
        <v>17</v>
      </c>
      <c r="Q498" s="43">
        <v>45911</v>
      </c>
      <c r="R498" s="1"/>
      <c r="S498" s="1" t="s">
        <v>23</v>
      </c>
      <c r="T498" s="1" t="s">
        <v>1261</v>
      </c>
      <c r="U498" s="1"/>
      <c r="V498" s="1"/>
      <c r="W498" s="46">
        <f t="shared" si="70"/>
        <v>45913.844004629631</v>
      </c>
      <c r="X498" s="47">
        <f t="shared" si="71"/>
        <v>4</v>
      </c>
      <c r="Y498" s="47">
        <f t="shared" ca="1" si="72"/>
        <v>36.155995370369055</v>
      </c>
      <c r="Z498" s="47">
        <f t="shared" ca="1" si="73"/>
        <v>27</v>
      </c>
      <c r="AA498" s="47">
        <f t="shared" ca="1" si="74"/>
        <v>9.1559953703690553</v>
      </c>
      <c r="AB498" s="47">
        <f t="shared" ca="1" si="75"/>
        <v>27</v>
      </c>
      <c r="AC498" s="47">
        <f t="shared" ca="1" si="76"/>
        <v>23</v>
      </c>
      <c r="AD498" s="48">
        <f t="shared" ca="1" si="77"/>
        <v>-30.155995370369055</v>
      </c>
      <c r="AE498" s="42" t="str">
        <f t="shared" ca="1" si="78"/>
        <v>VENCIDO</v>
      </c>
    </row>
    <row r="499" spans="1:31" customFormat="1" ht="15" x14ac:dyDescent="0.25">
      <c r="A499" s="110">
        <v>23535212</v>
      </c>
      <c r="B499" s="39" t="e">
        <f>VLOOKUP(A499,[1]BASE!$A:$A,1,0)</f>
        <v>#N/A</v>
      </c>
      <c r="C499" s="39" t="e">
        <f>VLOOKUP(A499,'INGRESO DIARIO'!A:A,1,0)</f>
        <v>#N/A</v>
      </c>
      <c r="D499" s="40" t="s">
        <v>1085</v>
      </c>
      <c r="E499" s="1" t="s">
        <v>19</v>
      </c>
      <c r="F499" s="41">
        <v>45909.845219907409</v>
      </c>
      <c r="G499" s="41">
        <v>45909.845243055555</v>
      </c>
      <c r="H499" s="1">
        <v>98585549</v>
      </c>
      <c r="I499" s="1" t="s">
        <v>987</v>
      </c>
      <c r="J499" s="1" t="s">
        <v>1055</v>
      </c>
      <c r="K499" s="1" t="s">
        <v>15</v>
      </c>
      <c r="L499" s="1" t="s">
        <v>989</v>
      </c>
      <c r="M499" s="1" t="s">
        <v>16</v>
      </c>
      <c r="N499" s="1" t="s">
        <v>20</v>
      </c>
      <c r="O499" s="1"/>
      <c r="P499" s="1" t="s">
        <v>17</v>
      </c>
      <c r="Q499" s="43">
        <v>45911</v>
      </c>
      <c r="R499" s="1"/>
      <c r="S499" s="1" t="s">
        <v>23</v>
      </c>
      <c r="T499" s="1" t="s">
        <v>1261</v>
      </c>
      <c r="U499" s="1"/>
      <c r="V499" s="1"/>
      <c r="W499" s="46">
        <f t="shared" si="70"/>
        <v>45913.845243055555</v>
      </c>
      <c r="X499" s="47">
        <f t="shared" si="71"/>
        <v>4</v>
      </c>
      <c r="Y499" s="47">
        <f t="shared" ca="1" si="72"/>
        <v>36.154756944444671</v>
      </c>
      <c r="Z499" s="47">
        <f t="shared" ca="1" si="73"/>
        <v>27</v>
      </c>
      <c r="AA499" s="47">
        <f t="shared" ca="1" si="74"/>
        <v>9.1547569444446708</v>
      </c>
      <c r="AB499" s="47">
        <f t="shared" ca="1" si="75"/>
        <v>27</v>
      </c>
      <c r="AC499" s="47">
        <f t="shared" ca="1" si="76"/>
        <v>23</v>
      </c>
      <c r="AD499" s="48">
        <f t="shared" ca="1" si="77"/>
        <v>-30.154756944444671</v>
      </c>
      <c r="AE499" s="42" t="str">
        <f t="shared" ca="1" si="78"/>
        <v>VENCIDO</v>
      </c>
    </row>
    <row r="500" spans="1:31" customFormat="1" ht="15" x14ac:dyDescent="0.25">
      <c r="A500" s="110">
        <v>23535607</v>
      </c>
      <c r="B500" s="39" t="e">
        <f>VLOOKUP(A500,[1]BASE!$A:$A,1,0)</f>
        <v>#N/A</v>
      </c>
      <c r="C500" s="39" t="e">
        <f>VLOOKUP(A500,'INGRESO DIARIO'!A:A,1,0)</f>
        <v>#N/A</v>
      </c>
      <c r="D500" s="40" t="s">
        <v>1086</v>
      </c>
      <c r="E500" s="1" t="s">
        <v>19</v>
      </c>
      <c r="F500" s="41">
        <v>45910.431273148148</v>
      </c>
      <c r="G500" s="41">
        <v>45910.431307870371</v>
      </c>
      <c r="H500" s="1">
        <v>1193219060</v>
      </c>
      <c r="I500" s="1" t="s">
        <v>990</v>
      </c>
      <c r="J500" s="1" t="s">
        <v>1056</v>
      </c>
      <c r="K500" s="1" t="s">
        <v>15</v>
      </c>
      <c r="L500" s="1" t="s">
        <v>991</v>
      </c>
      <c r="M500" s="1" t="s">
        <v>16</v>
      </c>
      <c r="N500" s="1" t="s">
        <v>20</v>
      </c>
      <c r="O500" s="1"/>
      <c r="P500" s="1" t="s">
        <v>17</v>
      </c>
      <c r="Q500" s="43">
        <v>45911</v>
      </c>
      <c r="R500" s="1"/>
      <c r="S500" s="1" t="s">
        <v>23</v>
      </c>
      <c r="T500" s="1" t="s">
        <v>1117</v>
      </c>
      <c r="U500" s="1"/>
      <c r="V500" s="1"/>
      <c r="W500" s="46">
        <f t="shared" si="70"/>
        <v>45914.431307870371</v>
      </c>
      <c r="X500" s="47">
        <f t="shared" si="71"/>
        <v>4</v>
      </c>
      <c r="Y500" s="47">
        <f t="shared" ca="1" si="72"/>
        <v>35.568692129629198</v>
      </c>
      <c r="Z500" s="47">
        <f t="shared" ca="1" si="73"/>
        <v>26</v>
      </c>
      <c r="AA500" s="47">
        <f t="shared" ca="1" si="74"/>
        <v>9.5686921296291985</v>
      </c>
      <c r="AB500" s="47">
        <f t="shared" ca="1" si="75"/>
        <v>26</v>
      </c>
      <c r="AC500" s="47">
        <f t="shared" ca="1" si="76"/>
        <v>22</v>
      </c>
      <c r="AD500" s="48">
        <f t="shared" ca="1" si="77"/>
        <v>-29.568692129629198</v>
      </c>
      <c r="AE500" s="42" t="str">
        <f t="shared" ca="1" si="78"/>
        <v>VENCIDO</v>
      </c>
    </row>
    <row r="501" spans="1:31" customFormat="1" ht="15" x14ac:dyDescent="0.25">
      <c r="A501" s="110">
        <v>23535045</v>
      </c>
      <c r="B501" s="39" t="e">
        <f>VLOOKUP(A501,[1]BASE!$A:$A,1,0)</f>
        <v>#N/A</v>
      </c>
      <c r="C501" s="39" t="e">
        <f>VLOOKUP(A501,'INGRESO DIARIO'!A:A,1,0)</f>
        <v>#N/A</v>
      </c>
      <c r="D501" s="40" t="s">
        <v>1087</v>
      </c>
      <c r="E501" s="1" t="s">
        <v>19</v>
      </c>
      <c r="F501" s="41">
        <v>45909.653865740744</v>
      </c>
      <c r="G501" s="41">
        <v>45909.653900462959</v>
      </c>
      <c r="H501" s="1">
        <v>71361295</v>
      </c>
      <c r="I501" s="1" t="s">
        <v>992</v>
      </c>
      <c r="J501" s="1" t="s">
        <v>1057</v>
      </c>
      <c r="K501" s="1" t="s">
        <v>15</v>
      </c>
      <c r="L501" s="1" t="s">
        <v>993</v>
      </c>
      <c r="M501" s="1" t="s">
        <v>16</v>
      </c>
      <c r="N501" s="1" t="s">
        <v>20</v>
      </c>
      <c r="O501" s="1"/>
      <c r="P501" s="1" t="s">
        <v>17</v>
      </c>
      <c r="Q501" s="43">
        <v>45911</v>
      </c>
      <c r="R501" s="1"/>
      <c r="S501" s="1" t="s">
        <v>23</v>
      </c>
      <c r="T501" s="1" t="s">
        <v>1115</v>
      </c>
      <c r="U501" s="1"/>
      <c r="V501" s="1"/>
      <c r="W501" s="46">
        <f t="shared" si="70"/>
        <v>45913.653900462959</v>
      </c>
      <c r="X501" s="47">
        <f t="shared" si="71"/>
        <v>4</v>
      </c>
      <c r="Y501" s="47">
        <f t="shared" ca="1" si="72"/>
        <v>36.346099537040573</v>
      </c>
      <c r="Z501" s="47">
        <f t="shared" ca="1" si="73"/>
        <v>27</v>
      </c>
      <c r="AA501" s="47">
        <f t="shared" ca="1" si="74"/>
        <v>9.3460995370405726</v>
      </c>
      <c r="AB501" s="47">
        <f t="shared" ca="1" si="75"/>
        <v>27</v>
      </c>
      <c r="AC501" s="47">
        <f t="shared" ca="1" si="76"/>
        <v>23</v>
      </c>
      <c r="AD501" s="48">
        <f t="shared" ca="1" si="77"/>
        <v>-30.346099537040573</v>
      </c>
      <c r="AE501" s="42" t="str">
        <f t="shared" ca="1" si="78"/>
        <v>VENCIDO</v>
      </c>
    </row>
    <row r="502" spans="1:31" customFormat="1" ht="15" x14ac:dyDescent="0.25">
      <c r="A502" s="110">
        <v>23535656</v>
      </c>
      <c r="B502" s="39" t="e">
        <f>VLOOKUP(A502,[1]BASE!$A:$A,1,0)</f>
        <v>#N/A</v>
      </c>
      <c r="C502" s="39" t="e">
        <f>VLOOKUP(A502,'INGRESO DIARIO'!A:A,1,0)</f>
        <v>#N/A</v>
      </c>
      <c r="D502" s="40" t="s">
        <v>1088</v>
      </c>
      <c r="E502" s="1" t="s">
        <v>19</v>
      </c>
      <c r="F502" s="41">
        <v>45910.45385416667</v>
      </c>
      <c r="G502" s="41">
        <v>45910.453877314816</v>
      </c>
      <c r="H502" s="1">
        <v>15326871</v>
      </c>
      <c r="I502" s="1" t="s">
        <v>994</v>
      </c>
      <c r="J502" s="1" t="s">
        <v>1058</v>
      </c>
      <c r="K502" s="1" t="s">
        <v>15</v>
      </c>
      <c r="L502" s="1" t="s">
        <v>995</v>
      </c>
      <c r="M502" s="1" t="s">
        <v>16</v>
      </c>
      <c r="N502" s="1" t="s">
        <v>20</v>
      </c>
      <c r="O502" s="1"/>
      <c r="P502" s="1" t="s">
        <v>17</v>
      </c>
      <c r="Q502" s="43">
        <v>45911</v>
      </c>
      <c r="R502" s="1"/>
      <c r="S502" s="1" t="s">
        <v>23</v>
      </c>
      <c r="T502" s="1" t="s">
        <v>1119</v>
      </c>
      <c r="U502" s="1"/>
      <c r="V502" s="1"/>
      <c r="W502" s="46">
        <f t="shared" si="70"/>
        <v>45914.453877314816</v>
      </c>
      <c r="X502" s="47">
        <f t="shared" si="71"/>
        <v>4</v>
      </c>
      <c r="Y502" s="47">
        <f t="shared" ca="1" si="72"/>
        <v>35.546122685183946</v>
      </c>
      <c r="Z502" s="47">
        <f t="shared" ca="1" si="73"/>
        <v>26</v>
      </c>
      <c r="AA502" s="47">
        <f t="shared" ca="1" si="74"/>
        <v>9.5461226851839456</v>
      </c>
      <c r="AB502" s="47">
        <f t="shared" ca="1" si="75"/>
        <v>26</v>
      </c>
      <c r="AC502" s="47">
        <f t="shared" ca="1" si="76"/>
        <v>22</v>
      </c>
      <c r="AD502" s="48">
        <f t="shared" ca="1" si="77"/>
        <v>-29.546122685183946</v>
      </c>
      <c r="AE502" s="42" t="str">
        <f t="shared" ca="1" si="78"/>
        <v>VENCIDO</v>
      </c>
    </row>
    <row r="503" spans="1:31" customFormat="1" ht="15" x14ac:dyDescent="0.25">
      <c r="A503" s="110">
        <v>23535853</v>
      </c>
      <c r="B503" s="39" t="e">
        <f>VLOOKUP(A503,[1]BASE!$A:$A,1,0)</f>
        <v>#N/A</v>
      </c>
      <c r="C503" s="39" t="e">
        <f>VLOOKUP(A503,'INGRESO DIARIO'!A:A,1,0)</f>
        <v>#N/A</v>
      </c>
      <c r="D503" s="40" t="s">
        <v>1089</v>
      </c>
      <c r="E503" s="1" t="s">
        <v>19</v>
      </c>
      <c r="F503" s="41">
        <v>45910.546388888892</v>
      </c>
      <c r="G503" s="41">
        <v>45910.546435185184</v>
      </c>
      <c r="H503" s="1">
        <v>70077026</v>
      </c>
      <c r="I503" s="1" t="s">
        <v>996</v>
      </c>
      <c r="J503" s="1" t="s">
        <v>1059</v>
      </c>
      <c r="K503" s="1" t="s">
        <v>15</v>
      </c>
      <c r="L503" s="1" t="s">
        <v>997</v>
      </c>
      <c r="M503" s="1" t="s">
        <v>16</v>
      </c>
      <c r="N503" s="1" t="s">
        <v>20</v>
      </c>
      <c r="O503" s="1"/>
      <c r="P503" s="1" t="s">
        <v>17</v>
      </c>
      <c r="Q503" s="43">
        <v>45911</v>
      </c>
      <c r="R503" s="1"/>
      <c r="S503" s="1" t="s">
        <v>23</v>
      </c>
      <c r="T503" s="1" t="s">
        <v>1121</v>
      </c>
      <c r="U503" s="1"/>
      <c r="V503" s="1"/>
      <c r="W503" s="46">
        <f t="shared" si="70"/>
        <v>45914.546435185184</v>
      </c>
      <c r="X503" s="47">
        <f t="shared" si="71"/>
        <v>4</v>
      </c>
      <c r="Y503" s="47">
        <f t="shared" ca="1" si="72"/>
        <v>35.453564814815763</v>
      </c>
      <c r="Z503" s="47">
        <f t="shared" ca="1" si="73"/>
        <v>26</v>
      </c>
      <c r="AA503" s="47">
        <f t="shared" ca="1" si="74"/>
        <v>9.4535648148157634</v>
      </c>
      <c r="AB503" s="47">
        <f t="shared" ca="1" si="75"/>
        <v>26</v>
      </c>
      <c r="AC503" s="47">
        <f t="shared" ca="1" si="76"/>
        <v>22</v>
      </c>
      <c r="AD503" s="48">
        <f t="shared" ca="1" si="77"/>
        <v>-29.453564814815763</v>
      </c>
      <c r="AE503" s="42" t="str">
        <f t="shared" ca="1" si="78"/>
        <v>VENCIDO</v>
      </c>
    </row>
    <row r="504" spans="1:31" customFormat="1" ht="15" x14ac:dyDescent="0.25">
      <c r="A504" s="110">
        <v>23523283</v>
      </c>
      <c r="B504" s="39" t="e">
        <f>VLOOKUP(A504,[1]BASE!$A:$A,1,0)</f>
        <v>#N/A</v>
      </c>
      <c r="C504" s="39" t="e">
        <f>VLOOKUP(A504,'INGRESO DIARIO'!A:A,1,0)</f>
        <v>#N/A</v>
      </c>
      <c r="D504" s="40" t="s">
        <v>1094</v>
      </c>
      <c r="E504" s="1" t="s">
        <v>19</v>
      </c>
      <c r="F504" s="41">
        <v>45895.680335648147</v>
      </c>
      <c r="G504" s="41">
        <v>45910.58457175926</v>
      </c>
      <c r="H504" s="1">
        <v>43185207</v>
      </c>
      <c r="I504" s="1" t="s">
        <v>1006</v>
      </c>
      <c r="J504" s="1" t="s">
        <v>1064</v>
      </c>
      <c r="K504" s="1" t="s">
        <v>15</v>
      </c>
      <c r="L504" s="1" t="s">
        <v>1007</v>
      </c>
      <c r="M504" s="1" t="s">
        <v>16</v>
      </c>
      <c r="N504" s="1" t="s">
        <v>20</v>
      </c>
      <c r="O504" s="1"/>
      <c r="P504" s="1" t="s">
        <v>17</v>
      </c>
      <c r="Q504" s="43">
        <v>45911</v>
      </c>
      <c r="R504" s="1"/>
      <c r="S504" s="1" t="s">
        <v>23</v>
      </c>
      <c r="T504" s="1" t="s">
        <v>1260</v>
      </c>
      <c r="U504" s="1"/>
      <c r="V504" s="1"/>
      <c r="W504" s="46">
        <f t="shared" si="70"/>
        <v>45914.58457175926</v>
      </c>
      <c r="X504" s="47">
        <f t="shared" si="71"/>
        <v>4</v>
      </c>
      <c r="Y504" s="47">
        <f t="shared" ca="1" si="72"/>
        <v>35.415428240739857</v>
      </c>
      <c r="Z504" s="47">
        <f t="shared" ca="1" si="73"/>
        <v>26</v>
      </c>
      <c r="AA504" s="47">
        <f t="shared" ca="1" si="74"/>
        <v>9.4154282407398568</v>
      </c>
      <c r="AB504" s="47">
        <f t="shared" ca="1" si="75"/>
        <v>26</v>
      </c>
      <c r="AC504" s="47">
        <f t="shared" ca="1" si="76"/>
        <v>22</v>
      </c>
      <c r="AD504" s="48">
        <f t="shared" ca="1" si="77"/>
        <v>-29.415428240739857</v>
      </c>
      <c r="AE504" s="42" t="str">
        <f t="shared" ca="1" si="78"/>
        <v>VENCIDO</v>
      </c>
    </row>
    <row r="505" spans="1:31" customFormat="1" ht="15" x14ac:dyDescent="0.25">
      <c r="A505" s="110">
        <v>23535902</v>
      </c>
      <c r="B505" s="39" t="e">
        <f>VLOOKUP(A505,[1]BASE!$A:$A,1,0)</f>
        <v>#N/A</v>
      </c>
      <c r="C505" s="39" t="e">
        <f>VLOOKUP(A505,'INGRESO DIARIO'!A:A,1,0)</f>
        <v>#N/A</v>
      </c>
      <c r="D505" s="40" t="s">
        <v>1100</v>
      </c>
      <c r="E505" s="1" t="s">
        <v>19</v>
      </c>
      <c r="F505" s="41">
        <v>45910.568252314813</v>
      </c>
      <c r="G505" s="41">
        <v>45910.568287037036</v>
      </c>
      <c r="H505" s="1">
        <v>1216721586</v>
      </c>
      <c r="I505" s="1" t="s">
        <v>1021</v>
      </c>
      <c r="J505" s="1" t="s">
        <v>1070</v>
      </c>
      <c r="K505" s="1" t="s">
        <v>15</v>
      </c>
      <c r="L505" s="1" t="s">
        <v>1022</v>
      </c>
      <c r="M505" s="1" t="s">
        <v>16</v>
      </c>
      <c r="N505" s="1" t="s">
        <v>22</v>
      </c>
      <c r="O505" s="1"/>
      <c r="P505" s="1" t="s">
        <v>17</v>
      </c>
      <c r="Q505" s="43">
        <v>45911</v>
      </c>
      <c r="R505" s="1"/>
      <c r="S505" s="1" t="s">
        <v>23</v>
      </c>
      <c r="T505" s="1" t="s">
        <v>1256</v>
      </c>
      <c r="U505" s="1"/>
      <c r="V505" s="1"/>
      <c r="W505" s="46">
        <f t="shared" si="70"/>
        <v>45914.568287037036</v>
      </c>
      <c r="X505" s="47">
        <f t="shared" si="71"/>
        <v>4</v>
      </c>
      <c r="Y505" s="47">
        <f t="shared" ca="1" si="72"/>
        <v>35.431712962963502</v>
      </c>
      <c r="Z505" s="47">
        <f t="shared" ca="1" si="73"/>
        <v>26</v>
      </c>
      <c r="AA505" s="47">
        <f t="shared" ca="1" si="74"/>
        <v>9.4317129629635019</v>
      </c>
      <c r="AB505" s="47">
        <f t="shared" ca="1" si="75"/>
        <v>26</v>
      </c>
      <c r="AC505" s="47">
        <f t="shared" ca="1" si="76"/>
        <v>22</v>
      </c>
      <c r="AD505" s="48">
        <f t="shared" ca="1" si="77"/>
        <v>-29.431712962963502</v>
      </c>
      <c r="AE505" s="42" t="str">
        <f t="shared" ca="1" si="78"/>
        <v>VENCIDO</v>
      </c>
    </row>
    <row r="506" spans="1:31" customFormat="1" ht="15" x14ac:dyDescent="0.25">
      <c r="A506" s="126">
        <v>23427806</v>
      </c>
      <c r="B506" s="128" t="e">
        <f>VLOOKUP(A506,[1]BASE!$A:$A,1,0)</f>
        <v>#N/A</v>
      </c>
      <c r="C506" s="128" t="e">
        <f>VLOOKUP(A506,'INGRESO DIARIO'!A:A,1,0)</f>
        <v>#N/A</v>
      </c>
      <c r="D506" s="136" t="s">
        <v>3060</v>
      </c>
      <c r="E506" s="129" t="s">
        <v>409</v>
      </c>
      <c r="F506" s="130">
        <v>45896.69604166667</v>
      </c>
      <c r="G506" s="130">
        <v>45901.906504629631</v>
      </c>
      <c r="H506" s="129">
        <v>43183954</v>
      </c>
      <c r="I506" s="129" t="s">
        <v>1426</v>
      </c>
      <c r="J506" s="129" t="s">
        <v>2718</v>
      </c>
      <c r="K506" s="129" t="s">
        <v>15</v>
      </c>
      <c r="L506" s="129" t="s">
        <v>1431</v>
      </c>
      <c r="M506" s="129" t="s">
        <v>16</v>
      </c>
      <c r="N506" s="126" t="s">
        <v>26</v>
      </c>
      <c r="O506" s="126"/>
      <c r="P506" s="126" t="s">
        <v>25</v>
      </c>
      <c r="Q506" s="131">
        <v>45911</v>
      </c>
      <c r="R506" s="126"/>
      <c r="S506" s="126" t="s">
        <v>753</v>
      </c>
      <c r="T506" s="126" t="s">
        <v>2928</v>
      </c>
      <c r="U506" s="129"/>
      <c r="V506" s="129"/>
      <c r="W506" s="46">
        <f t="shared" si="70"/>
        <v>45905.906504629631</v>
      </c>
      <c r="X506" s="134">
        <f t="shared" si="71"/>
        <v>4</v>
      </c>
      <c r="Y506" s="134">
        <f t="shared" ca="1" si="72"/>
        <v>44.093495370369055</v>
      </c>
      <c r="Z506" s="134">
        <f t="shared" ca="1" si="73"/>
        <v>33</v>
      </c>
      <c r="AA506" s="134">
        <f t="shared" ca="1" si="74"/>
        <v>11.093495370369055</v>
      </c>
      <c r="AB506" s="134">
        <f t="shared" ca="1" si="75"/>
        <v>33</v>
      </c>
      <c r="AC506" s="134">
        <f t="shared" ca="1" si="76"/>
        <v>29</v>
      </c>
      <c r="AD506" s="135">
        <f t="shared" ca="1" si="77"/>
        <v>-38.093495370369055</v>
      </c>
      <c r="AE506" s="127" t="str">
        <f t="shared" si="78"/>
        <v>EJECUTADO</v>
      </c>
    </row>
    <row r="507" spans="1:31" customFormat="1" ht="15" x14ac:dyDescent="0.25">
      <c r="A507" s="110">
        <v>23532605</v>
      </c>
      <c r="B507" s="39" t="e">
        <f>VLOOKUP(A507,[1]BASE!$A:$A,1,0)</f>
        <v>#N/A</v>
      </c>
      <c r="C507" s="39" t="e">
        <f>VLOOKUP(A507,'INGRESO DIARIO'!A:A,1,0)</f>
        <v>#N/A</v>
      </c>
      <c r="D507" s="1" t="s">
        <v>534</v>
      </c>
      <c r="E507" s="1" t="s">
        <v>409</v>
      </c>
      <c r="F507" s="41">
        <v>45905.620393518519</v>
      </c>
      <c r="G507" s="41">
        <v>45905.620497685188</v>
      </c>
      <c r="H507" s="1">
        <v>1020431155</v>
      </c>
      <c r="I507" s="1" t="s">
        <v>535</v>
      </c>
      <c r="J507" s="1" t="s">
        <v>567</v>
      </c>
      <c r="K507" s="1" t="s">
        <v>15</v>
      </c>
      <c r="L507" s="1" t="s">
        <v>536</v>
      </c>
      <c r="M507" s="1" t="s">
        <v>18</v>
      </c>
      <c r="N507" s="1" t="s">
        <v>26</v>
      </c>
      <c r="O507" s="1"/>
      <c r="P507" s="1" t="s">
        <v>25</v>
      </c>
      <c r="Q507" s="43">
        <v>45911</v>
      </c>
      <c r="R507" s="1"/>
      <c r="S507" s="1" t="s">
        <v>753</v>
      </c>
      <c r="T507" s="1" t="s">
        <v>960</v>
      </c>
      <c r="U507" s="1" t="s">
        <v>17</v>
      </c>
      <c r="V507" s="1" t="s">
        <v>17</v>
      </c>
      <c r="W507" s="46">
        <f t="shared" si="70"/>
        <v>45913.620497685188</v>
      </c>
      <c r="X507" s="47">
        <f t="shared" si="71"/>
        <v>8</v>
      </c>
      <c r="Y507" s="47">
        <f t="shared" ca="1" si="72"/>
        <v>40.379502314812271</v>
      </c>
      <c r="Z507" s="47">
        <f t="shared" ca="1" si="73"/>
        <v>29</v>
      </c>
      <c r="AA507" s="47">
        <f t="shared" ca="1" si="74"/>
        <v>11.379502314812271</v>
      </c>
      <c r="AB507" s="47">
        <f t="shared" ca="1" si="75"/>
        <v>29</v>
      </c>
      <c r="AC507" s="47">
        <f t="shared" ca="1" si="76"/>
        <v>21</v>
      </c>
      <c r="AD507" s="48">
        <f t="shared" ca="1" si="77"/>
        <v>-30.379502314812271</v>
      </c>
      <c r="AE507" s="42" t="str">
        <f t="shared" si="78"/>
        <v>EJECUTADO</v>
      </c>
    </row>
    <row r="508" spans="1:31" customFormat="1" ht="15" x14ac:dyDescent="0.25">
      <c r="A508" s="110">
        <v>23532613</v>
      </c>
      <c r="B508" s="39" t="e">
        <f>VLOOKUP(A508,[1]BASE!$A:$A,1,0)</f>
        <v>#N/A</v>
      </c>
      <c r="C508" s="39" t="e">
        <f>VLOOKUP(A508,'INGRESO DIARIO'!A:A,1,0)</f>
        <v>#N/A</v>
      </c>
      <c r="D508" s="1" t="s">
        <v>537</v>
      </c>
      <c r="E508" s="1" t="s">
        <v>409</v>
      </c>
      <c r="F508" s="41">
        <v>45905.626030092593</v>
      </c>
      <c r="G508" s="41">
        <v>45905.626099537039</v>
      </c>
      <c r="H508" s="1">
        <v>1020431155</v>
      </c>
      <c r="I508" s="1" t="s">
        <v>535</v>
      </c>
      <c r="J508" s="1" t="s">
        <v>567</v>
      </c>
      <c r="K508" s="1" t="s">
        <v>15</v>
      </c>
      <c r="L508" s="1" t="s">
        <v>538</v>
      </c>
      <c r="M508" s="1" t="s">
        <v>18</v>
      </c>
      <c r="N508" s="1" t="s">
        <v>26</v>
      </c>
      <c r="O508" s="1"/>
      <c r="P508" s="1" t="s">
        <v>25</v>
      </c>
      <c r="Q508" s="43">
        <v>45911</v>
      </c>
      <c r="R508" s="1"/>
      <c r="S508" s="1" t="s">
        <v>753</v>
      </c>
      <c r="T508" s="1" t="s">
        <v>961</v>
      </c>
      <c r="U508" s="1" t="s">
        <v>17</v>
      </c>
      <c r="V508" s="1" t="s">
        <v>17</v>
      </c>
      <c r="W508" s="46">
        <f t="shared" si="70"/>
        <v>45913.626099537039</v>
      </c>
      <c r="X508" s="47">
        <f t="shared" si="71"/>
        <v>8</v>
      </c>
      <c r="Y508" s="47">
        <f t="shared" ca="1" si="72"/>
        <v>40.373900462960592</v>
      </c>
      <c r="Z508" s="47">
        <f t="shared" ca="1" si="73"/>
        <v>29</v>
      </c>
      <c r="AA508" s="47">
        <f t="shared" ca="1" si="74"/>
        <v>11.373900462960592</v>
      </c>
      <c r="AB508" s="47">
        <f t="shared" ca="1" si="75"/>
        <v>29</v>
      </c>
      <c r="AC508" s="47">
        <f t="shared" ca="1" si="76"/>
        <v>21</v>
      </c>
      <c r="AD508" s="48">
        <f t="shared" ca="1" si="77"/>
        <v>-30.373900462960592</v>
      </c>
      <c r="AE508" s="42" t="str">
        <f t="shared" si="78"/>
        <v>EJECUTADO</v>
      </c>
    </row>
    <row r="509" spans="1:31" customFormat="1" ht="15" x14ac:dyDescent="0.25">
      <c r="A509" s="110">
        <v>23533702</v>
      </c>
      <c r="B509" s="39" t="e">
        <f>VLOOKUP(A509,[1]BASE!$A:$A,1,0)</f>
        <v>#N/A</v>
      </c>
      <c r="C509" s="39" t="e">
        <f>VLOOKUP(A509,'INGRESO DIARIO'!A:A,1,0)</f>
        <v>#N/A</v>
      </c>
      <c r="D509" s="1" t="s">
        <v>690</v>
      </c>
      <c r="E509" s="1" t="s">
        <v>19</v>
      </c>
      <c r="F509" s="41">
        <v>45908.509675925925</v>
      </c>
      <c r="G509" s="41">
        <v>45908.509722222225</v>
      </c>
      <c r="H509" s="1">
        <v>1017187097</v>
      </c>
      <c r="I509" s="1" t="s">
        <v>691</v>
      </c>
      <c r="J509" s="1" t="s">
        <v>725</v>
      </c>
      <c r="K509" s="1" t="s">
        <v>15</v>
      </c>
      <c r="L509" s="1" t="s">
        <v>692</v>
      </c>
      <c r="M509" s="1" t="s">
        <v>18</v>
      </c>
      <c r="N509" s="1" t="s">
        <v>22</v>
      </c>
      <c r="O509" s="1"/>
      <c r="P509" s="1" t="s">
        <v>763</v>
      </c>
      <c r="Q509" s="43">
        <v>45911</v>
      </c>
      <c r="R509" s="1"/>
      <c r="S509" s="1" t="s">
        <v>753</v>
      </c>
      <c r="T509" s="1" t="s">
        <v>937</v>
      </c>
      <c r="U509" s="1" t="s">
        <v>17</v>
      </c>
      <c r="V509" s="1" t="s">
        <v>17</v>
      </c>
      <c r="W509" s="46">
        <f t="shared" si="70"/>
        <v>45916.509722222225</v>
      </c>
      <c r="X509" s="47">
        <f t="shared" si="71"/>
        <v>8</v>
      </c>
      <c r="Y509" s="47">
        <f t="shared" ca="1" si="72"/>
        <v>37.490277777775191</v>
      </c>
      <c r="Z509" s="47">
        <f t="shared" ca="1" si="73"/>
        <v>28</v>
      </c>
      <c r="AA509" s="47">
        <f t="shared" ca="1" si="74"/>
        <v>9.4902777777751908</v>
      </c>
      <c r="AB509" s="47">
        <f t="shared" ca="1" si="75"/>
        <v>28</v>
      </c>
      <c r="AC509" s="47">
        <f t="shared" ca="1" si="76"/>
        <v>20</v>
      </c>
      <c r="AD509" s="48">
        <f t="shared" ca="1" si="77"/>
        <v>-27.490277777775191</v>
      </c>
      <c r="AE509" s="42" t="str">
        <f t="shared" si="78"/>
        <v>EJECUTADO</v>
      </c>
    </row>
    <row r="510" spans="1:31" customFormat="1" ht="15" x14ac:dyDescent="0.25">
      <c r="A510" s="110">
        <v>23528869</v>
      </c>
      <c r="B510" s="39" t="e">
        <f>VLOOKUP(A510,[1]BASE!$A:$A,1,0)</f>
        <v>#N/A</v>
      </c>
      <c r="C510" s="39" t="e">
        <f>VLOOKUP(A510,'INGRESO DIARIO'!A:A,1,0)</f>
        <v>#N/A</v>
      </c>
      <c r="D510" s="1" t="s">
        <v>186</v>
      </c>
      <c r="E510" s="1" t="s">
        <v>19</v>
      </c>
      <c r="F510" s="41">
        <v>45902.472361111111</v>
      </c>
      <c r="G510" s="41">
        <v>45902.472407407404</v>
      </c>
      <c r="H510" s="1">
        <v>43976634</v>
      </c>
      <c r="I510" s="1" t="s">
        <v>187</v>
      </c>
      <c r="J510" s="1" t="s">
        <v>325</v>
      </c>
      <c r="K510" s="1" t="s">
        <v>15</v>
      </c>
      <c r="L510" s="1" t="s">
        <v>188</v>
      </c>
      <c r="M510" s="1" t="s">
        <v>18</v>
      </c>
      <c r="N510" s="1" t="str">
        <f>VLOOKUP(A510,[2]Hoja2!A:G,7,0)</f>
        <v>OCCIDENTE- OLAYA</v>
      </c>
      <c r="O510" s="1"/>
      <c r="P510" s="1" t="s">
        <v>763</v>
      </c>
      <c r="Q510" s="43">
        <v>45911</v>
      </c>
      <c r="R510" s="1"/>
      <c r="S510" s="1" t="s">
        <v>753</v>
      </c>
      <c r="T510" s="1" t="s">
        <v>608</v>
      </c>
      <c r="U510" s="1"/>
      <c r="V510" s="1"/>
      <c r="W510" s="46">
        <f t="shared" si="70"/>
        <v>45910.472407407404</v>
      </c>
      <c r="X510" s="47">
        <f t="shared" si="71"/>
        <v>8</v>
      </c>
      <c r="Y510" s="47">
        <f t="shared" ca="1" si="72"/>
        <v>43.527592592596193</v>
      </c>
      <c r="Z510" s="47">
        <f t="shared" ca="1" si="73"/>
        <v>32</v>
      </c>
      <c r="AA510" s="47">
        <f t="shared" ca="1" si="74"/>
        <v>11.527592592596193</v>
      </c>
      <c r="AB510" s="47">
        <f t="shared" ca="1" si="75"/>
        <v>32</v>
      </c>
      <c r="AC510" s="47">
        <f t="shared" ca="1" si="76"/>
        <v>24</v>
      </c>
      <c r="AD510" s="48">
        <f t="shared" ca="1" si="77"/>
        <v>-33.527592592596193</v>
      </c>
      <c r="AE510" s="42" t="str">
        <f t="shared" si="78"/>
        <v>EJECUTADO</v>
      </c>
    </row>
    <row r="511" spans="1:31" customFormat="1" ht="15" x14ac:dyDescent="0.25">
      <c r="A511" s="126">
        <v>23516501</v>
      </c>
      <c r="B511" s="128" t="e">
        <f>VLOOKUP(A511,[1]BASE!$A:$A,1,0)</f>
        <v>#N/A</v>
      </c>
      <c r="C511" s="128" t="e">
        <f>VLOOKUP(A511,'INGRESO DIARIO'!A:A,1,0)</f>
        <v>#N/A</v>
      </c>
      <c r="D511" s="136" t="s">
        <v>3061</v>
      </c>
      <c r="E511" s="129" t="s">
        <v>19</v>
      </c>
      <c r="F511" s="130">
        <v>45895.673645833333</v>
      </c>
      <c r="G511" s="130">
        <v>45901.906840277778</v>
      </c>
      <c r="H511" s="129">
        <v>43260323</v>
      </c>
      <c r="I511" s="129" t="s">
        <v>1854</v>
      </c>
      <c r="J511" s="129" t="s">
        <v>2789</v>
      </c>
      <c r="K511" s="129" t="s">
        <v>15</v>
      </c>
      <c r="L511" s="129" t="s">
        <v>1858</v>
      </c>
      <c r="M511" s="129" t="s">
        <v>16</v>
      </c>
      <c r="N511" s="129" t="s">
        <v>22</v>
      </c>
      <c r="O511" s="129"/>
      <c r="P511" s="129" t="s">
        <v>46</v>
      </c>
      <c r="Q511" s="132">
        <v>45911</v>
      </c>
      <c r="R511" s="129"/>
      <c r="S511" s="129" t="s">
        <v>753</v>
      </c>
      <c r="T511" s="129"/>
      <c r="U511" s="129"/>
      <c r="V511" s="129"/>
      <c r="W511" s="46">
        <f t="shared" ref="W511:W570" si="79">+IF(M511="RURAL",(G511+8),IF(M511="URBANA",(G511+4),""))</f>
        <v>45905.906840277778</v>
      </c>
      <c r="X511" s="134">
        <f t="shared" si="71"/>
        <v>4</v>
      </c>
      <c r="Y511" s="134">
        <f t="shared" ca="1" si="72"/>
        <v>44.093159722222481</v>
      </c>
      <c r="Z511" s="134">
        <f t="shared" ca="1" si="73"/>
        <v>33</v>
      </c>
      <c r="AA511" s="134">
        <f t="shared" ca="1" si="74"/>
        <v>11.093159722222481</v>
      </c>
      <c r="AB511" s="134">
        <f t="shared" ca="1" si="75"/>
        <v>33</v>
      </c>
      <c r="AC511" s="134">
        <f t="shared" ca="1" si="76"/>
        <v>29</v>
      </c>
      <c r="AD511" s="135">
        <f t="shared" ca="1" si="77"/>
        <v>-38.093159722222481</v>
      </c>
      <c r="AE511" s="127" t="str">
        <f t="shared" si="78"/>
        <v>EJECUTADO</v>
      </c>
    </row>
    <row r="512" spans="1:31" customFormat="1" ht="15" x14ac:dyDescent="0.25">
      <c r="A512" s="110">
        <v>23534512</v>
      </c>
      <c r="B512" s="39" t="e">
        <f>VLOOKUP(A512,[1]BASE!$A:$A,1,0)</f>
        <v>#N/A</v>
      </c>
      <c r="C512" s="39" t="e">
        <f>VLOOKUP(A512,'INGRESO DIARIO'!A:A,1,0)</f>
        <v>#N/A</v>
      </c>
      <c r="D512" s="40" t="s">
        <v>924</v>
      </c>
      <c r="E512" s="1" t="s">
        <v>19</v>
      </c>
      <c r="F512" s="41">
        <v>45909.340844907405</v>
      </c>
      <c r="G512" s="41">
        <v>45909.340879629628</v>
      </c>
      <c r="H512" s="1">
        <v>32461176</v>
      </c>
      <c r="I512" s="1" t="s">
        <v>814</v>
      </c>
      <c r="J512" s="1" t="s">
        <v>887</v>
      </c>
      <c r="K512" s="1" t="s">
        <v>15</v>
      </c>
      <c r="L512" s="1" t="s">
        <v>815</v>
      </c>
      <c r="M512" s="1" t="s">
        <v>16</v>
      </c>
      <c r="N512" s="1" t="s">
        <v>22</v>
      </c>
      <c r="O512" s="1"/>
      <c r="P512" s="1" t="s">
        <v>66</v>
      </c>
      <c r="Q512" s="43">
        <v>45911</v>
      </c>
      <c r="R512" s="1"/>
      <c r="S512" s="1" t="s">
        <v>753</v>
      </c>
      <c r="T512" s="1" t="s">
        <v>1107</v>
      </c>
      <c r="U512" s="1" t="s">
        <v>17</v>
      </c>
      <c r="V512" s="1" t="s">
        <v>475</v>
      </c>
      <c r="W512" s="46">
        <f t="shared" si="79"/>
        <v>45913.340879629628</v>
      </c>
      <c r="X512" s="47">
        <f t="shared" si="71"/>
        <v>4</v>
      </c>
      <c r="Y512" s="47">
        <f t="shared" ca="1" si="72"/>
        <v>36.659120370371966</v>
      </c>
      <c r="Z512" s="47">
        <f t="shared" ca="1" si="73"/>
        <v>27</v>
      </c>
      <c r="AA512" s="47">
        <f t="shared" ca="1" si="74"/>
        <v>9.6591203703719657</v>
      </c>
      <c r="AB512" s="47">
        <f t="shared" ca="1" si="75"/>
        <v>27</v>
      </c>
      <c r="AC512" s="47">
        <f t="shared" ca="1" si="76"/>
        <v>23</v>
      </c>
      <c r="AD512" s="48">
        <f t="shared" ca="1" si="77"/>
        <v>-30.659120370371966</v>
      </c>
      <c r="AE512" s="42" t="str">
        <f t="shared" si="78"/>
        <v>EJECUTADO</v>
      </c>
    </row>
    <row r="513" spans="1:31" customFormat="1" ht="15" x14ac:dyDescent="0.25">
      <c r="A513" s="110">
        <v>23514662</v>
      </c>
      <c r="B513" s="39" t="e">
        <f>VLOOKUP(A513,[1]BASE!$A:$A,1,0)</f>
        <v>#N/A</v>
      </c>
      <c r="C513" s="39" t="e">
        <f>VLOOKUP(A513,'INGRESO DIARIO'!A:A,1,0)</f>
        <v>#N/A</v>
      </c>
      <c r="D513" s="40" t="s">
        <v>933</v>
      </c>
      <c r="E513" s="1" t="s">
        <v>19</v>
      </c>
      <c r="F513" s="41">
        <v>45884.627256944441</v>
      </c>
      <c r="G513" s="41">
        <v>45908.681504629632</v>
      </c>
      <c r="H513" s="1">
        <v>42981578</v>
      </c>
      <c r="I513" s="1" t="s">
        <v>830</v>
      </c>
      <c r="J513" s="1" t="s">
        <v>894</v>
      </c>
      <c r="K513" s="1" t="s">
        <v>15</v>
      </c>
      <c r="L513" s="1" t="s">
        <v>17</v>
      </c>
      <c r="M513" s="1" t="s">
        <v>16</v>
      </c>
      <c r="N513" s="1" t="s">
        <v>22</v>
      </c>
      <c r="O513" s="1"/>
      <c r="P513" s="1" t="s">
        <v>66</v>
      </c>
      <c r="Q513" s="43">
        <v>45911</v>
      </c>
      <c r="R513" s="1"/>
      <c r="S513" s="1" t="s">
        <v>753</v>
      </c>
      <c r="T513" s="1" t="s">
        <v>965</v>
      </c>
      <c r="U513" s="1" t="s">
        <v>17</v>
      </c>
      <c r="V513" s="1" t="s">
        <v>475</v>
      </c>
      <c r="W513" s="46">
        <f t="shared" si="79"/>
        <v>45912.681504629632</v>
      </c>
      <c r="X513" s="47">
        <f t="shared" si="71"/>
        <v>4</v>
      </c>
      <c r="Y513" s="47">
        <f t="shared" ca="1" si="72"/>
        <v>37.3184953703676</v>
      </c>
      <c r="Z513" s="47">
        <f t="shared" ca="1" si="73"/>
        <v>28</v>
      </c>
      <c r="AA513" s="47">
        <f t="shared" ca="1" si="74"/>
        <v>9.3184953703676001</v>
      </c>
      <c r="AB513" s="47">
        <f t="shared" ca="1" si="75"/>
        <v>28</v>
      </c>
      <c r="AC513" s="47">
        <f t="shared" ca="1" si="76"/>
        <v>24</v>
      </c>
      <c r="AD513" s="48">
        <f t="shared" ca="1" si="77"/>
        <v>-31.3184953703676</v>
      </c>
      <c r="AE513" s="42" t="str">
        <f t="shared" si="78"/>
        <v>EJECUTADO</v>
      </c>
    </row>
    <row r="514" spans="1:31" customFormat="1" ht="15" x14ac:dyDescent="0.25">
      <c r="A514" s="110">
        <v>23508751</v>
      </c>
      <c r="B514" s="39" t="e">
        <f>VLOOKUP(A514,[1]BASE!$A:$A,1,0)</f>
        <v>#N/A</v>
      </c>
      <c r="C514" s="39" t="e">
        <f>VLOOKUP(A514,'INGRESO DIARIO'!A:A,1,0)</f>
        <v>#N/A</v>
      </c>
      <c r="D514" s="1" t="s">
        <v>833</v>
      </c>
      <c r="E514" s="1" t="s">
        <v>19</v>
      </c>
      <c r="F514" s="41">
        <v>45877.47152777778</v>
      </c>
      <c r="G514" s="41">
        <v>45909.495104166665</v>
      </c>
      <c r="H514" s="1">
        <v>71052292</v>
      </c>
      <c r="I514" s="1" t="s">
        <v>834</v>
      </c>
      <c r="J514" s="1" t="s">
        <v>896</v>
      </c>
      <c r="K514" s="1" t="s">
        <v>15</v>
      </c>
      <c r="L514" s="1" t="s">
        <v>835</v>
      </c>
      <c r="M514" s="1" t="s">
        <v>16</v>
      </c>
      <c r="N514" s="1" t="s">
        <v>22</v>
      </c>
      <c r="O514" s="1"/>
      <c r="P514" s="1" t="s">
        <v>66</v>
      </c>
      <c r="Q514" s="43">
        <v>45911</v>
      </c>
      <c r="R514" s="1"/>
      <c r="S514" s="1" t="s">
        <v>753</v>
      </c>
      <c r="T514" s="1" t="s">
        <v>964</v>
      </c>
      <c r="U514" s="1" t="s">
        <v>17</v>
      </c>
      <c r="V514" s="1" t="s">
        <v>475</v>
      </c>
      <c r="W514" s="46">
        <f t="shared" si="79"/>
        <v>45913.495104166665</v>
      </c>
      <c r="X514" s="47">
        <f t="shared" ref="X514:X570" si="80">+IF(M514="URBANA",4,IF(M514="RURAL",8,0))</f>
        <v>4</v>
      </c>
      <c r="Y514" s="47">
        <f t="shared" ref="Y514:Y570" ca="1" si="81">+TODAY()-G514+1</f>
        <v>36.504895833335468</v>
      </c>
      <c r="Z514" s="47">
        <f t="shared" ref="Z514:Z570" ca="1" si="82">+NETWORKDAYS.INTL(G514,NOW(),1)-MOD(H514,1)</f>
        <v>27</v>
      </c>
      <c r="AA514" s="47">
        <f t="shared" ref="AA514:AA570" ca="1" si="83">+Y514-Z514</f>
        <v>9.5048958333354676</v>
      </c>
      <c r="AB514" s="47">
        <f t="shared" ref="AB514:AB570" ca="1" si="84">+(((TODAY()-G514)+1)-AA514)</f>
        <v>27</v>
      </c>
      <c r="AC514" s="47">
        <f t="shared" ref="AC514:AC570" ca="1" si="85">+AB514-X514</f>
        <v>23</v>
      </c>
      <c r="AD514" s="48">
        <f t="shared" ref="AD514:AD570" ca="1" si="86">IF(W514&lt;&gt;0,+W514-TODAY()+1,"")</f>
        <v>-30.504895833335468</v>
      </c>
      <c r="AE514" s="42" t="str">
        <f t="shared" si="78"/>
        <v>EJECUTADO</v>
      </c>
    </row>
    <row r="515" spans="1:31" customFormat="1" ht="15" x14ac:dyDescent="0.25">
      <c r="A515" s="110">
        <v>23534057</v>
      </c>
      <c r="B515" s="39" t="e">
        <f>VLOOKUP(A515,[1]BASE!$A:$A,1,0)</f>
        <v>#N/A</v>
      </c>
      <c r="C515" s="39" t="e">
        <f>VLOOKUP(A515,'INGRESO DIARIO'!A:A,1,0)</f>
        <v>#N/A</v>
      </c>
      <c r="D515" s="40" t="s">
        <v>910</v>
      </c>
      <c r="E515" s="1" t="s">
        <v>19</v>
      </c>
      <c r="F515" s="41">
        <v>45908.689293981479</v>
      </c>
      <c r="G515" s="41">
        <v>45908.689317129632</v>
      </c>
      <c r="H515" s="1">
        <v>1017231630</v>
      </c>
      <c r="I515" s="1" t="s">
        <v>785</v>
      </c>
      <c r="J515" s="1" t="s">
        <v>874</v>
      </c>
      <c r="K515" s="1" t="s">
        <v>15</v>
      </c>
      <c r="L515" s="1" t="s">
        <v>786</v>
      </c>
      <c r="M515" s="1" t="s">
        <v>16</v>
      </c>
      <c r="N515" s="1" t="s">
        <v>20</v>
      </c>
      <c r="O515" s="1"/>
      <c r="P515" s="1" t="s">
        <v>754</v>
      </c>
      <c r="Q515" s="43">
        <v>45911</v>
      </c>
      <c r="R515" s="1"/>
      <c r="S515" s="1" t="s">
        <v>753</v>
      </c>
      <c r="T515" s="1" t="s">
        <v>969</v>
      </c>
      <c r="U515" s="1" t="s">
        <v>17</v>
      </c>
      <c r="V515" s="1" t="s">
        <v>17</v>
      </c>
      <c r="W515" s="46">
        <f t="shared" si="79"/>
        <v>45912.689317129632</v>
      </c>
      <c r="X515" s="47">
        <f t="shared" si="80"/>
        <v>4</v>
      </c>
      <c r="Y515" s="47">
        <f t="shared" ca="1" si="81"/>
        <v>37.3106828703676</v>
      </c>
      <c r="Z515" s="47">
        <f t="shared" ca="1" si="82"/>
        <v>28</v>
      </c>
      <c r="AA515" s="47">
        <f t="shared" ca="1" si="83"/>
        <v>9.3106828703676001</v>
      </c>
      <c r="AB515" s="47">
        <f t="shared" ca="1" si="84"/>
        <v>28</v>
      </c>
      <c r="AC515" s="47">
        <f t="shared" ca="1" si="85"/>
        <v>24</v>
      </c>
      <c r="AD515" s="48">
        <f t="shared" ca="1" si="86"/>
        <v>-31.3106828703676</v>
      </c>
      <c r="AE515" s="42" t="str">
        <f t="shared" si="78"/>
        <v>EJECUTADO</v>
      </c>
    </row>
    <row r="516" spans="1:31" customFormat="1" ht="15" x14ac:dyDescent="0.25">
      <c r="A516" s="110">
        <v>23533349</v>
      </c>
      <c r="B516" s="39" t="e">
        <f>VLOOKUP(A516,[1]BASE!$A:$A,1,0)</f>
        <v>#N/A</v>
      </c>
      <c r="C516" s="39" t="e">
        <f>VLOOKUP(A516,'INGRESO DIARIO'!A:A,1,0)</f>
        <v>#N/A</v>
      </c>
      <c r="D516" s="40" t="s">
        <v>739</v>
      </c>
      <c r="E516" s="1" t="s">
        <v>19</v>
      </c>
      <c r="F516" s="41">
        <v>45908.351550925923</v>
      </c>
      <c r="G516" s="41">
        <v>45908.351585648146</v>
      </c>
      <c r="H516" s="1">
        <v>1128447458</v>
      </c>
      <c r="I516" s="1" t="s">
        <v>652</v>
      </c>
      <c r="J516" s="1" t="s">
        <v>709</v>
      </c>
      <c r="K516" s="1" t="s">
        <v>15</v>
      </c>
      <c r="L516" s="1" t="s">
        <v>653</v>
      </c>
      <c r="M516" s="1" t="s">
        <v>16</v>
      </c>
      <c r="N516" s="1" t="s">
        <v>20</v>
      </c>
      <c r="O516" s="1"/>
      <c r="P516" s="1" t="s">
        <v>754</v>
      </c>
      <c r="Q516" s="43">
        <v>45911</v>
      </c>
      <c r="R516" s="1"/>
      <c r="S516" s="1" t="s">
        <v>753</v>
      </c>
      <c r="T516" s="1" t="s">
        <v>946</v>
      </c>
      <c r="U516" s="1" t="s">
        <v>17</v>
      </c>
      <c r="V516" s="1" t="s">
        <v>17</v>
      </c>
      <c r="W516" s="46">
        <f t="shared" si="79"/>
        <v>45912.351585648146</v>
      </c>
      <c r="X516" s="47">
        <f t="shared" si="80"/>
        <v>4</v>
      </c>
      <c r="Y516" s="47">
        <f t="shared" ca="1" si="81"/>
        <v>37.648414351853717</v>
      </c>
      <c r="Z516" s="47">
        <f t="shared" ca="1" si="82"/>
        <v>28</v>
      </c>
      <c r="AA516" s="47">
        <f t="shared" ca="1" si="83"/>
        <v>9.6484143518537167</v>
      </c>
      <c r="AB516" s="47">
        <f t="shared" ca="1" si="84"/>
        <v>28</v>
      </c>
      <c r="AC516" s="47">
        <f t="shared" ca="1" si="85"/>
        <v>24</v>
      </c>
      <c r="AD516" s="48">
        <f t="shared" ca="1" si="86"/>
        <v>-31.648414351853717</v>
      </c>
      <c r="AE516" s="42" t="str">
        <f t="shared" si="78"/>
        <v>EJECUTADO</v>
      </c>
    </row>
    <row r="517" spans="1:31" customFormat="1" ht="15" x14ac:dyDescent="0.25">
      <c r="A517" s="110">
        <v>23532156</v>
      </c>
      <c r="B517" s="39" t="e">
        <f>VLOOKUP(A517,[1]BASE!$A:$A,1,0)</f>
        <v>#N/A</v>
      </c>
      <c r="C517" s="39" t="e">
        <f>VLOOKUP(A517,'INGRESO DIARIO'!A:A,1,0)</f>
        <v>#N/A</v>
      </c>
      <c r="D517" s="40" t="s">
        <v>582</v>
      </c>
      <c r="E517" s="1" t="s">
        <v>19</v>
      </c>
      <c r="F517" s="41">
        <v>45905.366307870368</v>
      </c>
      <c r="G517" s="41">
        <v>45905.646689814814</v>
      </c>
      <c r="H517" s="1">
        <v>43005627</v>
      </c>
      <c r="I517" s="1" t="s">
        <v>500</v>
      </c>
      <c r="J517" s="1" t="s">
        <v>554</v>
      </c>
      <c r="K517" s="1" t="s">
        <v>15</v>
      </c>
      <c r="L517" s="1" t="s">
        <v>501</v>
      </c>
      <c r="M517" s="1" t="s">
        <v>16</v>
      </c>
      <c r="N517" s="1" t="s">
        <v>20</v>
      </c>
      <c r="O517" s="1"/>
      <c r="P517" s="1" t="s">
        <v>754</v>
      </c>
      <c r="Q517" s="43">
        <v>45911</v>
      </c>
      <c r="R517" s="1"/>
      <c r="S517" s="1" t="s">
        <v>753</v>
      </c>
      <c r="T517" s="1" t="s">
        <v>631</v>
      </c>
      <c r="U517" s="1" t="s">
        <v>17</v>
      </c>
      <c r="V517" s="1" t="s">
        <v>17</v>
      </c>
      <c r="W517" s="46">
        <f t="shared" si="79"/>
        <v>45909.646689814814</v>
      </c>
      <c r="X517" s="47">
        <f t="shared" si="80"/>
        <v>4</v>
      </c>
      <c r="Y517" s="47">
        <f t="shared" ca="1" si="81"/>
        <v>40.353310185186274</v>
      </c>
      <c r="Z517" s="47">
        <f t="shared" ca="1" si="82"/>
        <v>29</v>
      </c>
      <c r="AA517" s="47">
        <f t="shared" ca="1" si="83"/>
        <v>11.353310185186274</v>
      </c>
      <c r="AB517" s="47">
        <f t="shared" ca="1" si="84"/>
        <v>29</v>
      </c>
      <c r="AC517" s="47">
        <f t="shared" ca="1" si="85"/>
        <v>25</v>
      </c>
      <c r="AD517" s="48">
        <f t="shared" ca="1" si="86"/>
        <v>-34.353310185186274</v>
      </c>
      <c r="AE517" s="42" t="str">
        <f t="shared" si="78"/>
        <v>EJECUTADO</v>
      </c>
    </row>
    <row r="518" spans="1:31" customFormat="1" ht="15" x14ac:dyDescent="0.25">
      <c r="A518" s="110">
        <v>23534864</v>
      </c>
      <c r="B518" s="39" t="e">
        <f>VLOOKUP(A518,[1]BASE!$A:$A,1,0)</f>
        <v>#N/A</v>
      </c>
      <c r="C518" s="39" t="e">
        <f>VLOOKUP(A518,'INGRESO DIARIO'!A:A,1,0)</f>
        <v>#N/A</v>
      </c>
      <c r="D518" s="1" t="s">
        <v>839</v>
      </c>
      <c r="E518" s="1" t="s">
        <v>19</v>
      </c>
      <c r="F518" s="41">
        <v>45909.557650462964</v>
      </c>
      <c r="G518" s="41">
        <v>45909.557685185187</v>
      </c>
      <c r="H518" s="1">
        <v>71766288</v>
      </c>
      <c r="I518" s="1" t="s">
        <v>840</v>
      </c>
      <c r="J518" s="1" t="s">
        <v>898</v>
      </c>
      <c r="K518" s="1" t="s">
        <v>15</v>
      </c>
      <c r="L518" s="1" t="s">
        <v>841</v>
      </c>
      <c r="M518" s="1" t="s">
        <v>18</v>
      </c>
      <c r="N518" s="1" t="s">
        <v>26</v>
      </c>
      <c r="O518" s="1"/>
      <c r="P518" s="1" t="s">
        <v>17</v>
      </c>
      <c r="Q518" s="43">
        <v>45910</v>
      </c>
      <c r="R518" s="1"/>
      <c r="S518" s="1" t="s">
        <v>23</v>
      </c>
      <c r="T518" s="1" t="s">
        <v>1104</v>
      </c>
      <c r="U518" s="1" t="s">
        <v>17</v>
      </c>
      <c r="V518" s="1" t="s">
        <v>475</v>
      </c>
      <c r="W518" s="46">
        <f t="shared" si="79"/>
        <v>45917.557685185187</v>
      </c>
      <c r="X518" s="47">
        <f t="shared" si="80"/>
        <v>8</v>
      </c>
      <c r="Y518" s="47">
        <f t="shared" ca="1" si="81"/>
        <v>36.442314814812562</v>
      </c>
      <c r="Z518" s="47">
        <f t="shared" ca="1" si="82"/>
        <v>27</v>
      </c>
      <c r="AA518" s="47">
        <f t="shared" ca="1" si="83"/>
        <v>9.442314814812562</v>
      </c>
      <c r="AB518" s="47">
        <f t="shared" ca="1" si="84"/>
        <v>27</v>
      </c>
      <c r="AC518" s="47">
        <f t="shared" ca="1" si="85"/>
        <v>19</v>
      </c>
      <c r="AD518" s="48">
        <f t="shared" ca="1" si="86"/>
        <v>-26.442314814812562</v>
      </c>
      <c r="AE518" s="42" t="str">
        <f t="shared" ca="1" si="78"/>
        <v>VENCIDO</v>
      </c>
    </row>
    <row r="519" spans="1:31" customFormat="1" ht="15" x14ac:dyDescent="0.25">
      <c r="A519" s="110">
        <v>23532979</v>
      </c>
      <c r="B519" s="39" t="e">
        <f>VLOOKUP(A519,[1]BASE!$A:$A,1,0)</f>
        <v>#N/A</v>
      </c>
      <c r="C519" s="39" t="e">
        <f>VLOOKUP(A519,'INGRESO DIARIO'!A:A,1,0)</f>
        <v>#N/A</v>
      </c>
      <c r="D519" s="40" t="s">
        <v>743</v>
      </c>
      <c r="E519" s="1" t="s">
        <v>409</v>
      </c>
      <c r="F519" s="41">
        <v>45906.543043981481</v>
      </c>
      <c r="G519" s="41">
        <v>45906.543078703704</v>
      </c>
      <c r="H519" s="1">
        <v>42766517</v>
      </c>
      <c r="I519" s="1" t="s">
        <v>660</v>
      </c>
      <c r="J519" s="1" t="s">
        <v>713</v>
      </c>
      <c r="K519" s="1" t="s">
        <v>15</v>
      </c>
      <c r="L519" s="1" t="s">
        <v>661</v>
      </c>
      <c r="M519" s="1" t="s">
        <v>16</v>
      </c>
      <c r="N519" s="1" t="s">
        <v>26</v>
      </c>
      <c r="O519" s="1"/>
      <c r="P519" s="1" t="s">
        <v>17</v>
      </c>
      <c r="Q519" s="43">
        <v>45910</v>
      </c>
      <c r="R519" s="1"/>
      <c r="S519" s="1" t="s">
        <v>23</v>
      </c>
      <c r="T519" s="1" t="s">
        <v>1102</v>
      </c>
      <c r="U519" s="1" t="s">
        <v>17</v>
      </c>
      <c r="V519" s="1" t="s">
        <v>475</v>
      </c>
      <c r="W519" s="46">
        <f t="shared" si="79"/>
        <v>45910.543078703704</v>
      </c>
      <c r="X519" s="47">
        <f t="shared" si="80"/>
        <v>4</v>
      </c>
      <c r="Y519" s="47">
        <f t="shared" ca="1" si="81"/>
        <v>39.456921296296059</v>
      </c>
      <c r="Z519" s="47">
        <f t="shared" ca="1" si="82"/>
        <v>28</v>
      </c>
      <c r="AA519" s="47">
        <f t="shared" ca="1" si="83"/>
        <v>11.456921296296059</v>
      </c>
      <c r="AB519" s="47">
        <f t="shared" ca="1" si="84"/>
        <v>28</v>
      </c>
      <c r="AC519" s="47">
        <f t="shared" ca="1" si="85"/>
        <v>24</v>
      </c>
      <c r="AD519" s="48">
        <f t="shared" ca="1" si="86"/>
        <v>-33.456921296296059</v>
      </c>
      <c r="AE519" s="42" t="str">
        <f t="shared" ca="1" si="78"/>
        <v>VENCIDO</v>
      </c>
    </row>
    <row r="520" spans="1:31" customFormat="1" ht="15" x14ac:dyDescent="0.25">
      <c r="A520" s="110">
        <v>23532617</v>
      </c>
      <c r="B520" s="39" t="e">
        <f>VLOOKUP(A520,[1]BASE!$A:$A,1,0)</f>
        <v>#N/A</v>
      </c>
      <c r="C520" s="39" t="e">
        <f>VLOOKUP(A520,'INGRESO DIARIO'!A:A,1,0)</f>
        <v>#N/A</v>
      </c>
      <c r="D520" s="40" t="s">
        <v>571</v>
      </c>
      <c r="E520" s="1" t="s">
        <v>19</v>
      </c>
      <c r="F520" s="41">
        <v>45905.627349537041</v>
      </c>
      <c r="G520" s="41">
        <v>45905.62740740741</v>
      </c>
      <c r="H520" s="1">
        <v>1128414736</v>
      </c>
      <c r="I520" s="1" t="s">
        <v>478</v>
      </c>
      <c r="J520" s="1" t="s">
        <v>545</v>
      </c>
      <c r="K520" s="1" t="s">
        <v>15</v>
      </c>
      <c r="L520" s="1" t="s">
        <v>479</v>
      </c>
      <c r="M520" s="1" t="s">
        <v>16</v>
      </c>
      <c r="N520" s="1" t="s">
        <v>22</v>
      </c>
      <c r="O520" s="1"/>
      <c r="P520" s="1" t="s">
        <v>17</v>
      </c>
      <c r="Q520" s="43">
        <v>45910</v>
      </c>
      <c r="R520" s="1"/>
      <c r="S520" s="1" t="s">
        <v>23</v>
      </c>
      <c r="T520" s="1" t="s">
        <v>1103</v>
      </c>
      <c r="U520" s="1" t="s">
        <v>17</v>
      </c>
      <c r="V520" s="1" t="s">
        <v>17</v>
      </c>
      <c r="W520" s="46">
        <f t="shared" si="79"/>
        <v>45909.62740740741</v>
      </c>
      <c r="X520" s="47">
        <f t="shared" si="80"/>
        <v>4</v>
      </c>
      <c r="Y520" s="47">
        <f t="shared" ca="1" si="81"/>
        <v>40.372592592590081</v>
      </c>
      <c r="Z520" s="47">
        <f t="shared" ca="1" si="82"/>
        <v>29</v>
      </c>
      <c r="AA520" s="47">
        <f t="shared" ca="1" si="83"/>
        <v>11.372592592590081</v>
      </c>
      <c r="AB520" s="47">
        <f t="shared" ca="1" si="84"/>
        <v>29</v>
      </c>
      <c r="AC520" s="47">
        <f t="shared" ca="1" si="85"/>
        <v>25</v>
      </c>
      <c r="AD520" s="48">
        <f t="shared" ca="1" si="86"/>
        <v>-34.372592592590081</v>
      </c>
      <c r="AE520" s="42" t="str">
        <f t="shared" ca="1" si="78"/>
        <v>VENCIDO</v>
      </c>
    </row>
    <row r="521" spans="1:31" customFormat="1" ht="15" x14ac:dyDescent="0.25">
      <c r="A521" s="110">
        <v>23533514</v>
      </c>
      <c r="B521" s="39" t="e">
        <f>VLOOKUP(A521,[1]BASE!$A:$A,1,0)</f>
        <v>#N/A</v>
      </c>
      <c r="C521" s="39" t="e">
        <f>VLOOKUP(A521,'INGRESO DIARIO'!A:A,1,0)</f>
        <v>#N/A</v>
      </c>
      <c r="D521" s="40" t="s">
        <v>744</v>
      </c>
      <c r="E521" s="1" t="s">
        <v>19</v>
      </c>
      <c r="F521" s="41">
        <v>45908.42527777778</v>
      </c>
      <c r="G521" s="41">
        <v>45908.425300925926</v>
      </c>
      <c r="H521" s="1">
        <v>98488962</v>
      </c>
      <c r="I521" s="1" t="s">
        <v>662</v>
      </c>
      <c r="J521" s="1" t="s">
        <v>714</v>
      </c>
      <c r="K521" s="1" t="s">
        <v>15</v>
      </c>
      <c r="L521" s="1" t="s">
        <v>663</v>
      </c>
      <c r="M521" s="1" t="s">
        <v>16</v>
      </c>
      <c r="N521" s="1" t="s">
        <v>22</v>
      </c>
      <c r="O521" s="1"/>
      <c r="P521" s="1" t="s">
        <v>17</v>
      </c>
      <c r="Q521" s="43">
        <v>45910</v>
      </c>
      <c r="R521" s="1"/>
      <c r="S521" s="1" t="s">
        <v>23</v>
      </c>
      <c r="T521" s="43" t="s">
        <v>1110</v>
      </c>
      <c r="U521" s="1" t="s">
        <v>17</v>
      </c>
      <c r="V521" s="1" t="s">
        <v>475</v>
      </c>
      <c r="W521" s="46">
        <f t="shared" si="79"/>
        <v>45912.425300925926</v>
      </c>
      <c r="X521" s="47">
        <f t="shared" si="80"/>
        <v>4</v>
      </c>
      <c r="Y521" s="47">
        <f t="shared" ca="1" si="81"/>
        <v>37.574699074073578</v>
      </c>
      <c r="Z521" s="47">
        <f t="shared" ca="1" si="82"/>
        <v>28</v>
      </c>
      <c r="AA521" s="47">
        <f t="shared" ca="1" si="83"/>
        <v>9.5746990740735782</v>
      </c>
      <c r="AB521" s="47">
        <f t="shared" ca="1" si="84"/>
        <v>28</v>
      </c>
      <c r="AC521" s="47">
        <f t="shared" ca="1" si="85"/>
        <v>24</v>
      </c>
      <c r="AD521" s="48">
        <f t="shared" ca="1" si="86"/>
        <v>-31.574699074073578</v>
      </c>
      <c r="AE521" s="42" t="str">
        <f t="shared" ca="1" si="78"/>
        <v>VENCIDO</v>
      </c>
    </row>
    <row r="522" spans="1:31" customFormat="1" ht="15" x14ac:dyDescent="0.25">
      <c r="A522" s="110">
        <v>23534039</v>
      </c>
      <c r="B522" s="39" t="e">
        <f>VLOOKUP(A522,[1]BASE!$A:$A,1,0)</f>
        <v>#N/A</v>
      </c>
      <c r="C522" s="39" t="e">
        <f>VLOOKUP(A522,'INGRESO DIARIO'!A:A,1,0)</f>
        <v>#N/A</v>
      </c>
      <c r="D522" s="40" t="s">
        <v>908</v>
      </c>
      <c r="E522" s="1" t="s">
        <v>19</v>
      </c>
      <c r="F522" s="41">
        <v>45908.681516203702</v>
      </c>
      <c r="G522" s="41">
        <v>45908.681562500002</v>
      </c>
      <c r="H522" s="1">
        <v>71312726</v>
      </c>
      <c r="I522" s="1" t="s">
        <v>781</v>
      </c>
      <c r="J522" s="1" t="s">
        <v>872</v>
      </c>
      <c r="K522" s="1" t="s">
        <v>15</v>
      </c>
      <c r="L522" s="1" t="s">
        <v>782</v>
      </c>
      <c r="M522" s="1" t="s">
        <v>16</v>
      </c>
      <c r="N522" s="1" t="s">
        <v>20</v>
      </c>
      <c r="O522" s="1"/>
      <c r="P522" s="1" t="s">
        <v>17</v>
      </c>
      <c r="Q522" s="43">
        <v>45910</v>
      </c>
      <c r="R522" s="1"/>
      <c r="S522" s="1" t="s">
        <v>23</v>
      </c>
      <c r="T522" s="1" t="s">
        <v>968</v>
      </c>
      <c r="U522" s="1" t="s">
        <v>17</v>
      </c>
      <c r="V522" s="1" t="s">
        <v>17</v>
      </c>
      <c r="W522" s="46">
        <f t="shared" si="79"/>
        <v>45912.681562500002</v>
      </c>
      <c r="X522" s="47">
        <f t="shared" si="80"/>
        <v>4</v>
      </c>
      <c r="Y522" s="47">
        <f t="shared" ca="1" si="81"/>
        <v>37.318437499998254</v>
      </c>
      <c r="Z522" s="47">
        <f t="shared" ca="1" si="82"/>
        <v>28</v>
      </c>
      <c r="AA522" s="47">
        <f t="shared" ca="1" si="83"/>
        <v>9.3184374999982538</v>
      </c>
      <c r="AB522" s="47">
        <f t="shared" ca="1" si="84"/>
        <v>28</v>
      </c>
      <c r="AC522" s="47">
        <f t="shared" ca="1" si="85"/>
        <v>24</v>
      </c>
      <c r="AD522" s="48">
        <f t="shared" ca="1" si="86"/>
        <v>-31.318437499998254</v>
      </c>
      <c r="AE522" s="42" t="str">
        <f t="shared" ca="1" si="78"/>
        <v>VENCIDO</v>
      </c>
    </row>
    <row r="523" spans="1:31" customFormat="1" ht="15" x14ac:dyDescent="0.25">
      <c r="A523" s="110">
        <v>23534637</v>
      </c>
      <c r="B523" s="39" t="e">
        <f>VLOOKUP(A523,[1]BASE!$A:$A,1,0)</f>
        <v>#N/A</v>
      </c>
      <c r="C523" s="39" t="e">
        <f>VLOOKUP(A523,'INGRESO DIARIO'!A:A,1,0)</f>
        <v>#N/A</v>
      </c>
      <c r="D523" s="40" t="s">
        <v>909</v>
      </c>
      <c r="E523" s="1" t="s">
        <v>19</v>
      </c>
      <c r="F523" s="41">
        <v>45909.425347222219</v>
      </c>
      <c r="G523" s="41">
        <v>45909.425393518519</v>
      </c>
      <c r="H523" s="1">
        <v>71740412</v>
      </c>
      <c r="I523" s="1" t="s">
        <v>783</v>
      </c>
      <c r="J523" s="1" t="s">
        <v>873</v>
      </c>
      <c r="K523" s="1" t="s">
        <v>15</v>
      </c>
      <c r="L523" s="1" t="s">
        <v>784</v>
      </c>
      <c r="M523" s="1" t="s">
        <v>16</v>
      </c>
      <c r="N523" s="1" t="s">
        <v>20</v>
      </c>
      <c r="O523" s="1"/>
      <c r="P523" s="1" t="s">
        <v>17</v>
      </c>
      <c r="Q523" s="43">
        <v>45910</v>
      </c>
      <c r="R523" s="1"/>
      <c r="S523" s="1" t="s">
        <v>23</v>
      </c>
      <c r="T523" s="1" t="s">
        <v>971</v>
      </c>
      <c r="U523" s="1" t="s">
        <v>17</v>
      </c>
      <c r="V523" s="1" t="s">
        <v>475</v>
      </c>
      <c r="W523" s="46">
        <f t="shared" si="79"/>
        <v>45913.425393518519</v>
      </c>
      <c r="X523" s="47">
        <f t="shared" si="80"/>
        <v>4</v>
      </c>
      <c r="Y523" s="47">
        <f t="shared" ca="1" si="81"/>
        <v>36.574606481481169</v>
      </c>
      <c r="Z523" s="47">
        <f t="shared" ca="1" si="82"/>
        <v>27</v>
      </c>
      <c r="AA523" s="47">
        <f t="shared" ca="1" si="83"/>
        <v>9.5746064814811689</v>
      </c>
      <c r="AB523" s="47">
        <f t="shared" ca="1" si="84"/>
        <v>27</v>
      </c>
      <c r="AC523" s="47">
        <f t="shared" ca="1" si="85"/>
        <v>23</v>
      </c>
      <c r="AD523" s="48">
        <f t="shared" ca="1" si="86"/>
        <v>-30.574606481481169</v>
      </c>
      <c r="AE523" s="42" t="str">
        <f t="shared" ref="AE523:AE586" ca="1" si="87">IF(S523&lt;&gt;"OK",IF(AC523&gt;=0,"VENCIDO",IF(AND(AC523&lt;0,AC523&gt;=-2.1),"ALERTA","A TIEMPO")),"EJECUTADO")</f>
        <v>VENCIDO</v>
      </c>
    </row>
    <row r="524" spans="1:31" customFormat="1" ht="15" x14ac:dyDescent="0.25">
      <c r="A524" s="110">
        <v>23533864</v>
      </c>
      <c r="B524" s="39" t="e">
        <f>VLOOKUP(A524,[1]BASE!$A:$A,1,0)</f>
        <v>#N/A</v>
      </c>
      <c r="C524" s="39" t="e">
        <f>VLOOKUP(A524,'INGRESO DIARIO'!A:A,1,0)</f>
        <v>#N/A</v>
      </c>
      <c r="D524" s="40" t="s">
        <v>911</v>
      </c>
      <c r="E524" s="1" t="s">
        <v>19</v>
      </c>
      <c r="F524" s="41">
        <v>45908.611539351848</v>
      </c>
      <c r="G524" s="41">
        <v>45908.611574074072</v>
      </c>
      <c r="H524" s="1">
        <v>1128407820</v>
      </c>
      <c r="I524" s="1" t="s">
        <v>787</v>
      </c>
      <c r="J524" s="1" t="s">
        <v>875</v>
      </c>
      <c r="K524" s="1" t="s">
        <v>15</v>
      </c>
      <c r="L524" s="1" t="s">
        <v>788</v>
      </c>
      <c r="M524" s="1" t="s">
        <v>16</v>
      </c>
      <c r="N524" s="1" t="s">
        <v>22</v>
      </c>
      <c r="O524" s="1"/>
      <c r="P524" s="1" t="s">
        <v>17</v>
      </c>
      <c r="Q524" s="43">
        <v>45910</v>
      </c>
      <c r="R524" s="1"/>
      <c r="S524" s="1" t="s">
        <v>23</v>
      </c>
      <c r="T524" s="1" t="s">
        <v>1109</v>
      </c>
      <c r="U524" s="1" t="s">
        <v>17</v>
      </c>
      <c r="V524" s="1" t="s">
        <v>475</v>
      </c>
      <c r="W524" s="46">
        <f t="shared" si="79"/>
        <v>45912.611574074072</v>
      </c>
      <c r="X524" s="47">
        <f t="shared" si="80"/>
        <v>4</v>
      </c>
      <c r="Y524" s="47">
        <f t="shared" ca="1" si="81"/>
        <v>37.388425925928459</v>
      </c>
      <c r="Z524" s="47">
        <f t="shared" ca="1" si="82"/>
        <v>28</v>
      </c>
      <c r="AA524" s="47">
        <f t="shared" ca="1" si="83"/>
        <v>9.388425925928459</v>
      </c>
      <c r="AB524" s="47">
        <f t="shared" ca="1" si="84"/>
        <v>28</v>
      </c>
      <c r="AC524" s="47">
        <f t="shared" ca="1" si="85"/>
        <v>24</v>
      </c>
      <c r="AD524" s="48">
        <f t="shared" ca="1" si="86"/>
        <v>-31.388425925928459</v>
      </c>
      <c r="AE524" s="42" t="str">
        <f t="shared" ca="1" si="87"/>
        <v>VENCIDO</v>
      </c>
    </row>
    <row r="525" spans="1:31" customFormat="1" ht="15" x14ac:dyDescent="0.25">
      <c r="A525" s="110">
        <v>23533884</v>
      </c>
      <c r="B525" s="39" t="e">
        <f>VLOOKUP(A525,[1]BASE!$A:$A,1,0)</f>
        <v>#N/A</v>
      </c>
      <c r="C525" s="39" t="e">
        <f>VLOOKUP(A525,'INGRESO DIARIO'!A:A,1,0)</f>
        <v>#N/A</v>
      </c>
      <c r="D525" s="40" t="s">
        <v>912</v>
      </c>
      <c r="E525" s="1" t="s">
        <v>19</v>
      </c>
      <c r="F525" s="41">
        <v>45908.617939814816</v>
      </c>
      <c r="G525" s="41">
        <v>45908.617962962962</v>
      </c>
      <c r="H525" s="1">
        <v>1128407820</v>
      </c>
      <c r="I525" s="1" t="s">
        <v>787</v>
      </c>
      <c r="J525" s="1" t="s">
        <v>875</v>
      </c>
      <c r="K525" s="1" t="s">
        <v>15</v>
      </c>
      <c r="L525" s="1" t="s">
        <v>789</v>
      </c>
      <c r="M525" s="1" t="s">
        <v>16</v>
      </c>
      <c r="N525" s="1" t="s">
        <v>22</v>
      </c>
      <c r="O525" s="1"/>
      <c r="P525" s="1" t="s">
        <v>17</v>
      </c>
      <c r="Q525" s="43">
        <v>45910</v>
      </c>
      <c r="R525" s="1"/>
      <c r="S525" s="1" t="s">
        <v>23</v>
      </c>
      <c r="T525" s="43" t="s">
        <v>1108</v>
      </c>
      <c r="U525" s="1" t="s">
        <v>17</v>
      </c>
      <c r="V525" s="1" t="s">
        <v>475</v>
      </c>
      <c r="W525" s="46">
        <f t="shared" si="79"/>
        <v>45912.617962962962</v>
      </c>
      <c r="X525" s="47">
        <f t="shared" si="80"/>
        <v>4</v>
      </c>
      <c r="Y525" s="47">
        <f t="shared" ca="1" si="81"/>
        <v>37.382037037037662</v>
      </c>
      <c r="Z525" s="47">
        <f t="shared" ca="1" si="82"/>
        <v>28</v>
      </c>
      <c r="AA525" s="47">
        <f t="shared" ca="1" si="83"/>
        <v>9.3820370370376622</v>
      </c>
      <c r="AB525" s="47">
        <f t="shared" ca="1" si="84"/>
        <v>28</v>
      </c>
      <c r="AC525" s="47">
        <f t="shared" ca="1" si="85"/>
        <v>24</v>
      </c>
      <c r="AD525" s="48">
        <f t="shared" ca="1" si="86"/>
        <v>-31.382037037037662</v>
      </c>
      <c r="AE525" s="42" t="str">
        <f t="shared" ca="1" si="87"/>
        <v>VENCIDO</v>
      </c>
    </row>
    <row r="526" spans="1:31" customFormat="1" ht="15" x14ac:dyDescent="0.25">
      <c r="A526" s="110">
        <v>23533962</v>
      </c>
      <c r="B526" s="39" t="e">
        <f>VLOOKUP(A526,[1]BASE!$A:$A,1,0)</f>
        <v>#N/A</v>
      </c>
      <c r="C526" s="39" t="e">
        <f>VLOOKUP(A526,'INGRESO DIARIO'!A:A,1,0)</f>
        <v>#N/A</v>
      </c>
      <c r="D526" s="40" t="s">
        <v>914</v>
      </c>
      <c r="E526" s="1" t="s">
        <v>19</v>
      </c>
      <c r="F526" s="41">
        <v>45908.647337962961</v>
      </c>
      <c r="G526" s="41">
        <v>45908.647361111114</v>
      </c>
      <c r="H526" s="1">
        <v>1039284578</v>
      </c>
      <c r="I526" s="1" t="s">
        <v>792</v>
      </c>
      <c r="J526" s="1" t="s">
        <v>877</v>
      </c>
      <c r="K526" s="1" t="s">
        <v>15</v>
      </c>
      <c r="L526" s="1" t="s">
        <v>793</v>
      </c>
      <c r="M526" s="1" t="s">
        <v>16</v>
      </c>
      <c r="N526" s="1" t="s">
        <v>20</v>
      </c>
      <c r="O526" s="1"/>
      <c r="P526" s="1" t="s">
        <v>17</v>
      </c>
      <c r="Q526" s="43">
        <v>45910</v>
      </c>
      <c r="R526" s="1"/>
      <c r="S526" s="1" t="s">
        <v>23</v>
      </c>
      <c r="T526" s="1" t="s">
        <v>967</v>
      </c>
      <c r="U526" s="1" t="s">
        <v>17</v>
      </c>
      <c r="V526" s="1" t="s">
        <v>17</v>
      </c>
      <c r="W526" s="46">
        <f t="shared" si="79"/>
        <v>45912.647361111114</v>
      </c>
      <c r="X526" s="47">
        <f t="shared" si="80"/>
        <v>4</v>
      </c>
      <c r="Y526" s="47">
        <f t="shared" ca="1" si="81"/>
        <v>37.352638888885849</v>
      </c>
      <c r="Z526" s="47">
        <f t="shared" ca="1" si="82"/>
        <v>28</v>
      </c>
      <c r="AA526" s="47">
        <f t="shared" ca="1" si="83"/>
        <v>9.3526388888858492</v>
      </c>
      <c r="AB526" s="47">
        <f t="shared" ca="1" si="84"/>
        <v>28</v>
      </c>
      <c r="AC526" s="47">
        <f t="shared" ca="1" si="85"/>
        <v>24</v>
      </c>
      <c r="AD526" s="48">
        <f t="shared" ca="1" si="86"/>
        <v>-31.352638888885849</v>
      </c>
      <c r="AE526" s="42" t="str">
        <f t="shared" ca="1" si="87"/>
        <v>VENCIDO</v>
      </c>
    </row>
    <row r="527" spans="1:31" customFormat="1" ht="15" x14ac:dyDescent="0.25">
      <c r="A527" s="110">
        <v>23534668</v>
      </c>
      <c r="B527" s="39" t="e">
        <f>VLOOKUP(A527,[1]BASE!$A:$A,1,0)</f>
        <v>#N/A</v>
      </c>
      <c r="C527" s="39" t="e">
        <f>VLOOKUP(A527,'INGRESO DIARIO'!A:A,1,0)</f>
        <v>#N/A</v>
      </c>
      <c r="D527" s="40" t="s">
        <v>916</v>
      </c>
      <c r="E527" s="1" t="s">
        <v>19</v>
      </c>
      <c r="F527" s="41">
        <v>45909.437152777777</v>
      </c>
      <c r="G527" s="41">
        <v>45909.437175925923</v>
      </c>
      <c r="H527" s="1">
        <v>1041146031</v>
      </c>
      <c r="I527" s="1" t="s">
        <v>796</v>
      </c>
      <c r="J527" s="1" t="s">
        <v>879</v>
      </c>
      <c r="K527" s="1" t="s">
        <v>15</v>
      </c>
      <c r="L527" s="1" t="s">
        <v>797</v>
      </c>
      <c r="M527" s="1" t="s">
        <v>16</v>
      </c>
      <c r="N527" s="1" t="s">
        <v>20</v>
      </c>
      <c r="O527" s="1"/>
      <c r="P527" s="1" t="s">
        <v>17</v>
      </c>
      <c r="Q527" s="43">
        <v>45910</v>
      </c>
      <c r="R527" s="1"/>
      <c r="S527" s="1" t="s">
        <v>23</v>
      </c>
      <c r="T527" s="1" t="s">
        <v>972</v>
      </c>
      <c r="U527" s="1" t="s">
        <v>17</v>
      </c>
      <c r="V527" s="1" t="s">
        <v>475</v>
      </c>
      <c r="W527" s="46">
        <f t="shared" si="79"/>
        <v>45913.437175925923</v>
      </c>
      <c r="X527" s="47">
        <f t="shared" si="80"/>
        <v>4</v>
      </c>
      <c r="Y527" s="47">
        <f t="shared" ca="1" si="81"/>
        <v>36.562824074077071</v>
      </c>
      <c r="Z527" s="47">
        <f t="shared" ca="1" si="82"/>
        <v>27</v>
      </c>
      <c r="AA527" s="47">
        <f t="shared" ca="1" si="83"/>
        <v>9.5628240740770707</v>
      </c>
      <c r="AB527" s="47">
        <f t="shared" ca="1" si="84"/>
        <v>27</v>
      </c>
      <c r="AC527" s="47">
        <f t="shared" ca="1" si="85"/>
        <v>23</v>
      </c>
      <c r="AD527" s="48">
        <f t="shared" ca="1" si="86"/>
        <v>-30.562824074077071</v>
      </c>
      <c r="AE527" s="42" t="str">
        <f t="shared" ca="1" si="87"/>
        <v>VENCIDO</v>
      </c>
    </row>
    <row r="528" spans="1:31" customFormat="1" ht="15" x14ac:dyDescent="0.25">
      <c r="A528" s="110">
        <v>23534683</v>
      </c>
      <c r="B528" s="39" t="e">
        <f>VLOOKUP(A528,[1]BASE!$A:$A,1,0)</f>
        <v>#N/A</v>
      </c>
      <c r="C528" s="39" t="e">
        <f>VLOOKUP(A528,'INGRESO DIARIO'!A:A,1,0)</f>
        <v>#N/A</v>
      </c>
      <c r="D528" s="40" t="s">
        <v>917</v>
      </c>
      <c r="E528" s="1" t="s">
        <v>19</v>
      </c>
      <c r="F528" s="41">
        <v>45909.441967592589</v>
      </c>
      <c r="G528" s="41">
        <v>45909.442002314812</v>
      </c>
      <c r="H528" s="1">
        <v>1026271811</v>
      </c>
      <c r="I528" s="1" t="s">
        <v>798</v>
      </c>
      <c r="J528" s="1" t="s">
        <v>880</v>
      </c>
      <c r="K528" s="1" t="s">
        <v>15</v>
      </c>
      <c r="L528" s="1" t="s">
        <v>799</v>
      </c>
      <c r="M528" s="1" t="s">
        <v>16</v>
      </c>
      <c r="N528" s="1" t="s">
        <v>20</v>
      </c>
      <c r="O528" s="1"/>
      <c r="P528" s="1" t="s">
        <v>17</v>
      </c>
      <c r="Q528" s="43">
        <v>45910</v>
      </c>
      <c r="R528" s="1"/>
      <c r="S528" s="1" t="s">
        <v>23</v>
      </c>
      <c r="T528" s="1" t="s">
        <v>974</v>
      </c>
      <c r="U528" s="1" t="s">
        <v>17</v>
      </c>
      <c r="V528" s="1" t="s">
        <v>17</v>
      </c>
      <c r="W528" s="46">
        <f t="shared" si="79"/>
        <v>45913.442002314812</v>
      </c>
      <c r="X528" s="47">
        <f t="shared" si="80"/>
        <v>4</v>
      </c>
      <c r="Y528" s="47">
        <f t="shared" ca="1" si="81"/>
        <v>36.557997685187729</v>
      </c>
      <c r="Z528" s="47">
        <f t="shared" ca="1" si="82"/>
        <v>27</v>
      </c>
      <c r="AA528" s="47">
        <f t="shared" ca="1" si="83"/>
        <v>9.5579976851877291</v>
      </c>
      <c r="AB528" s="47">
        <f t="shared" ca="1" si="84"/>
        <v>27</v>
      </c>
      <c r="AC528" s="47">
        <f t="shared" ca="1" si="85"/>
        <v>23</v>
      </c>
      <c r="AD528" s="48">
        <f t="shared" ca="1" si="86"/>
        <v>-30.557997685187729</v>
      </c>
      <c r="AE528" s="42" t="str">
        <f t="shared" ca="1" si="87"/>
        <v>VENCIDO</v>
      </c>
    </row>
    <row r="529" spans="1:31" customFormat="1" ht="15" x14ac:dyDescent="0.25">
      <c r="A529" s="110">
        <v>23533905</v>
      </c>
      <c r="B529" s="39" t="e">
        <f>VLOOKUP(A529,[1]BASE!$A:$A,1,0)</f>
        <v>#N/A</v>
      </c>
      <c r="C529" s="39" t="e">
        <f>VLOOKUP(A529,'INGRESO DIARIO'!A:A,1,0)</f>
        <v>#N/A</v>
      </c>
      <c r="D529" s="40" t="s">
        <v>918</v>
      </c>
      <c r="E529" s="1" t="s">
        <v>19</v>
      </c>
      <c r="F529" s="41">
        <v>45908.624502314815</v>
      </c>
      <c r="G529" s="41">
        <v>45908.624537037038</v>
      </c>
      <c r="H529" s="1">
        <v>1000539164</v>
      </c>
      <c r="I529" s="1" t="s">
        <v>800</v>
      </c>
      <c r="J529" s="1" t="s">
        <v>881</v>
      </c>
      <c r="K529" s="1" t="s">
        <v>15</v>
      </c>
      <c r="L529" s="1" t="s">
        <v>801</v>
      </c>
      <c r="M529" s="1" t="s">
        <v>16</v>
      </c>
      <c r="N529" s="1" t="s">
        <v>20</v>
      </c>
      <c r="O529" s="1"/>
      <c r="P529" s="1" t="s">
        <v>17</v>
      </c>
      <c r="Q529" s="43">
        <v>45910</v>
      </c>
      <c r="R529" s="1"/>
      <c r="S529" s="1" t="s">
        <v>23</v>
      </c>
      <c r="T529" s="1" t="s">
        <v>1106</v>
      </c>
      <c r="U529" s="1" t="s">
        <v>17</v>
      </c>
      <c r="V529" s="1" t="s">
        <v>17</v>
      </c>
      <c r="W529" s="46">
        <f t="shared" si="79"/>
        <v>45912.624537037038</v>
      </c>
      <c r="X529" s="47">
        <f t="shared" si="80"/>
        <v>4</v>
      </c>
      <c r="Y529" s="47">
        <f t="shared" ca="1" si="81"/>
        <v>37.375462962962047</v>
      </c>
      <c r="Z529" s="47">
        <f t="shared" ca="1" si="82"/>
        <v>28</v>
      </c>
      <c r="AA529" s="47">
        <f t="shared" ca="1" si="83"/>
        <v>9.3754629629620467</v>
      </c>
      <c r="AB529" s="47">
        <f t="shared" ca="1" si="84"/>
        <v>28</v>
      </c>
      <c r="AC529" s="47">
        <f t="shared" ca="1" si="85"/>
        <v>24</v>
      </c>
      <c r="AD529" s="48">
        <f t="shared" ca="1" si="86"/>
        <v>-31.375462962962047</v>
      </c>
      <c r="AE529" s="42" t="str">
        <f t="shared" ca="1" si="87"/>
        <v>VENCIDO</v>
      </c>
    </row>
    <row r="530" spans="1:31" customFormat="1" ht="15" x14ac:dyDescent="0.25">
      <c r="A530" s="110">
        <v>23534104</v>
      </c>
      <c r="B530" s="39" t="e">
        <f>VLOOKUP(A530,[1]BASE!$A:$A,1,0)</f>
        <v>#N/A</v>
      </c>
      <c r="C530" s="39" t="e">
        <f>VLOOKUP(A530,'INGRESO DIARIO'!A:A,1,0)</f>
        <v>#N/A</v>
      </c>
      <c r="D530" s="40" t="s">
        <v>919</v>
      </c>
      <c r="E530" s="1" t="s">
        <v>19</v>
      </c>
      <c r="F530" s="41">
        <v>45908.712395833332</v>
      </c>
      <c r="G530" s="41">
        <v>45908.712430555555</v>
      </c>
      <c r="H530" s="1">
        <v>1128468592</v>
      </c>
      <c r="I530" s="1" t="s">
        <v>802</v>
      </c>
      <c r="J530" s="1" t="s">
        <v>882</v>
      </c>
      <c r="K530" s="1" t="s">
        <v>15</v>
      </c>
      <c r="L530" s="1" t="s">
        <v>803</v>
      </c>
      <c r="M530" s="1" t="s">
        <v>16</v>
      </c>
      <c r="N530" s="1" t="s">
        <v>20</v>
      </c>
      <c r="O530" s="1"/>
      <c r="P530" s="1" t="s">
        <v>17</v>
      </c>
      <c r="Q530" s="43">
        <v>45910</v>
      </c>
      <c r="R530" s="1"/>
      <c r="S530" s="1" t="s">
        <v>23</v>
      </c>
      <c r="T530" s="1" t="s">
        <v>970</v>
      </c>
      <c r="U530" s="1" t="s">
        <v>17</v>
      </c>
      <c r="V530" s="1" t="s">
        <v>475</v>
      </c>
      <c r="W530" s="46">
        <f t="shared" si="79"/>
        <v>45912.712430555555</v>
      </c>
      <c r="X530" s="47">
        <f t="shared" si="80"/>
        <v>4</v>
      </c>
      <c r="Y530" s="47">
        <f t="shared" ca="1" si="81"/>
        <v>37.287569444444671</v>
      </c>
      <c r="Z530" s="47">
        <f t="shared" ca="1" si="82"/>
        <v>28</v>
      </c>
      <c r="AA530" s="47">
        <f t="shared" ca="1" si="83"/>
        <v>9.2875694444446708</v>
      </c>
      <c r="AB530" s="47">
        <f t="shared" ca="1" si="84"/>
        <v>28</v>
      </c>
      <c r="AC530" s="47">
        <f t="shared" ca="1" si="85"/>
        <v>24</v>
      </c>
      <c r="AD530" s="48">
        <f t="shared" ca="1" si="86"/>
        <v>-31.287569444444671</v>
      </c>
      <c r="AE530" s="42" t="str">
        <f t="shared" ca="1" si="87"/>
        <v>VENCIDO</v>
      </c>
    </row>
    <row r="531" spans="1:31" customFormat="1" ht="15" x14ac:dyDescent="0.25">
      <c r="A531" s="110">
        <v>23534106</v>
      </c>
      <c r="B531" s="39" t="e">
        <f>VLOOKUP(A531,[1]BASE!$A:$A,1,0)</f>
        <v>#N/A</v>
      </c>
      <c r="C531" s="39" t="e">
        <f>VLOOKUP(A531,'INGRESO DIARIO'!A:A,1,0)</f>
        <v>#N/A</v>
      </c>
      <c r="D531" s="40" t="s">
        <v>920</v>
      </c>
      <c r="E531" s="1" t="s">
        <v>19</v>
      </c>
      <c r="F531" s="41">
        <v>45908.712789351855</v>
      </c>
      <c r="G531" s="41">
        <v>45908.712812500002</v>
      </c>
      <c r="H531" s="1">
        <v>1128468592</v>
      </c>
      <c r="I531" s="1" t="s">
        <v>802</v>
      </c>
      <c r="J531" s="1" t="s">
        <v>882</v>
      </c>
      <c r="K531" s="1" t="s">
        <v>15</v>
      </c>
      <c r="L531" s="1" t="s">
        <v>804</v>
      </c>
      <c r="M531" s="1" t="s">
        <v>16</v>
      </c>
      <c r="N531" s="1" t="s">
        <v>20</v>
      </c>
      <c r="O531" s="1"/>
      <c r="P531" s="1" t="s">
        <v>17</v>
      </c>
      <c r="Q531" s="43">
        <v>45910</v>
      </c>
      <c r="R531" s="1"/>
      <c r="S531" s="1" t="s">
        <v>23</v>
      </c>
      <c r="T531" s="1" t="s">
        <v>970</v>
      </c>
      <c r="U531" s="1" t="s">
        <v>17</v>
      </c>
      <c r="V531" s="1" t="s">
        <v>475</v>
      </c>
      <c r="W531" s="46">
        <f t="shared" si="79"/>
        <v>45912.712812500002</v>
      </c>
      <c r="X531" s="47">
        <f t="shared" si="80"/>
        <v>4</v>
      </c>
      <c r="Y531" s="47">
        <f t="shared" ca="1" si="81"/>
        <v>37.287187499998254</v>
      </c>
      <c r="Z531" s="47">
        <f t="shared" ca="1" si="82"/>
        <v>28</v>
      </c>
      <c r="AA531" s="47">
        <f t="shared" ca="1" si="83"/>
        <v>9.2871874999982538</v>
      </c>
      <c r="AB531" s="47">
        <f t="shared" ca="1" si="84"/>
        <v>28</v>
      </c>
      <c r="AC531" s="47">
        <f t="shared" ca="1" si="85"/>
        <v>24</v>
      </c>
      <c r="AD531" s="48">
        <f t="shared" ca="1" si="86"/>
        <v>-31.287187499998254</v>
      </c>
      <c r="AE531" s="42" t="str">
        <f t="shared" ca="1" si="87"/>
        <v>VENCIDO</v>
      </c>
    </row>
    <row r="532" spans="1:31" customFormat="1" ht="15" x14ac:dyDescent="0.25">
      <c r="A532" s="110">
        <v>23534670</v>
      </c>
      <c r="B532" s="39" t="e">
        <f>VLOOKUP(A532,[1]BASE!$A:$A,1,0)</f>
        <v>#N/A</v>
      </c>
      <c r="C532" s="39" t="e">
        <f>VLOOKUP(A532,'INGRESO DIARIO'!A:A,1,0)</f>
        <v>#N/A</v>
      </c>
      <c r="D532" s="40" t="s">
        <v>922</v>
      </c>
      <c r="E532" s="1" t="s">
        <v>19</v>
      </c>
      <c r="F532" s="41">
        <v>45909.437615740739</v>
      </c>
      <c r="G532" s="41">
        <v>45909.437673611108</v>
      </c>
      <c r="H532" s="1">
        <v>3572532</v>
      </c>
      <c r="I532" s="1" t="s">
        <v>807</v>
      </c>
      <c r="J532" s="1" t="s">
        <v>884</v>
      </c>
      <c r="K532" s="1" t="s">
        <v>15</v>
      </c>
      <c r="L532" s="1" t="s">
        <v>808</v>
      </c>
      <c r="M532" s="1" t="s">
        <v>16</v>
      </c>
      <c r="N532" s="1" t="s">
        <v>20</v>
      </c>
      <c r="O532" s="1"/>
      <c r="P532" s="1" t="s">
        <v>17</v>
      </c>
      <c r="Q532" s="43">
        <v>45910</v>
      </c>
      <c r="R532" s="1"/>
      <c r="S532" s="1" t="s">
        <v>23</v>
      </c>
      <c r="T532" s="1" t="s">
        <v>973</v>
      </c>
      <c r="U532" s="1" t="s">
        <v>17</v>
      </c>
      <c r="V532" s="1" t="s">
        <v>475</v>
      </c>
      <c r="W532" s="46">
        <f t="shared" si="79"/>
        <v>45913.437673611108</v>
      </c>
      <c r="X532" s="47">
        <f t="shared" si="80"/>
        <v>4</v>
      </c>
      <c r="Y532" s="47">
        <f t="shared" ca="1" si="81"/>
        <v>36.562326388891961</v>
      </c>
      <c r="Z532" s="47">
        <f t="shared" ca="1" si="82"/>
        <v>27</v>
      </c>
      <c r="AA532" s="47">
        <f t="shared" ca="1" si="83"/>
        <v>9.562326388891961</v>
      </c>
      <c r="AB532" s="47">
        <f t="shared" ca="1" si="84"/>
        <v>27</v>
      </c>
      <c r="AC532" s="47">
        <f t="shared" ca="1" si="85"/>
        <v>23</v>
      </c>
      <c r="AD532" s="48">
        <f t="shared" ca="1" si="86"/>
        <v>-30.562326388891961</v>
      </c>
      <c r="AE532" s="42" t="str">
        <f t="shared" ca="1" si="87"/>
        <v>VENCIDO</v>
      </c>
    </row>
    <row r="533" spans="1:31" customFormat="1" ht="15" x14ac:dyDescent="0.25">
      <c r="A533" s="110">
        <v>23472147</v>
      </c>
      <c r="B533" s="39" t="e">
        <f>VLOOKUP(A533,[1]BASE!$A:$A,1,0)</f>
        <v>#N/A</v>
      </c>
      <c r="C533" s="39" t="e">
        <f>VLOOKUP(A533,'INGRESO DIARIO'!A:A,1,0)</f>
        <v>#N/A</v>
      </c>
      <c r="D533" s="1" t="s">
        <v>809</v>
      </c>
      <c r="E533" s="1" t="s">
        <v>19</v>
      </c>
      <c r="F533" s="41">
        <v>45832.392210648148</v>
      </c>
      <c r="G533" s="41">
        <v>45909.382800925923</v>
      </c>
      <c r="H533" s="1">
        <v>1017124282</v>
      </c>
      <c r="I533" s="1" t="s">
        <v>810</v>
      </c>
      <c r="J533" s="1" t="s">
        <v>885</v>
      </c>
      <c r="K533" s="1" t="s">
        <v>15</v>
      </c>
      <c r="L533" s="1" t="s">
        <v>811</v>
      </c>
      <c r="M533" s="1" t="s">
        <v>16</v>
      </c>
      <c r="N533" s="1" t="s">
        <v>22</v>
      </c>
      <c r="O533" s="1"/>
      <c r="P533" s="1" t="s">
        <v>17</v>
      </c>
      <c r="Q533" s="43">
        <v>45910</v>
      </c>
      <c r="R533" s="1"/>
      <c r="S533" s="1" t="s">
        <v>23</v>
      </c>
      <c r="T533" s="1" t="s">
        <v>962</v>
      </c>
      <c r="U533" s="1" t="s">
        <v>17</v>
      </c>
      <c r="V533" s="1" t="s">
        <v>17</v>
      </c>
      <c r="W533" s="46">
        <f t="shared" si="79"/>
        <v>45913.382800925923</v>
      </c>
      <c r="X533" s="47">
        <f t="shared" si="80"/>
        <v>4</v>
      </c>
      <c r="Y533" s="47">
        <f t="shared" ca="1" si="81"/>
        <v>36.61719907407678</v>
      </c>
      <c r="Z533" s="47">
        <f t="shared" ca="1" si="82"/>
        <v>27</v>
      </c>
      <c r="AA533" s="47">
        <f t="shared" ca="1" si="83"/>
        <v>9.6171990740767797</v>
      </c>
      <c r="AB533" s="47">
        <f t="shared" ca="1" si="84"/>
        <v>27</v>
      </c>
      <c r="AC533" s="47">
        <f t="shared" ca="1" si="85"/>
        <v>23</v>
      </c>
      <c r="AD533" s="48">
        <f t="shared" ca="1" si="86"/>
        <v>-30.61719907407678</v>
      </c>
      <c r="AE533" s="42" t="str">
        <f t="shared" ca="1" si="87"/>
        <v>VENCIDO</v>
      </c>
    </row>
    <row r="534" spans="1:31" customFormat="1" ht="15" x14ac:dyDescent="0.25">
      <c r="A534" s="110">
        <v>23534751</v>
      </c>
      <c r="B534" s="39" t="e">
        <f>VLOOKUP(A534,[1]BASE!$A:$A,1,0)</f>
        <v>#N/A</v>
      </c>
      <c r="C534" s="39" t="e">
        <f>VLOOKUP(A534,'INGRESO DIARIO'!A:A,1,0)</f>
        <v>#N/A</v>
      </c>
      <c r="D534" s="40" t="s">
        <v>934</v>
      </c>
      <c r="E534" s="1" t="s">
        <v>19</v>
      </c>
      <c r="F534" s="41">
        <v>45909.481481481482</v>
      </c>
      <c r="G534" s="41">
        <v>45909.481516203705</v>
      </c>
      <c r="H534" s="1">
        <v>42962941</v>
      </c>
      <c r="I534" s="1" t="s">
        <v>831</v>
      </c>
      <c r="J534" s="1" t="s">
        <v>895</v>
      </c>
      <c r="K534" s="1" t="s">
        <v>15</v>
      </c>
      <c r="L534" s="1" t="s">
        <v>832</v>
      </c>
      <c r="M534" s="1" t="s">
        <v>16</v>
      </c>
      <c r="N534" s="1" t="s">
        <v>22</v>
      </c>
      <c r="O534" s="1"/>
      <c r="P534" s="1" t="s">
        <v>17</v>
      </c>
      <c r="Q534" s="43">
        <v>45910</v>
      </c>
      <c r="R534" s="1"/>
      <c r="S534" s="1" t="s">
        <v>23</v>
      </c>
      <c r="T534" s="1" t="s">
        <v>963</v>
      </c>
      <c r="U534" s="1" t="s">
        <v>17</v>
      </c>
      <c r="V534" s="1" t="s">
        <v>475</v>
      </c>
      <c r="W534" s="46">
        <f t="shared" si="79"/>
        <v>45913.481516203705</v>
      </c>
      <c r="X534" s="47">
        <f t="shared" si="80"/>
        <v>4</v>
      </c>
      <c r="Y534" s="47">
        <f t="shared" ca="1" si="81"/>
        <v>36.518483796295186</v>
      </c>
      <c r="Z534" s="47">
        <f t="shared" ca="1" si="82"/>
        <v>27</v>
      </c>
      <c r="AA534" s="47">
        <f t="shared" ca="1" si="83"/>
        <v>9.518483796295186</v>
      </c>
      <c r="AB534" s="47">
        <f t="shared" ca="1" si="84"/>
        <v>27</v>
      </c>
      <c r="AC534" s="47">
        <f t="shared" ca="1" si="85"/>
        <v>23</v>
      </c>
      <c r="AD534" s="48">
        <f t="shared" ca="1" si="86"/>
        <v>-30.518483796295186</v>
      </c>
      <c r="AE534" s="42" t="str">
        <f t="shared" ca="1" si="87"/>
        <v>VENCIDO</v>
      </c>
    </row>
    <row r="535" spans="1:31" customFormat="1" ht="15" x14ac:dyDescent="0.25">
      <c r="A535" s="110">
        <v>23529049</v>
      </c>
      <c r="B535" s="39" t="e">
        <f>VLOOKUP(A535,[1]BASE!$A:$A,1,0)</f>
        <v>#N/A</v>
      </c>
      <c r="C535" s="39" t="e">
        <f>VLOOKUP(A535,'INGRESO DIARIO'!A:A,1,0)</f>
        <v>#N/A</v>
      </c>
      <c r="D535" s="1" t="s">
        <v>212</v>
      </c>
      <c r="E535" s="1" t="s">
        <v>409</v>
      </c>
      <c r="F535" s="41">
        <v>45902.607245370367</v>
      </c>
      <c r="G535" s="41">
        <v>45902.607303240744</v>
      </c>
      <c r="H535" s="1">
        <v>34992039</v>
      </c>
      <c r="I535" s="1" t="s">
        <v>213</v>
      </c>
      <c r="J535" s="1" t="s">
        <v>332</v>
      </c>
      <c r="K535" s="1" t="s">
        <v>15</v>
      </c>
      <c r="L535" s="1" t="s">
        <v>214</v>
      </c>
      <c r="M535" s="1" t="s">
        <v>18</v>
      </c>
      <c r="N535" s="1" t="str">
        <f>VLOOKUP(A535,[2]Hoja2!A:G,7,0)</f>
        <v>SUR ITAGUI AGIZAL</v>
      </c>
      <c r="O535" s="1"/>
      <c r="P535" s="1" t="s">
        <v>1101</v>
      </c>
      <c r="Q535" s="43">
        <v>45910</v>
      </c>
      <c r="R535" s="1"/>
      <c r="S535" s="1" t="s">
        <v>753</v>
      </c>
      <c r="T535" s="1" t="s">
        <v>619</v>
      </c>
      <c r="U535" s="1"/>
      <c r="V535" s="1"/>
      <c r="W535" s="46">
        <f t="shared" si="79"/>
        <v>45910.607303240744</v>
      </c>
      <c r="X535" s="47">
        <f t="shared" si="80"/>
        <v>8</v>
      </c>
      <c r="Y535" s="47">
        <f t="shared" ca="1" si="81"/>
        <v>43.392696759256069</v>
      </c>
      <c r="Z535" s="47">
        <f t="shared" ca="1" si="82"/>
        <v>32</v>
      </c>
      <c r="AA535" s="47">
        <f t="shared" ca="1" si="83"/>
        <v>11.392696759256069</v>
      </c>
      <c r="AB535" s="47">
        <f t="shared" ca="1" si="84"/>
        <v>32</v>
      </c>
      <c r="AC535" s="47">
        <f t="shared" ca="1" si="85"/>
        <v>24</v>
      </c>
      <c r="AD535" s="48">
        <f t="shared" ca="1" si="86"/>
        <v>-33.392696759256069</v>
      </c>
      <c r="AE535" s="42" t="str">
        <f t="shared" si="87"/>
        <v>EJECUTADO</v>
      </c>
    </row>
    <row r="536" spans="1:31" customFormat="1" ht="15" x14ac:dyDescent="0.25">
      <c r="A536" s="110">
        <v>23528557</v>
      </c>
      <c r="B536" s="39" t="e">
        <f>VLOOKUP(A536,[1]BASE!$A:$A,1,0)</f>
        <v>#N/A</v>
      </c>
      <c r="C536" s="39" t="e">
        <f>VLOOKUP(A536,'INGRESO DIARIO'!A:A,1,0)</f>
        <v>#N/A</v>
      </c>
      <c r="D536" s="40" t="s">
        <v>359</v>
      </c>
      <c r="E536" s="1" t="s">
        <v>19</v>
      </c>
      <c r="F536" s="41">
        <v>45902.330300925925</v>
      </c>
      <c r="G536" s="41">
        <v>45902.330347222225</v>
      </c>
      <c r="H536" s="1">
        <v>15403273</v>
      </c>
      <c r="I536" s="1" t="s">
        <v>83</v>
      </c>
      <c r="J536" s="1" t="s">
        <v>289</v>
      </c>
      <c r="K536" s="1" t="s">
        <v>15</v>
      </c>
      <c r="L536" s="1" t="s">
        <v>84</v>
      </c>
      <c r="M536" s="1" t="s">
        <v>16</v>
      </c>
      <c r="N536" s="1" t="str">
        <f>VLOOKUP(A536,[2]Hoja2!A:G,7,0)</f>
        <v>SUR -LIMONAR</v>
      </c>
      <c r="O536" s="1"/>
      <c r="P536" s="1" t="s">
        <v>1101</v>
      </c>
      <c r="Q536" s="43">
        <v>45910</v>
      </c>
      <c r="R536" s="1"/>
      <c r="S536" s="1" t="s">
        <v>753</v>
      </c>
      <c r="T536" s="1" t="s">
        <v>85</v>
      </c>
      <c r="U536" s="1"/>
      <c r="V536" s="1"/>
      <c r="W536" s="46">
        <f t="shared" si="79"/>
        <v>45906.330347222225</v>
      </c>
      <c r="X536" s="47">
        <f t="shared" si="80"/>
        <v>4</v>
      </c>
      <c r="Y536" s="47">
        <f t="shared" ca="1" si="81"/>
        <v>43.6696527777749</v>
      </c>
      <c r="Z536" s="47">
        <f t="shared" ca="1" si="82"/>
        <v>32</v>
      </c>
      <c r="AA536" s="47">
        <f t="shared" ca="1" si="83"/>
        <v>11.6696527777749</v>
      </c>
      <c r="AB536" s="47">
        <f t="shared" ca="1" si="84"/>
        <v>32</v>
      </c>
      <c r="AC536" s="47">
        <f t="shared" ca="1" si="85"/>
        <v>28</v>
      </c>
      <c r="AD536" s="48">
        <f t="shared" ca="1" si="86"/>
        <v>-37.6696527777749</v>
      </c>
      <c r="AE536" s="42" t="str">
        <f t="shared" si="87"/>
        <v>EJECUTADO</v>
      </c>
    </row>
    <row r="537" spans="1:31" customFormat="1" ht="15" x14ac:dyDescent="0.25">
      <c r="A537" s="110">
        <v>23496502</v>
      </c>
      <c r="B537" s="39" t="e">
        <f>VLOOKUP(A537,[1]BASE!$A:$A,1,0)</f>
        <v>#N/A</v>
      </c>
      <c r="C537" s="39" t="e">
        <f>VLOOKUP(A537,'INGRESO DIARIO'!A:A,1,0)</f>
        <v>#N/A</v>
      </c>
      <c r="D537" s="1" t="s">
        <v>678</v>
      </c>
      <c r="E537" s="1" t="s">
        <v>19</v>
      </c>
      <c r="F537" s="41">
        <v>45862.653460648151</v>
      </c>
      <c r="G537" s="41">
        <v>45908.36451388889</v>
      </c>
      <c r="H537" s="1">
        <v>71826098</v>
      </c>
      <c r="I537" s="1" t="s">
        <v>679</v>
      </c>
      <c r="J537" s="1" t="s">
        <v>721</v>
      </c>
      <c r="K537" s="1" t="s">
        <v>15</v>
      </c>
      <c r="L537" s="1" t="s">
        <v>680</v>
      </c>
      <c r="M537" s="1" t="s">
        <v>18</v>
      </c>
      <c r="N537" s="1" t="s">
        <v>22</v>
      </c>
      <c r="O537" s="1"/>
      <c r="P537" s="1" t="s">
        <v>763</v>
      </c>
      <c r="Q537" s="43">
        <v>45910</v>
      </c>
      <c r="R537" s="1"/>
      <c r="S537" s="1" t="s">
        <v>753</v>
      </c>
      <c r="T537" s="1" t="s">
        <v>958</v>
      </c>
      <c r="U537" s="1" t="s">
        <v>17</v>
      </c>
      <c r="V537" s="1" t="s">
        <v>17</v>
      </c>
      <c r="W537" s="46">
        <f t="shared" si="79"/>
        <v>45916.36451388889</v>
      </c>
      <c r="X537" s="47">
        <f t="shared" si="80"/>
        <v>8</v>
      </c>
      <c r="Y537" s="47">
        <f t="shared" ca="1" si="81"/>
        <v>37.635486111110367</v>
      </c>
      <c r="Z537" s="47">
        <f t="shared" ca="1" si="82"/>
        <v>28</v>
      </c>
      <c r="AA537" s="47">
        <f t="shared" ca="1" si="83"/>
        <v>9.6354861111103673</v>
      </c>
      <c r="AB537" s="47">
        <f t="shared" ca="1" si="84"/>
        <v>28</v>
      </c>
      <c r="AC537" s="47">
        <f t="shared" ca="1" si="85"/>
        <v>20</v>
      </c>
      <c r="AD537" s="48">
        <f t="shared" ca="1" si="86"/>
        <v>-27.635486111110367</v>
      </c>
      <c r="AE537" s="42" t="str">
        <f t="shared" si="87"/>
        <v>EJECUTADO</v>
      </c>
    </row>
    <row r="538" spans="1:31" customFormat="1" ht="15" x14ac:dyDescent="0.25">
      <c r="A538" s="110">
        <v>23530448</v>
      </c>
      <c r="B538" s="39" t="e">
        <f>VLOOKUP(A538,[1]BASE!$A:$A,1,0)</f>
        <v>#N/A</v>
      </c>
      <c r="C538" s="39" t="e">
        <f>VLOOKUP(A538,'INGRESO DIARIO'!A:A,1,0)</f>
        <v>#N/A</v>
      </c>
      <c r="D538" s="1" t="s">
        <v>166</v>
      </c>
      <c r="E538" s="1" t="s">
        <v>19</v>
      </c>
      <c r="F538" s="41">
        <v>45903.540208333332</v>
      </c>
      <c r="G538" s="41">
        <v>45903.540219907409</v>
      </c>
      <c r="H538" s="1">
        <v>1025656826</v>
      </c>
      <c r="I538" s="1" t="s">
        <v>167</v>
      </c>
      <c r="J538" s="1" t="s">
        <v>320</v>
      </c>
      <c r="K538" s="1" t="s">
        <v>15</v>
      </c>
      <c r="L538" s="1" t="s">
        <v>168</v>
      </c>
      <c r="M538" s="1" t="s">
        <v>18</v>
      </c>
      <c r="N538" s="1" t="str">
        <f>VLOOKUP(A538,[2]Hoja2!A:G,7,0)</f>
        <v>OCCIDENTE – AGUA FRIAS</v>
      </c>
      <c r="O538" s="1"/>
      <c r="P538" s="1" t="s">
        <v>763</v>
      </c>
      <c r="Q538" s="43">
        <v>45910</v>
      </c>
      <c r="R538" s="1"/>
      <c r="S538" s="1" t="s">
        <v>753</v>
      </c>
      <c r="T538" s="1" t="s">
        <v>169</v>
      </c>
      <c r="U538" s="1"/>
      <c r="V538" s="1"/>
      <c r="W538" s="46">
        <f t="shared" si="79"/>
        <v>45911.540219907409</v>
      </c>
      <c r="X538" s="47">
        <f t="shared" si="80"/>
        <v>8</v>
      </c>
      <c r="Y538" s="47">
        <f t="shared" ca="1" si="81"/>
        <v>42.459780092591245</v>
      </c>
      <c r="Z538" s="47">
        <f t="shared" ca="1" si="82"/>
        <v>31</v>
      </c>
      <c r="AA538" s="47">
        <f t="shared" ca="1" si="83"/>
        <v>11.459780092591245</v>
      </c>
      <c r="AB538" s="47">
        <f t="shared" ca="1" si="84"/>
        <v>31</v>
      </c>
      <c r="AC538" s="47">
        <f t="shared" ca="1" si="85"/>
        <v>23</v>
      </c>
      <c r="AD538" s="48">
        <f t="shared" ca="1" si="86"/>
        <v>-32.459780092591245</v>
      </c>
      <c r="AE538" s="42" t="str">
        <f t="shared" si="87"/>
        <v>EJECUTADO</v>
      </c>
    </row>
    <row r="539" spans="1:31" customFormat="1" ht="15" x14ac:dyDescent="0.25">
      <c r="A539" s="110">
        <v>23534724</v>
      </c>
      <c r="B539" s="39" t="e">
        <f>VLOOKUP(A539,[1]BASE!$A:$A,1,0)</f>
        <v>#N/A</v>
      </c>
      <c r="C539" s="39" t="e">
        <f>VLOOKUP(A539,'INGRESO DIARIO'!A:A,1,0)</f>
        <v>#N/A</v>
      </c>
      <c r="D539" s="1" t="s">
        <v>842</v>
      </c>
      <c r="E539" s="1" t="s">
        <v>19</v>
      </c>
      <c r="F539" s="41">
        <v>45909.46266203704</v>
      </c>
      <c r="G539" s="41">
        <v>45909.462696759256</v>
      </c>
      <c r="H539" s="1">
        <v>1001741661</v>
      </c>
      <c r="I539" s="1" t="s">
        <v>843</v>
      </c>
      <c r="J539" s="1" t="s">
        <v>899</v>
      </c>
      <c r="K539" s="1" t="s">
        <v>15</v>
      </c>
      <c r="L539" s="1" t="s">
        <v>844</v>
      </c>
      <c r="M539" s="1" t="s">
        <v>18</v>
      </c>
      <c r="N539" s="1" t="s">
        <v>22</v>
      </c>
      <c r="O539" s="1"/>
      <c r="P539" s="1" t="s">
        <v>763</v>
      </c>
      <c r="Q539" s="43">
        <v>45910</v>
      </c>
      <c r="R539" s="1"/>
      <c r="S539" s="1" t="s">
        <v>753</v>
      </c>
      <c r="T539" s="1" t="s">
        <v>959</v>
      </c>
      <c r="U539" s="1" t="s">
        <v>17</v>
      </c>
      <c r="V539" s="1" t="s">
        <v>17</v>
      </c>
      <c r="W539" s="46">
        <f t="shared" si="79"/>
        <v>45917.462696759256</v>
      </c>
      <c r="X539" s="47">
        <f t="shared" si="80"/>
        <v>8</v>
      </c>
      <c r="Y539" s="47">
        <f t="shared" ca="1" si="81"/>
        <v>36.537303240744222</v>
      </c>
      <c r="Z539" s="47">
        <f t="shared" ca="1" si="82"/>
        <v>27</v>
      </c>
      <c r="AA539" s="47">
        <f t="shared" ca="1" si="83"/>
        <v>9.5373032407442224</v>
      </c>
      <c r="AB539" s="47">
        <f t="shared" ca="1" si="84"/>
        <v>27</v>
      </c>
      <c r="AC539" s="47">
        <f t="shared" ca="1" si="85"/>
        <v>19</v>
      </c>
      <c r="AD539" s="48">
        <f t="shared" ca="1" si="86"/>
        <v>-26.537303240744222</v>
      </c>
      <c r="AE539" s="42" t="str">
        <f t="shared" si="87"/>
        <v>EJECUTADO</v>
      </c>
    </row>
    <row r="540" spans="1:31" customFormat="1" ht="15" x14ac:dyDescent="0.25">
      <c r="A540" s="110">
        <v>23534735</v>
      </c>
      <c r="B540" s="39" t="e">
        <f>VLOOKUP(A540,[1]BASE!$A:$A,1,0)</f>
        <v>#N/A</v>
      </c>
      <c r="C540" s="39" t="e">
        <f>VLOOKUP(A540,'INGRESO DIARIO'!A:A,1,0)</f>
        <v>#N/A</v>
      </c>
      <c r="D540" s="1" t="s">
        <v>845</v>
      </c>
      <c r="E540" s="1" t="s">
        <v>19</v>
      </c>
      <c r="F540" s="41">
        <v>45909.473425925928</v>
      </c>
      <c r="G540" s="41">
        <v>45909.473460648151</v>
      </c>
      <c r="H540" s="1">
        <v>1001741661</v>
      </c>
      <c r="I540" s="1" t="s">
        <v>843</v>
      </c>
      <c r="J540" s="1" t="s">
        <v>899</v>
      </c>
      <c r="K540" s="1" t="s">
        <v>15</v>
      </c>
      <c r="L540" s="1" t="s">
        <v>846</v>
      </c>
      <c r="M540" s="1" t="s">
        <v>18</v>
      </c>
      <c r="N540" s="1" t="s">
        <v>22</v>
      </c>
      <c r="O540" s="1"/>
      <c r="P540" s="1" t="s">
        <v>763</v>
      </c>
      <c r="Q540" s="43">
        <v>45910</v>
      </c>
      <c r="R540" s="1"/>
      <c r="S540" s="1" t="s">
        <v>753</v>
      </c>
      <c r="T540" s="1" t="s">
        <v>959</v>
      </c>
      <c r="U540" s="1" t="s">
        <v>17</v>
      </c>
      <c r="V540" s="1" t="s">
        <v>17</v>
      </c>
      <c r="W540" s="46">
        <f t="shared" si="79"/>
        <v>45917.473460648151</v>
      </c>
      <c r="X540" s="47">
        <f t="shared" si="80"/>
        <v>8</v>
      </c>
      <c r="Y540" s="47">
        <f t="shared" ca="1" si="81"/>
        <v>36.526539351849351</v>
      </c>
      <c r="Z540" s="47">
        <f t="shared" ca="1" si="82"/>
        <v>27</v>
      </c>
      <c r="AA540" s="47">
        <f t="shared" ca="1" si="83"/>
        <v>9.5265393518493511</v>
      </c>
      <c r="AB540" s="47">
        <f t="shared" ca="1" si="84"/>
        <v>27</v>
      </c>
      <c r="AC540" s="47">
        <f t="shared" ca="1" si="85"/>
        <v>19</v>
      </c>
      <c r="AD540" s="48">
        <f t="shared" ca="1" si="86"/>
        <v>-26.526539351849351</v>
      </c>
      <c r="AE540" s="42" t="str">
        <f t="shared" si="87"/>
        <v>EJECUTADO</v>
      </c>
    </row>
    <row r="541" spans="1:31" customFormat="1" ht="15" x14ac:dyDescent="0.25">
      <c r="A541" s="110">
        <v>23003465</v>
      </c>
      <c r="B541" s="39" t="e">
        <f>VLOOKUP(A541,[1]BASE!$A:$A,1,0)</f>
        <v>#N/A</v>
      </c>
      <c r="C541" s="39" t="e">
        <f>VLOOKUP(A541,'INGRESO DIARIO'!A:A,1,0)</f>
        <v>#N/A</v>
      </c>
      <c r="D541" s="40" t="s">
        <v>386</v>
      </c>
      <c r="E541" s="1" t="s">
        <v>19</v>
      </c>
      <c r="F541" s="41">
        <v>45320.538773148146</v>
      </c>
      <c r="G541" s="41">
        <v>45902.683622685188</v>
      </c>
      <c r="H541" s="1">
        <v>70692167</v>
      </c>
      <c r="I541" s="1" t="s">
        <v>141</v>
      </c>
      <c r="J541" s="1" t="s">
        <v>312</v>
      </c>
      <c r="K541" s="1" t="s">
        <v>15</v>
      </c>
      <c r="L541" s="1" t="s">
        <v>142</v>
      </c>
      <c r="M541" s="1" t="s">
        <v>16</v>
      </c>
      <c r="N541" s="1" t="str">
        <f>VLOOKUP(A541,[2]Hoja2!A:G,7,0)</f>
        <v>OCCIDENTE</v>
      </c>
      <c r="O541" s="1"/>
      <c r="P541" s="1" t="s">
        <v>66</v>
      </c>
      <c r="Q541" s="43">
        <v>45910</v>
      </c>
      <c r="R541" s="1"/>
      <c r="S541" s="1" t="s">
        <v>753</v>
      </c>
      <c r="T541" s="1" t="s">
        <v>143</v>
      </c>
      <c r="U541" s="1"/>
      <c r="V541" s="1"/>
      <c r="W541" s="46">
        <f t="shared" si="79"/>
        <v>45906.683622685188</v>
      </c>
      <c r="X541" s="47">
        <f t="shared" si="80"/>
        <v>4</v>
      </c>
      <c r="Y541" s="47">
        <f t="shared" ca="1" si="81"/>
        <v>43.316377314811689</v>
      </c>
      <c r="Z541" s="47">
        <f t="shared" ca="1" si="82"/>
        <v>32</v>
      </c>
      <c r="AA541" s="47">
        <f t="shared" ca="1" si="83"/>
        <v>11.316377314811689</v>
      </c>
      <c r="AB541" s="47">
        <f t="shared" ca="1" si="84"/>
        <v>32</v>
      </c>
      <c r="AC541" s="47">
        <f t="shared" ca="1" si="85"/>
        <v>28</v>
      </c>
      <c r="AD541" s="48">
        <f t="shared" ca="1" si="86"/>
        <v>-37.316377314811689</v>
      </c>
      <c r="AE541" s="42" t="str">
        <f t="shared" si="87"/>
        <v>EJECUTADO</v>
      </c>
    </row>
    <row r="542" spans="1:31" customFormat="1" ht="15" x14ac:dyDescent="0.25">
      <c r="A542" s="110">
        <v>23532403</v>
      </c>
      <c r="B542" s="39" t="e">
        <f>VLOOKUP(A542,[1]BASE!$A:$A,1,0)</f>
        <v>#N/A</v>
      </c>
      <c r="C542" s="39" t="e">
        <f>VLOOKUP(A542,'INGRESO DIARIO'!A:A,1,0)</f>
        <v>#N/A</v>
      </c>
      <c r="D542" s="40" t="s">
        <v>572</v>
      </c>
      <c r="E542" s="1" t="s">
        <v>19</v>
      </c>
      <c r="F542" s="41">
        <v>45905.480543981481</v>
      </c>
      <c r="G542" s="41">
        <v>45905.480578703704</v>
      </c>
      <c r="H542" s="1">
        <v>1152465347</v>
      </c>
      <c r="I542" s="1" t="s">
        <v>481</v>
      </c>
      <c r="J542" s="1" t="s">
        <v>546</v>
      </c>
      <c r="K542" s="1" t="s">
        <v>15</v>
      </c>
      <c r="L542" s="1" t="s">
        <v>482</v>
      </c>
      <c r="M542" s="1" t="s">
        <v>16</v>
      </c>
      <c r="N542" s="1" t="s">
        <v>22</v>
      </c>
      <c r="O542" s="1"/>
      <c r="P542" s="1" t="s">
        <v>66</v>
      </c>
      <c r="Q542" s="43">
        <v>45910</v>
      </c>
      <c r="R542" s="1"/>
      <c r="S542" s="1" t="s">
        <v>753</v>
      </c>
      <c r="T542" s="1" t="s">
        <v>758</v>
      </c>
      <c r="U542" s="1" t="s">
        <v>17</v>
      </c>
      <c r="V542" s="1" t="s">
        <v>17</v>
      </c>
      <c r="W542" s="46">
        <f t="shared" si="79"/>
        <v>45909.480578703704</v>
      </c>
      <c r="X542" s="47">
        <f t="shared" si="80"/>
        <v>4</v>
      </c>
      <c r="Y542" s="47">
        <f t="shared" ca="1" si="81"/>
        <v>40.519421296296059</v>
      </c>
      <c r="Z542" s="47">
        <f t="shared" ca="1" si="82"/>
        <v>29</v>
      </c>
      <c r="AA542" s="47">
        <f t="shared" ca="1" si="83"/>
        <v>11.519421296296059</v>
      </c>
      <c r="AB542" s="47">
        <f t="shared" ca="1" si="84"/>
        <v>29</v>
      </c>
      <c r="AC542" s="47">
        <f t="shared" ca="1" si="85"/>
        <v>25</v>
      </c>
      <c r="AD542" s="48">
        <f t="shared" ca="1" si="86"/>
        <v>-34.519421296296059</v>
      </c>
      <c r="AE542" s="42" t="str">
        <f t="shared" si="87"/>
        <v>EJECUTADO</v>
      </c>
    </row>
    <row r="543" spans="1:31" customFormat="1" ht="15" x14ac:dyDescent="0.25">
      <c r="A543" s="110">
        <v>23532192</v>
      </c>
      <c r="B543" s="39" t="e">
        <f>VLOOKUP(A543,[1]BASE!$A:$A,1,0)</f>
        <v>#N/A</v>
      </c>
      <c r="C543" s="39" t="e">
        <f>VLOOKUP(A543,'INGRESO DIARIO'!A:A,1,0)</f>
        <v>#N/A</v>
      </c>
      <c r="D543" s="40" t="s">
        <v>761</v>
      </c>
      <c r="E543" s="1" t="s">
        <v>19</v>
      </c>
      <c r="F543" s="41">
        <v>45905.389756944445</v>
      </c>
      <c r="G543" s="41">
        <v>45905.646701388891</v>
      </c>
      <c r="H543" s="1">
        <v>43082271</v>
      </c>
      <c r="I543" s="1" t="s">
        <v>17</v>
      </c>
      <c r="J543" s="1" t="s">
        <v>557</v>
      </c>
      <c r="K543" s="1" t="s">
        <v>15</v>
      </c>
      <c r="L543" s="1" t="s">
        <v>506</v>
      </c>
      <c r="M543" s="1" t="s">
        <v>16</v>
      </c>
      <c r="N543" s="1" t="s">
        <v>22</v>
      </c>
      <c r="O543" s="1"/>
      <c r="P543" s="1" t="s">
        <v>66</v>
      </c>
      <c r="Q543" s="43">
        <v>45910</v>
      </c>
      <c r="R543" s="1"/>
      <c r="S543" s="1" t="s">
        <v>753</v>
      </c>
      <c r="T543" s="1" t="s">
        <v>759</v>
      </c>
      <c r="U543" s="1" t="s">
        <v>17</v>
      </c>
      <c r="V543" s="1" t="s">
        <v>17</v>
      </c>
      <c r="W543" s="46">
        <f t="shared" si="79"/>
        <v>45909.646701388891</v>
      </c>
      <c r="X543" s="47">
        <f t="shared" si="80"/>
        <v>4</v>
      </c>
      <c r="Y543" s="47">
        <f t="shared" ca="1" si="81"/>
        <v>40.353298611109494</v>
      </c>
      <c r="Z543" s="47">
        <f t="shared" ca="1" si="82"/>
        <v>29</v>
      </c>
      <c r="AA543" s="47">
        <f t="shared" ca="1" si="83"/>
        <v>11.353298611109494</v>
      </c>
      <c r="AB543" s="47">
        <f t="shared" ca="1" si="84"/>
        <v>29</v>
      </c>
      <c r="AC543" s="47">
        <f t="shared" ca="1" si="85"/>
        <v>25</v>
      </c>
      <c r="AD543" s="48">
        <f t="shared" ca="1" si="86"/>
        <v>-34.353298611109494</v>
      </c>
      <c r="AE543" s="42" t="str">
        <f t="shared" si="87"/>
        <v>EJECUTADO</v>
      </c>
    </row>
    <row r="544" spans="1:31" customFormat="1" ht="15" x14ac:dyDescent="0.25">
      <c r="A544" s="110">
        <v>23531750</v>
      </c>
      <c r="B544" s="39" t="e">
        <f>VLOOKUP(A544,[1]BASE!$A:$A,1,0)</f>
        <v>#N/A</v>
      </c>
      <c r="C544" s="39" t="e">
        <f>VLOOKUP(A544,'INGRESO DIARIO'!A:A,1,0)</f>
        <v>#N/A</v>
      </c>
      <c r="D544" s="40" t="s">
        <v>403</v>
      </c>
      <c r="E544" s="1" t="s">
        <v>19</v>
      </c>
      <c r="F544" s="41">
        <v>45904.632488425923</v>
      </c>
      <c r="G544" s="41">
        <v>45904.632523148146</v>
      </c>
      <c r="H544" s="1">
        <v>43545721</v>
      </c>
      <c r="I544" s="1" t="s">
        <v>255</v>
      </c>
      <c r="J544" s="1" t="s">
        <v>345</v>
      </c>
      <c r="K544" s="1" t="s">
        <v>15</v>
      </c>
      <c r="L544" s="1" t="s">
        <v>256</v>
      </c>
      <c r="M544" s="1" t="s">
        <v>16</v>
      </c>
      <c r="N544" s="1" t="s">
        <v>22</v>
      </c>
      <c r="O544" s="1"/>
      <c r="P544" s="1" t="s">
        <v>66</v>
      </c>
      <c r="Q544" s="43">
        <v>45910</v>
      </c>
      <c r="R544" s="1"/>
      <c r="S544" s="1" t="s">
        <v>753</v>
      </c>
      <c r="T544" s="1" t="s">
        <v>604</v>
      </c>
      <c r="U544" s="1"/>
      <c r="V544" s="1"/>
      <c r="W544" s="46">
        <f t="shared" si="79"/>
        <v>45908.632523148146</v>
      </c>
      <c r="X544" s="47">
        <f t="shared" si="80"/>
        <v>4</v>
      </c>
      <c r="Y544" s="47">
        <f t="shared" ca="1" si="81"/>
        <v>41.367476851854008</v>
      </c>
      <c r="Z544" s="47">
        <f t="shared" ca="1" si="82"/>
        <v>30</v>
      </c>
      <c r="AA544" s="47">
        <f t="shared" ca="1" si="83"/>
        <v>11.367476851854008</v>
      </c>
      <c r="AB544" s="47">
        <f t="shared" ca="1" si="84"/>
        <v>30</v>
      </c>
      <c r="AC544" s="47">
        <f t="shared" ca="1" si="85"/>
        <v>26</v>
      </c>
      <c r="AD544" s="48">
        <f t="shared" ca="1" si="86"/>
        <v>-35.367476851854008</v>
      </c>
      <c r="AE544" s="42" t="str">
        <f t="shared" si="87"/>
        <v>EJECUTADO</v>
      </c>
    </row>
    <row r="545" spans="1:31" customFormat="1" ht="15" x14ac:dyDescent="0.25">
      <c r="A545" s="120">
        <v>23194838</v>
      </c>
      <c r="B545" s="39" t="e">
        <f>VLOOKUP(A545,[1]BASE!$A:$A,1,0)</f>
        <v>#N/A</v>
      </c>
      <c r="C545" s="39" t="e">
        <f>VLOOKUP(A545,'INGRESO DIARIO'!A:A,1,0)</f>
        <v>#N/A</v>
      </c>
      <c r="D545" s="121"/>
      <c r="E545" s="122"/>
      <c r="F545" s="110"/>
      <c r="G545" s="110"/>
      <c r="H545" s="110"/>
      <c r="I545" s="110"/>
      <c r="J545" s="110"/>
      <c r="K545" s="123"/>
      <c r="L545" s="123"/>
      <c r="M545" s="123"/>
      <c r="N545" s="123"/>
      <c r="O545" s="123"/>
      <c r="P545" s="42" t="s">
        <v>66</v>
      </c>
      <c r="Q545" s="46">
        <v>45910</v>
      </c>
      <c r="R545" s="42"/>
      <c r="S545" s="42" t="s">
        <v>753</v>
      </c>
      <c r="T545" s="123"/>
      <c r="U545" s="123"/>
      <c r="V545" s="123"/>
      <c r="W545" s="133" t="str">
        <f t="shared" si="79"/>
        <v/>
      </c>
      <c r="X545" s="134">
        <f t="shared" si="80"/>
        <v>0</v>
      </c>
      <c r="Y545" s="134">
        <f t="shared" ca="1" si="81"/>
        <v>45946</v>
      </c>
      <c r="Z545" s="134">
        <f t="shared" ca="1" si="82"/>
        <v>32818</v>
      </c>
      <c r="AA545" s="134">
        <f t="shared" ca="1" si="83"/>
        <v>13128</v>
      </c>
      <c r="AB545" s="134">
        <f t="shared" ca="1" si="84"/>
        <v>32818</v>
      </c>
      <c r="AC545" s="134">
        <f t="shared" ca="1" si="85"/>
        <v>32818</v>
      </c>
      <c r="AD545" s="135" t="e">
        <f t="shared" ca="1" si="86"/>
        <v>#VALUE!</v>
      </c>
      <c r="AE545" s="127" t="str">
        <f t="shared" si="87"/>
        <v>EJECUTADO</v>
      </c>
    </row>
    <row r="546" spans="1:31" customFormat="1" ht="15" x14ac:dyDescent="0.25">
      <c r="A546" s="110">
        <v>23533562</v>
      </c>
      <c r="B546" s="39" t="e">
        <f>VLOOKUP(A546,[1]BASE!$A:$A,1,0)</f>
        <v>#N/A</v>
      </c>
      <c r="C546" s="39" t="e">
        <f>VLOOKUP(A546,'INGRESO DIARIO'!A:A,1,0)</f>
        <v>#N/A</v>
      </c>
      <c r="D546" s="40" t="s">
        <v>736</v>
      </c>
      <c r="E546" s="1" t="s">
        <v>19</v>
      </c>
      <c r="F546" s="41">
        <v>45908.451574074075</v>
      </c>
      <c r="G546" s="41">
        <v>45908.451608796298</v>
      </c>
      <c r="H546" s="1">
        <v>43638955</v>
      </c>
      <c r="I546" s="1" t="s">
        <v>646</v>
      </c>
      <c r="J546" s="1" t="s">
        <v>950</v>
      </c>
      <c r="K546" s="1" t="s">
        <v>15</v>
      </c>
      <c r="L546" s="1" t="s">
        <v>647</v>
      </c>
      <c r="M546" s="1" t="s">
        <v>16</v>
      </c>
      <c r="N546" s="1" t="s">
        <v>20</v>
      </c>
      <c r="O546" s="1"/>
      <c r="P546" s="1" t="s">
        <v>754</v>
      </c>
      <c r="Q546" s="43">
        <v>45910</v>
      </c>
      <c r="R546" s="1"/>
      <c r="S546" s="1" t="s">
        <v>753</v>
      </c>
      <c r="T546" s="1" t="s">
        <v>949</v>
      </c>
      <c r="U546" s="1" t="s">
        <v>17</v>
      </c>
      <c r="V546" s="1" t="s">
        <v>475</v>
      </c>
      <c r="W546" s="46">
        <f t="shared" si="79"/>
        <v>45912.451608796298</v>
      </c>
      <c r="X546" s="47">
        <f t="shared" si="80"/>
        <v>4</v>
      </c>
      <c r="Y546" s="47">
        <f t="shared" ca="1" si="81"/>
        <v>37.548391203701613</v>
      </c>
      <c r="Z546" s="47">
        <f t="shared" ca="1" si="82"/>
        <v>28</v>
      </c>
      <c r="AA546" s="47">
        <f t="shared" ca="1" si="83"/>
        <v>9.5483912037016125</v>
      </c>
      <c r="AB546" s="47">
        <f t="shared" ca="1" si="84"/>
        <v>28</v>
      </c>
      <c r="AC546" s="47">
        <f t="shared" ca="1" si="85"/>
        <v>24</v>
      </c>
      <c r="AD546" s="48">
        <f t="shared" ca="1" si="86"/>
        <v>-31.548391203701613</v>
      </c>
      <c r="AE546" s="42" t="str">
        <f t="shared" si="87"/>
        <v>EJECUTADO</v>
      </c>
    </row>
    <row r="547" spans="1:31" customFormat="1" ht="15" x14ac:dyDescent="0.25">
      <c r="A547" s="110">
        <v>23533683</v>
      </c>
      <c r="B547" s="39" t="e">
        <f>VLOOKUP(A547,[1]BASE!$A:$A,1,0)</f>
        <v>#N/A</v>
      </c>
      <c r="C547" s="39" t="e">
        <f>VLOOKUP(A547,'INGRESO DIARIO'!A:A,1,0)</f>
        <v>#N/A</v>
      </c>
      <c r="D547" s="40" t="s">
        <v>737</v>
      </c>
      <c r="E547" s="1" t="s">
        <v>19</v>
      </c>
      <c r="F547" s="41">
        <v>45908.498773148145</v>
      </c>
      <c r="G547" s="41">
        <v>45908.498807870368</v>
      </c>
      <c r="H547" s="1">
        <v>1040369416</v>
      </c>
      <c r="I547" s="1" t="s">
        <v>648</v>
      </c>
      <c r="J547" s="1" t="s">
        <v>707</v>
      </c>
      <c r="K547" s="1" t="s">
        <v>15</v>
      </c>
      <c r="L547" s="1" t="s">
        <v>649</v>
      </c>
      <c r="M547" s="1" t="s">
        <v>16</v>
      </c>
      <c r="N547" s="1" t="s">
        <v>20</v>
      </c>
      <c r="O547" s="1"/>
      <c r="P547" s="1" t="s">
        <v>754</v>
      </c>
      <c r="Q547" s="43">
        <v>45910</v>
      </c>
      <c r="R547" s="1"/>
      <c r="S547" s="1" t="s">
        <v>753</v>
      </c>
      <c r="T547" s="1" t="s">
        <v>954</v>
      </c>
      <c r="U547" s="1" t="s">
        <v>17</v>
      </c>
      <c r="V547" s="1" t="s">
        <v>17</v>
      </c>
      <c r="W547" s="46">
        <f t="shared" si="79"/>
        <v>45912.498807870368</v>
      </c>
      <c r="X547" s="47">
        <f t="shared" si="80"/>
        <v>4</v>
      </c>
      <c r="Y547" s="47">
        <f t="shared" ca="1" si="81"/>
        <v>37.501192129631818</v>
      </c>
      <c r="Z547" s="47">
        <f t="shared" ca="1" si="82"/>
        <v>28</v>
      </c>
      <c r="AA547" s="47">
        <f t="shared" ca="1" si="83"/>
        <v>9.5011921296318178</v>
      </c>
      <c r="AB547" s="47">
        <f t="shared" ca="1" si="84"/>
        <v>28</v>
      </c>
      <c r="AC547" s="47">
        <f t="shared" ca="1" si="85"/>
        <v>24</v>
      </c>
      <c r="AD547" s="48">
        <f t="shared" ca="1" si="86"/>
        <v>-31.501192129631818</v>
      </c>
      <c r="AE547" s="42" t="str">
        <f t="shared" si="87"/>
        <v>EJECUTADO</v>
      </c>
    </row>
    <row r="548" spans="1:31" customFormat="1" ht="15" x14ac:dyDescent="0.25">
      <c r="A548" s="110">
        <v>23533689</v>
      </c>
      <c r="B548" s="39" t="e">
        <f>VLOOKUP(A548,[1]BASE!$A:$A,1,0)</f>
        <v>#N/A</v>
      </c>
      <c r="C548" s="39" t="e">
        <f>VLOOKUP(A548,'INGRESO DIARIO'!A:A,1,0)</f>
        <v>#N/A</v>
      </c>
      <c r="D548" s="40" t="s">
        <v>738</v>
      </c>
      <c r="E548" s="1" t="s">
        <v>19</v>
      </c>
      <c r="F548" s="41">
        <v>45908.501157407409</v>
      </c>
      <c r="G548" s="41">
        <v>45908.501192129632</v>
      </c>
      <c r="H548" s="1">
        <v>39409349</v>
      </c>
      <c r="I548" s="1" t="s">
        <v>650</v>
      </c>
      <c r="J548" s="1" t="s">
        <v>708</v>
      </c>
      <c r="K548" s="1" t="s">
        <v>15</v>
      </c>
      <c r="L548" s="1" t="s">
        <v>651</v>
      </c>
      <c r="M548" s="1" t="s">
        <v>16</v>
      </c>
      <c r="N548" s="1" t="s">
        <v>20</v>
      </c>
      <c r="O548" s="1"/>
      <c r="P548" s="1" t="s">
        <v>754</v>
      </c>
      <c r="Q548" s="43">
        <v>45910</v>
      </c>
      <c r="R548" s="1"/>
      <c r="S548" s="1" t="s">
        <v>753</v>
      </c>
      <c r="T548" s="1" t="s">
        <v>954</v>
      </c>
      <c r="U548" s="1" t="s">
        <v>17</v>
      </c>
      <c r="V548" s="1" t="s">
        <v>475</v>
      </c>
      <c r="W548" s="46">
        <f t="shared" si="79"/>
        <v>45912.501192129632</v>
      </c>
      <c r="X548" s="47">
        <f t="shared" si="80"/>
        <v>4</v>
      </c>
      <c r="Y548" s="47">
        <f t="shared" ca="1" si="81"/>
        <v>37.498807870368182</v>
      </c>
      <c r="Z548" s="47">
        <f t="shared" ca="1" si="82"/>
        <v>28</v>
      </c>
      <c r="AA548" s="47">
        <f t="shared" ca="1" si="83"/>
        <v>9.4988078703681822</v>
      </c>
      <c r="AB548" s="47">
        <f t="shared" ca="1" si="84"/>
        <v>28</v>
      </c>
      <c r="AC548" s="47">
        <f t="shared" ca="1" si="85"/>
        <v>24</v>
      </c>
      <c r="AD548" s="48">
        <f t="shared" ca="1" si="86"/>
        <v>-31.498807870368182</v>
      </c>
      <c r="AE548" s="42" t="str">
        <f t="shared" si="87"/>
        <v>EJECUTADO</v>
      </c>
    </row>
    <row r="549" spans="1:31" customFormat="1" ht="15" x14ac:dyDescent="0.25">
      <c r="A549" s="110">
        <v>23532288</v>
      </c>
      <c r="B549" s="39" t="e">
        <f>VLOOKUP(A549,[1]BASE!$A:$A,1,0)</f>
        <v>#N/A</v>
      </c>
      <c r="C549" s="39">
        <f>VLOOKUP(A549,'INGRESO DIARIO'!A:A,1,0)</f>
        <v>23532288</v>
      </c>
      <c r="D549" s="40" t="s">
        <v>583</v>
      </c>
      <c r="E549" s="1" t="s">
        <v>409</v>
      </c>
      <c r="F549" s="41">
        <v>45905.423368055555</v>
      </c>
      <c r="G549" s="41">
        <v>45922.574201388888</v>
      </c>
      <c r="H549" s="1">
        <v>1036632607</v>
      </c>
      <c r="I549" s="1" t="s">
        <v>503</v>
      </c>
      <c r="J549" s="1" t="s">
        <v>555</v>
      </c>
      <c r="K549" s="1" t="s">
        <v>15</v>
      </c>
      <c r="L549" s="1" t="s">
        <v>504</v>
      </c>
      <c r="M549" s="1" t="s">
        <v>16</v>
      </c>
      <c r="N549" s="1" t="s">
        <v>26</v>
      </c>
      <c r="O549" s="1"/>
      <c r="P549" s="1" t="s">
        <v>17</v>
      </c>
      <c r="Q549" s="43">
        <v>45909</v>
      </c>
      <c r="R549" s="1"/>
      <c r="S549" s="1"/>
      <c r="T549" s="1" t="s">
        <v>956</v>
      </c>
      <c r="U549" s="1" t="s">
        <v>17</v>
      </c>
      <c r="V549" s="1" t="s">
        <v>17</v>
      </c>
      <c r="W549" s="46">
        <f t="shared" si="79"/>
        <v>45926.574201388888</v>
      </c>
      <c r="X549" s="47">
        <f t="shared" si="80"/>
        <v>4</v>
      </c>
      <c r="Y549" s="47">
        <f t="shared" ca="1" si="81"/>
        <v>23.425798611111531</v>
      </c>
      <c r="Z549" s="47">
        <f t="shared" ca="1" si="82"/>
        <v>18</v>
      </c>
      <c r="AA549" s="47">
        <f t="shared" ca="1" si="83"/>
        <v>5.4257986111115315</v>
      </c>
      <c r="AB549" s="47">
        <f t="shared" ca="1" si="84"/>
        <v>18</v>
      </c>
      <c r="AC549" s="47">
        <f t="shared" ca="1" si="85"/>
        <v>14</v>
      </c>
      <c r="AD549" s="48">
        <f t="shared" ca="1" si="86"/>
        <v>-17.425798611111531</v>
      </c>
      <c r="AE549" s="42" t="str">
        <f t="shared" ca="1" si="87"/>
        <v>VENCIDO</v>
      </c>
    </row>
    <row r="550" spans="1:31" customFormat="1" ht="15" x14ac:dyDescent="0.25">
      <c r="A550" s="110">
        <v>23533690</v>
      </c>
      <c r="B550" s="39" t="e">
        <f>VLOOKUP(A550,[1]BASE!$A:$A,1,0)</f>
        <v>#N/A</v>
      </c>
      <c r="C550" s="39" t="e">
        <f>VLOOKUP(A550,'INGRESO DIARIO'!A:A,1,0)</f>
        <v>#N/A</v>
      </c>
      <c r="D550" s="1" t="s">
        <v>675</v>
      </c>
      <c r="E550" s="1" t="s">
        <v>19</v>
      </c>
      <c r="F550" s="41">
        <v>45908.501527777778</v>
      </c>
      <c r="G550" s="41">
        <v>45908.501562500001</v>
      </c>
      <c r="H550" s="1">
        <v>1036607209</v>
      </c>
      <c r="I550" s="1" t="s">
        <v>676</v>
      </c>
      <c r="J550" s="1" t="s">
        <v>720</v>
      </c>
      <c r="K550" s="1" t="s">
        <v>15</v>
      </c>
      <c r="L550" s="1" t="s">
        <v>677</v>
      </c>
      <c r="M550" s="1" t="s">
        <v>18</v>
      </c>
      <c r="N550" s="1" t="s">
        <v>26</v>
      </c>
      <c r="O550" s="1"/>
      <c r="P550" s="1" t="s">
        <v>17</v>
      </c>
      <c r="Q550" s="43">
        <v>45909</v>
      </c>
      <c r="R550" s="1"/>
      <c r="S550" s="1" t="s">
        <v>23</v>
      </c>
      <c r="T550" s="1" t="s">
        <v>764</v>
      </c>
      <c r="U550" s="1" t="s">
        <v>17</v>
      </c>
      <c r="V550" s="1" t="s">
        <v>17</v>
      </c>
      <c r="W550" s="46">
        <f t="shared" si="79"/>
        <v>45916.501562500001</v>
      </c>
      <c r="X550" s="47">
        <f t="shared" si="80"/>
        <v>8</v>
      </c>
      <c r="Y550" s="47">
        <f t="shared" ca="1" si="81"/>
        <v>37.498437499998545</v>
      </c>
      <c r="Z550" s="47">
        <f t="shared" ca="1" si="82"/>
        <v>28</v>
      </c>
      <c r="AA550" s="47">
        <f t="shared" ca="1" si="83"/>
        <v>9.4984374999985448</v>
      </c>
      <c r="AB550" s="47">
        <f t="shared" ca="1" si="84"/>
        <v>28</v>
      </c>
      <c r="AC550" s="47">
        <f t="shared" ca="1" si="85"/>
        <v>20</v>
      </c>
      <c r="AD550" s="48">
        <f t="shared" ca="1" si="86"/>
        <v>-27.498437499998545</v>
      </c>
      <c r="AE550" s="42" t="str">
        <f t="shared" ca="1" si="87"/>
        <v>VENCIDO</v>
      </c>
    </row>
    <row r="551" spans="1:31" customFormat="1" ht="15" x14ac:dyDescent="0.25">
      <c r="A551" s="110">
        <v>23515561</v>
      </c>
      <c r="B551" s="39" t="e">
        <f>VLOOKUP(A551,[1]BASE!$A:$A,1,0)</f>
        <v>#N/A</v>
      </c>
      <c r="C551" s="39" t="e">
        <f>VLOOKUP(A551,'INGRESO DIARIO'!A:A,1,0)</f>
        <v>#N/A</v>
      </c>
      <c r="D551" s="1" t="s">
        <v>684</v>
      </c>
      <c r="E551" s="1" t="s">
        <v>19</v>
      </c>
      <c r="F551" s="41">
        <v>45888.390532407408</v>
      </c>
      <c r="G551" s="41">
        <v>45908.407604166663</v>
      </c>
      <c r="H551" s="1">
        <v>3650813</v>
      </c>
      <c r="I551" s="1" t="s">
        <v>685</v>
      </c>
      <c r="J551" s="1" t="s">
        <v>723</v>
      </c>
      <c r="K551" s="1" t="s">
        <v>15</v>
      </c>
      <c r="L551" s="1" t="s">
        <v>686</v>
      </c>
      <c r="M551" s="1" t="s">
        <v>18</v>
      </c>
      <c r="N551" s="1" t="s">
        <v>22</v>
      </c>
      <c r="O551" s="1"/>
      <c r="P551" s="1" t="s">
        <v>17</v>
      </c>
      <c r="Q551" s="43">
        <v>45909</v>
      </c>
      <c r="R551" s="1"/>
      <c r="S551" s="1" t="s">
        <v>23</v>
      </c>
      <c r="T551" s="43" t="s">
        <v>936</v>
      </c>
      <c r="U551" s="1" t="s">
        <v>17</v>
      </c>
      <c r="V551" s="1" t="s">
        <v>475</v>
      </c>
      <c r="W551" s="46">
        <f t="shared" si="79"/>
        <v>45916.407604166663</v>
      </c>
      <c r="X551" s="47">
        <f t="shared" si="80"/>
        <v>8</v>
      </c>
      <c r="Y551" s="47">
        <f t="shared" ca="1" si="81"/>
        <v>37.592395833336923</v>
      </c>
      <c r="Z551" s="47">
        <f t="shared" ca="1" si="82"/>
        <v>28</v>
      </c>
      <c r="AA551" s="47">
        <f t="shared" ca="1" si="83"/>
        <v>9.5923958333369228</v>
      </c>
      <c r="AB551" s="47">
        <f t="shared" ca="1" si="84"/>
        <v>28</v>
      </c>
      <c r="AC551" s="47">
        <f t="shared" ca="1" si="85"/>
        <v>20</v>
      </c>
      <c r="AD551" s="48">
        <f t="shared" ca="1" si="86"/>
        <v>-27.592395833336923</v>
      </c>
      <c r="AE551" s="42" t="str">
        <f t="shared" ca="1" si="87"/>
        <v>VENCIDO</v>
      </c>
    </row>
    <row r="552" spans="1:31" customFormat="1" ht="15" x14ac:dyDescent="0.25">
      <c r="A552" s="110">
        <v>23533333</v>
      </c>
      <c r="B552" s="39" t="e">
        <f>VLOOKUP(A552,[1]BASE!$A:$A,1,0)</f>
        <v>#N/A</v>
      </c>
      <c r="C552" s="39" t="e">
        <f>VLOOKUP(A552,'INGRESO DIARIO'!A:A,1,0)</f>
        <v>#N/A</v>
      </c>
      <c r="D552" s="1" t="s">
        <v>687</v>
      </c>
      <c r="E552" s="1" t="s">
        <v>19</v>
      </c>
      <c r="F552" s="41">
        <v>45908.33452546296</v>
      </c>
      <c r="G552" s="41">
        <v>45908.334560185183</v>
      </c>
      <c r="H552" s="1">
        <v>43416089</v>
      </c>
      <c r="I552" s="1" t="s">
        <v>688</v>
      </c>
      <c r="J552" s="1" t="s">
        <v>724</v>
      </c>
      <c r="K552" s="1" t="s">
        <v>15</v>
      </c>
      <c r="L552" s="1" t="s">
        <v>689</v>
      </c>
      <c r="M552" s="1" t="s">
        <v>18</v>
      </c>
      <c r="N552" s="1" t="s">
        <v>22</v>
      </c>
      <c r="O552" s="1"/>
      <c r="P552" s="1" t="s">
        <v>17</v>
      </c>
      <c r="Q552" s="43">
        <v>45909</v>
      </c>
      <c r="R552" s="1"/>
      <c r="S552" s="1" t="s">
        <v>23</v>
      </c>
      <c r="T552" s="1" t="s">
        <v>935</v>
      </c>
      <c r="U552" s="1" t="s">
        <v>17</v>
      </c>
      <c r="V552" s="1" t="s">
        <v>475</v>
      </c>
      <c r="W552" s="46">
        <f t="shared" si="79"/>
        <v>45916.334560185183</v>
      </c>
      <c r="X552" s="47">
        <f t="shared" si="80"/>
        <v>8</v>
      </c>
      <c r="Y552" s="47">
        <f t="shared" ca="1" si="81"/>
        <v>37.665439814816636</v>
      </c>
      <c r="Z552" s="47">
        <f t="shared" ca="1" si="82"/>
        <v>28</v>
      </c>
      <c r="AA552" s="47">
        <f t="shared" ca="1" si="83"/>
        <v>9.6654398148166365</v>
      </c>
      <c r="AB552" s="47">
        <f t="shared" ca="1" si="84"/>
        <v>28</v>
      </c>
      <c r="AC552" s="47">
        <f t="shared" ca="1" si="85"/>
        <v>20</v>
      </c>
      <c r="AD552" s="48">
        <f t="shared" ca="1" si="86"/>
        <v>-27.665439814816636</v>
      </c>
      <c r="AE552" s="42" t="str">
        <f t="shared" ca="1" si="87"/>
        <v>VENCIDO</v>
      </c>
    </row>
    <row r="553" spans="1:31" customFormat="1" ht="15" x14ac:dyDescent="0.25">
      <c r="A553" s="110">
        <v>23532311</v>
      </c>
      <c r="B553" s="39" t="e">
        <f>VLOOKUP(A553,[1]BASE!$A:$A,1,0)</f>
        <v>#N/A</v>
      </c>
      <c r="C553" s="39" t="e">
        <f>VLOOKUP(A553,'INGRESO DIARIO'!A:A,1,0)</f>
        <v>#N/A</v>
      </c>
      <c r="D553" s="40" t="s">
        <v>579</v>
      </c>
      <c r="E553" s="1" t="s">
        <v>19</v>
      </c>
      <c r="F553" s="41">
        <v>45905.437696759262</v>
      </c>
      <c r="G553" s="41">
        <v>45905.646689814814</v>
      </c>
      <c r="H553" s="1">
        <v>43609242</v>
      </c>
      <c r="I553" s="1" t="s">
        <v>495</v>
      </c>
      <c r="J553" s="1" t="s">
        <v>552</v>
      </c>
      <c r="K553" s="1" t="s">
        <v>15</v>
      </c>
      <c r="L553" s="1" t="s">
        <v>496</v>
      </c>
      <c r="M553" s="1" t="s">
        <v>16</v>
      </c>
      <c r="N553" s="1" t="s">
        <v>20</v>
      </c>
      <c r="O553" s="1"/>
      <c r="P553" s="1" t="s">
        <v>17</v>
      </c>
      <c r="Q553" s="43">
        <v>45909</v>
      </c>
      <c r="R553" s="1"/>
      <c r="S553" s="1" t="s">
        <v>23</v>
      </c>
      <c r="T553" s="1" t="s">
        <v>945</v>
      </c>
      <c r="U553" s="1" t="s">
        <v>17</v>
      </c>
      <c r="V553" s="1" t="s">
        <v>17</v>
      </c>
      <c r="W553" s="46">
        <f t="shared" si="79"/>
        <v>45909.646689814814</v>
      </c>
      <c r="X553" s="47">
        <f t="shared" si="80"/>
        <v>4</v>
      </c>
      <c r="Y553" s="47">
        <f t="shared" ca="1" si="81"/>
        <v>40.353310185186274</v>
      </c>
      <c r="Z553" s="47">
        <f t="shared" ca="1" si="82"/>
        <v>29</v>
      </c>
      <c r="AA553" s="47">
        <f t="shared" ca="1" si="83"/>
        <v>11.353310185186274</v>
      </c>
      <c r="AB553" s="47">
        <f t="shared" ca="1" si="84"/>
        <v>29</v>
      </c>
      <c r="AC553" s="47">
        <f t="shared" ca="1" si="85"/>
        <v>25</v>
      </c>
      <c r="AD553" s="48">
        <f t="shared" ca="1" si="86"/>
        <v>-34.353310185186274</v>
      </c>
      <c r="AE553" s="42" t="str">
        <f t="shared" ca="1" si="87"/>
        <v>VENCIDO</v>
      </c>
    </row>
    <row r="554" spans="1:31" customFormat="1" ht="15" x14ac:dyDescent="0.25">
      <c r="A554" s="110">
        <v>23532292</v>
      </c>
      <c r="B554" s="39" t="e">
        <f>VLOOKUP(A554,[1]BASE!$A:$A,1,0)</f>
        <v>#N/A</v>
      </c>
      <c r="C554" s="39" t="e">
        <f>VLOOKUP(A554,'INGRESO DIARIO'!A:A,1,0)</f>
        <v>#N/A</v>
      </c>
      <c r="D554" s="40" t="s">
        <v>580</v>
      </c>
      <c r="E554" s="1" t="s">
        <v>19</v>
      </c>
      <c r="F554" s="41">
        <v>45905.425428240742</v>
      </c>
      <c r="G554" s="41">
        <v>45905.646689814814</v>
      </c>
      <c r="H554" s="1">
        <v>43609242</v>
      </c>
      <c r="I554" s="1" t="s">
        <v>495</v>
      </c>
      <c r="J554" s="1" t="s">
        <v>552</v>
      </c>
      <c r="K554" s="1" t="s">
        <v>15</v>
      </c>
      <c r="L554" s="1" t="s">
        <v>497</v>
      </c>
      <c r="M554" s="1" t="s">
        <v>16</v>
      </c>
      <c r="N554" s="1" t="s">
        <v>20</v>
      </c>
      <c r="O554" s="1"/>
      <c r="P554" s="1" t="s">
        <v>17</v>
      </c>
      <c r="Q554" s="43">
        <v>45909</v>
      </c>
      <c r="R554" s="1"/>
      <c r="S554" s="1" t="s">
        <v>23</v>
      </c>
      <c r="T554" s="1" t="s">
        <v>945</v>
      </c>
      <c r="U554" s="1" t="s">
        <v>17</v>
      </c>
      <c r="V554" s="1" t="s">
        <v>17</v>
      </c>
      <c r="W554" s="46">
        <f t="shared" si="79"/>
        <v>45909.646689814814</v>
      </c>
      <c r="X554" s="47">
        <f t="shared" si="80"/>
        <v>4</v>
      </c>
      <c r="Y554" s="47">
        <f t="shared" ca="1" si="81"/>
        <v>40.353310185186274</v>
      </c>
      <c r="Z554" s="47">
        <f t="shared" ca="1" si="82"/>
        <v>29</v>
      </c>
      <c r="AA554" s="47">
        <f t="shared" ca="1" si="83"/>
        <v>11.353310185186274</v>
      </c>
      <c r="AB554" s="47">
        <f t="shared" ca="1" si="84"/>
        <v>29</v>
      </c>
      <c r="AC554" s="47">
        <f t="shared" ca="1" si="85"/>
        <v>25</v>
      </c>
      <c r="AD554" s="48">
        <f t="shared" ca="1" si="86"/>
        <v>-34.353310185186274</v>
      </c>
      <c r="AE554" s="42" t="str">
        <f t="shared" ca="1" si="87"/>
        <v>VENCIDO</v>
      </c>
    </row>
    <row r="555" spans="1:31" customFormat="1" ht="15" x14ac:dyDescent="0.25">
      <c r="A555" s="110">
        <v>23528877</v>
      </c>
      <c r="B555" s="39" t="e">
        <f>VLOOKUP(A555,[1]BASE!$A:$A,1,0)</f>
        <v>#N/A</v>
      </c>
      <c r="C555" s="39" t="e">
        <f>VLOOKUP(A555,'INGRESO DIARIO'!A:A,1,0)</f>
        <v>#N/A</v>
      </c>
      <c r="D555" s="40" t="s">
        <v>358</v>
      </c>
      <c r="E555" s="1" t="s">
        <v>19</v>
      </c>
      <c r="F555" s="41">
        <v>45902.480636574073</v>
      </c>
      <c r="G555" s="41">
        <v>45902.480671296296</v>
      </c>
      <c r="H555" s="1">
        <v>43544443</v>
      </c>
      <c r="I555" s="1" t="s">
        <v>79</v>
      </c>
      <c r="J555" s="1" t="s">
        <v>288</v>
      </c>
      <c r="K555" s="1" t="s">
        <v>15</v>
      </c>
      <c r="L555" s="1" t="s">
        <v>82</v>
      </c>
      <c r="M555" s="1" t="s">
        <v>16</v>
      </c>
      <c r="N555" s="1" t="str">
        <f>VLOOKUP(A555,[2]Hoja2!A:G,7,0)</f>
        <v>OCCIDENTE</v>
      </c>
      <c r="O555" s="1"/>
      <c r="P555" s="1"/>
      <c r="Q555" s="43">
        <v>45909</v>
      </c>
      <c r="R555" s="1"/>
      <c r="S555" s="1" t="s">
        <v>23</v>
      </c>
      <c r="T555" s="43" t="s">
        <v>941</v>
      </c>
      <c r="U555" s="1"/>
      <c r="V555" s="1"/>
      <c r="W555" s="46">
        <f t="shared" si="79"/>
        <v>45906.480671296296</v>
      </c>
      <c r="X555" s="47">
        <f t="shared" si="80"/>
        <v>4</v>
      </c>
      <c r="Y555" s="47">
        <f t="shared" ca="1" si="81"/>
        <v>43.51932870370365</v>
      </c>
      <c r="Z555" s="47">
        <f t="shared" ca="1" si="82"/>
        <v>32</v>
      </c>
      <c r="AA555" s="47">
        <f t="shared" ca="1" si="83"/>
        <v>11.51932870370365</v>
      </c>
      <c r="AB555" s="47">
        <f t="shared" ca="1" si="84"/>
        <v>32</v>
      </c>
      <c r="AC555" s="47">
        <f t="shared" ca="1" si="85"/>
        <v>28</v>
      </c>
      <c r="AD555" s="48">
        <f t="shared" ca="1" si="86"/>
        <v>-37.51932870370365</v>
      </c>
      <c r="AE555" s="42" t="str">
        <f t="shared" ca="1" si="87"/>
        <v>VENCIDO</v>
      </c>
    </row>
    <row r="556" spans="1:31" customFormat="1" ht="15" x14ac:dyDescent="0.25">
      <c r="A556" s="110">
        <v>23533352</v>
      </c>
      <c r="B556" s="39" t="e">
        <f>VLOOKUP(A556,[1]BASE!$A:$A,1,0)</f>
        <v>#N/A</v>
      </c>
      <c r="C556" s="39" t="e">
        <f>VLOOKUP(A556,'INGRESO DIARIO'!A:A,1,0)</f>
        <v>#N/A</v>
      </c>
      <c r="D556" s="40" t="s">
        <v>729</v>
      </c>
      <c r="E556" s="1" t="s">
        <v>19</v>
      </c>
      <c r="F556" s="41">
        <v>45908.353020833332</v>
      </c>
      <c r="G556" s="41">
        <v>45908.353055555555</v>
      </c>
      <c r="H556" s="1">
        <v>1037645271</v>
      </c>
      <c r="I556" s="1" t="s">
        <v>632</v>
      </c>
      <c r="J556" s="1" t="s">
        <v>700</v>
      </c>
      <c r="K556" s="1" t="s">
        <v>15</v>
      </c>
      <c r="L556" s="1" t="s">
        <v>633</v>
      </c>
      <c r="M556" s="1" t="s">
        <v>16</v>
      </c>
      <c r="N556" s="1" t="s">
        <v>26</v>
      </c>
      <c r="O556" s="1"/>
      <c r="P556" s="1" t="s">
        <v>17</v>
      </c>
      <c r="Q556" s="43">
        <v>45909</v>
      </c>
      <c r="R556" s="1"/>
      <c r="S556" s="1" t="s">
        <v>23</v>
      </c>
      <c r="T556" s="1" t="s">
        <v>957</v>
      </c>
      <c r="U556" s="1" t="s">
        <v>17</v>
      </c>
      <c r="V556" s="1" t="s">
        <v>475</v>
      </c>
      <c r="W556" s="46">
        <f t="shared" si="79"/>
        <v>45912.353055555555</v>
      </c>
      <c r="X556" s="47">
        <f t="shared" si="80"/>
        <v>4</v>
      </c>
      <c r="Y556" s="47">
        <f t="shared" ca="1" si="81"/>
        <v>37.646944444444671</v>
      </c>
      <c r="Z556" s="47">
        <f t="shared" ca="1" si="82"/>
        <v>28</v>
      </c>
      <c r="AA556" s="47">
        <f t="shared" ca="1" si="83"/>
        <v>9.6469444444446708</v>
      </c>
      <c r="AB556" s="47">
        <f t="shared" ca="1" si="84"/>
        <v>28</v>
      </c>
      <c r="AC556" s="47">
        <f t="shared" ca="1" si="85"/>
        <v>24</v>
      </c>
      <c r="AD556" s="48">
        <f t="shared" ca="1" si="86"/>
        <v>-31.646944444444671</v>
      </c>
      <c r="AE556" s="42" t="str">
        <f t="shared" ca="1" si="87"/>
        <v>VENCIDO</v>
      </c>
    </row>
    <row r="557" spans="1:31" customFormat="1" ht="15" x14ac:dyDescent="0.25">
      <c r="A557" s="110">
        <v>23405168</v>
      </c>
      <c r="B557" s="39" t="e">
        <f>VLOOKUP(A557,[1]BASE!$A:$A,1,0)</f>
        <v>#N/A</v>
      </c>
      <c r="C557" s="39" t="e">
        <f>VLOOKUP(A557,'INGRESO DIARIO'!A:A,1,0)</f>
        <v>#N/A</v>
      </c>
      <c r="D557" s="40" t="s">
        <v>730</v>
      </c>
      <c r="E557" s="1" t="s">
        <v>19</v>
      </c>
      <c r="F557" s="41">
        <v>45749.697928240741</v>
      </c>
      <c r="G557" s="41">
        <v>45908.583425925928</v>
      </c>
      <c r="H557" s="1">
        <v>1128393339</v>
      </c>
      <c r="I557" s="1" t="s">
        <v>634</v>
      </c>
      <c r="J557" s="1" t="s">
        <v>701</v>
      </c>
      <c r="K557" s="1" t="s">
        <v>15</v>
      </c>
      <c r="L557" s="1" t="s">
        <v>635</v>
      </c>
      <c r="M557" s="1" t="s">
        <v>16</v>
      </c>
      <c r="N557" s="1" t="s">
        <v>20</v>
      </c>
      <c r="O557" s="1"/>
      <c r="P557" s="1" t="s">
        <v>17</v>
      </c>
      <c r="Q557" s="43">
        <v>45909</v>
      </c>
      <c r="R557" s="1"/>
      <c r="S557" s="1" t="s">
        <v>23</v>
      </c>
      <c r="T557" s="1" t="s">
        <v>955</v>
      </c>
      <c r="U557" s="1" t="s">
        <v>17</v>
      </c>
      <c r="V557" s="1" t="s">
        <v>17</v>
      </c>
      <c r="W557" s="46">
        <f t="shared" si="79"/>
        <v>45912.583425925928</v>
      </c>
      <c r="X557" s="47">
        <f t="shared" si="80"/>
        <v>4</v>
      </c>
      <c r="Y557" s="47">
        <f t="shared" ca="1" si="81"/>
        <v>37.416574074071832</v>
      </c>
      <c r="Z557" s="47">
        <f t="shared" ca="1" si="82"/>
        <v>28</v>
      </c>
      <c r="AA557" s="47">
        <f t="shared" ca="1" si="83"/>
        <v>9.416574074071832</v>
      </c>
      <c r="AB557" s="47">
        <f t="shared" ca="1" si="84"/>
        <v>28</v>
      </c>
      <c r="AC557" s="47">
        <f t="shared" ca="1" si="85"/>
        <v>24</v>
      </c>
      <c r="AD557" s="48">
        <f t="shared" ca="1" si="86"/>
        <v>-31.416574074071832</v>
      </c>
      <c r="AE557" s="42" t="str">
        <f t="shared" ca="1" si="87"/>
        <v>VENCIDO</v>
      </c>
    </row>
    <row r="558" spans="1:31" customFormat="1" ht="15" x14ac:dyDescent="0.25">
      <c r="A558" s="110">
        <v>23533649</v>
      </c>
      <c r="B558" s="39" t="e">
        <f>VLOOKUP(A558,[1]BASE!$A:$A,1,0)</f>
        <v>#N/A</v>
      </c>
      <c r="C558" s="39" t="e">
        <f>VLOOKUP(A558,'INGRESO DIARIO'!A:A,1,0)</f>
        <v>#N/A</v>
      </c>
      <c r="D558" s="40" t="s">
        <v>731</v>
      </c>
      <c r="E558" s="1" t="s">
        <v>19</v>
      </c>
      <c r="F558" s="41">
        <v>45908.483124999999</v>
      </c>
      <c r="G558" s="41">
        <v>45908.483159722222</v>
      </c>
      <c r="H558" s="1">
        <v>8462514</v>
      </c>
      <c r="I558" s="1" t="s">
        <v>636</v>
      </c>
      <c r="J558" s="1" t="s">
        <v>702</v>
      </c>
      <c r="K558" s="1" t="s">
        <v>15</v>
      </c>
      <c r="L558" s="1" t="s">
        <v>637</v>
      </c>
      <c r="M558" s="1" t="s">
        <v>16</v>
      </c>
      <c r="N558" s="1" t="s">
        <v>20</v>
      </c>
      <c r="O558" s="1"/>
      <c r="P558" s="1" t="s">
        <v>17</v>
      </c>
      <c r="Q558" s="43">
        <v>45909</v>
      </c>
      <c r="R558" s="1"/>
      <c r="S558" s="1" t="s">
        <v>23</v>
      </c>
      <c r="T558" s="43" t="s">
        <v>953</v>
      </c>
      <c r="U558" s="1" t="s">
        <v>17</v>
      </c>
      <c r="V558" s="1" t="s">
        <v>475</v>
      </c>
      <c r="W558" s="46">
        <f t="shared" si="79"/>
        <v>45912.483159722222</v>
      </c>
      <c r="X558" s="47">
        <f t="shared" si="80"/>
        <v>4</v>
      </c>
      <c r="Y558" s="47">
        <f t="shared" ca="1" si="81"/>
        <v>37.516840277778101</v>
      </c>
      <c r="Z558" s="47">
        <f t="shared" ca="1" si="82"/>
        <v>28</v>
      </c>
      <c r="AA558" s="47">
        <f t="shared" ca="1" si="83"/>
        <v>9.5168402777781012</v>
      </c>
      <c r="AB558" s="47">
        <f t="shared" ca="1" si="84"/>
        <v>28</v>
      </c>
      <c r="AC558" s="47">
        <f t="shared" ca="1" si="85"/>
        <v>24</v>
      </c>
      <c r="AD558" s="48">
        <f t="shared" ca="1" si="86"/>
        <v>-31.516840277778101</v>
      </c>
      <c r="AE558" s="42" t="str">
        <f t="shared" ca="1" si="87"/>
        <v>VENCIDO</v>
      </c>
    </row>
    <row r="559" spans="1:31" customFormat="1" ht="15" x14ac:dyDescent="0.25">
      <c r="A559" s="110">
        <v>23533521</v>
      </c>
      <c r="B559" s="39" t="e">
        <f>VLOOKUP(A559,[1]BASE!$A:$A,1,0)</f>
        <v>#N/A</v>
      </c>
      <c r="C559" s="39" t="e">
        <f>VLOOKUP(A559,'INGRESO DIARIO'!A:A,1,0)</f>
        <v>#N/A</v>
      </c>
      <c r="D559" s="40" t="s">
        <v>733</v>
      </c>
      <c r="E559" s="1" t="s">
        <v>19</v>
      </c>
      <c r="F559" s="41">
        <v>45908.428414351853</v>
      </c>
      <c r="G559" s="41">
        <v>45908.428437499999</v>
      </c>
      <c r="H559" s="1">
        <v>32543920</v>
      </c>
      <c r="I559" s="1" t="s">
        <v>640</v>
      </c>
      <c r="J559" s="1" t="s">
        <v>704</v>
      </c>
      <c r="K559" s="1" t="s">
        <v>15</v>
      </c>
      <c r="L559" s="1" t="s">
        <v>641</v>
      </c>
      <c r="M559" s="1" t="s">
        <v>16</v>
      </c>
      <c r="N559" s="1" t="s">
        <v>20</v>
      </c>
      <c r="O559" s="1"/>
      <c r="P559" s="1" t="s">
        <v>17</v>
      </c>
      <c r="Q559" s="43">
        <v>45909</v>
      </c>
      <c r="R559" s="1"/>
      <c r="S559" s="1" t="s">
        <v>23</v>
      </c>
      <c r="T559" s="1" t="s">
        <v>948</v>
      </c>
      <c r="U559" s="1" t="s">
        <v>17</v>
      </c>
      <c r="V559" s="1" t="s">
        <v>475</v>
      </c>
      <c r="W559" s="46">
        <f t="shared" si="79"/>
        <v>45912.428437499999</v>
      </c>
      <c r="X559" s="47">
        <f t="shared" si="80"/>
        <v>4</v>
      </c>
      <c r="Y559" s="47">
        <f t="shared" ca="1" si="81"/>
        <v>37.571562500001164</v>
      </c>
      <c r="Z559" s="47">
        <f t="shared" ca="1" si="82"/>
        <v>28</v>
      </c>
      <c r="AA559" s="47">
        <f t="shared" ca="1" si="83"/>
        <v>9.5715625000011642</v>
      </c>
      <c r="AB559" s="47">
        <f t="shared" ca="1" si="84"/>
        <v>28</v>
      </c>
      <c r="AC559" s="47">
        <f t="shared" ca="1" si="85"/>
        <v>24</v>
      </c>
      <c r="AD559" s="48">
        <f t="shared" ca="1" si="86"/>
        <v>-31.571562500001164</v>
      </c>
      <c r="AE559" s="42" t="str">
        <f t="shared" ca="1" si="87"/>
        <v>VENCIDO</v>
      </c>
    </row>
    <row r="560" spans="1:31" customFormat="1" ht="15" x14ac:dyDescent="0.25">
      <c r="A560" s="110">
        <v>23479312</v>
      </c>
      <c r="B560" s="39" t="e">
        <f>VLOOKUP(A560,[1]BASE!$A:$A,1,0)</f>
        <v>#N/A</v>
      </c>
      <c r="C560" s="39" t="e">
        <f>VLOOKUP(A560,'INGRESO DIARIO'!A:A,1,0)</f>
        <v>#N/A</v>
      </c>
      <c r="D560" s="40" t="s">
        <v>735</v>
      </c>
      <c r="E560" s="1" t="s">
        <v>19</v>
      </c>
      <c r="F560" s="41">
        <v>45841.662129629629</v>
      </c>
      <c r="G560" s="41">
        <v>45908.461099537039</v>
      </c>
      <c r="H560" s="1">
        <v>52195959</v>
      </c>
      <c r="I560" s="1" t="s">
        <v>644</v>
      </c>
      <c r="J560" s="1" t="s">
        <v>706</v>
      </c>
      <c r="K560" s="1" t="s">
        <v>15</v>
      </c>
      <c r="L560" s="1" t="s">
        <v>645</v>
      </c>
      <c r="M560" s="1" t="s">
        <v>16</v>
      </c>
      <c r="N560" s="1" t="s">
        <v>20</v>
      </c>
      <c r="O560" s="1"/>
      <c r="P560" s="1" t="s">
        <v>17</v>
      </c>
      <c r="Q560" s="43">
        <v>45909</v>
      </c>
      <c r="R560" s="1"/>
      <c r="S560" s="1" t="s">
        <v>23</v>
      </c>
      <c r="T560" s="1" t="s">
        <v>951</v>
      </c>
      <c r="U560" s="1" t="s">
        <v>17</v>
      </c>
      <c r="V560" s="1" t="s">
        <v>17</v>
      </c>
      <c r="W560" s="46">
        <f t="shared" si="79"/>
        <v>45912.461099537039</v>
      </c>
      <c r="X560" s="47">
        <f t="shared" si="80"/>
        <v>4</v>
      </c>
      <c r="Y560" s="47">
        <f t="shared" ca="1" si="81"/>
        <v>37.538900462961465</v>
      </c>
      <c r="Z560" s="47">
        <f t="shared" ca="1" si="82"/>
        <v>28</v>
      </c>
      <c r="AA560" s="47">
        <f t="shared" ca="1" si="83"/>
        <v>9.5389004629614647</v>
      </c>
      <c r="AB560" s="47">
        <f t="shared" ca="1" si="84"/>
        <v>28</v>
      </c>
      <c r="AC560" s="47">
        <f t="shared" ca="1" si="85"/>
        <v>24</v>
      </c>
      <c r="AD560" s="48">
        <f t="shared" ca="1" si="86"/>
        <v>-31.538900462961465</v>
      </c>
      <c r="AE560" s="42" t="str">
        <f t="shared" ca="1" si="87"/>
        <v>VENCIDO</v>
      </c>
    </row>
    <row r="561" spans="1:31" customFormat="1" ht="15" x14ac:dyDescent="0.25">
      <c r="A561" s="110">
        <v>23456971</v>
      </c>
      <c r="B561" s="39" t="e">
        <f>VLOOKUP(A561,[1]BASE!$A:$A,1,0)</f>
        <v>#N/A</v>
      </c>
      <c r="C561" s="39" t="e">
        <f>VLOOKUP(A561,'INGRESO DIARIO'!A:A,1,0)</f>
        <v>#N/A</v>
      </c>
      <c r="D561" s="40" t="s">
        <v>741</v>
      </c>
      <c r="E561" s="1" t="s">
        <v>19</v>
      </c>
      <c r="F561" s="41">
        <v>45813.53465277778</v>
      </c>
      <c r="G561" s="41">
        <v>45908.436539351853</v>
      </c>
      <c r="H561" s="1">
        <v>25181906</v>
      </c>
      <c r="I561" s="1" t="s">
        <v>656</v>
      </c>
      <c r="J561" s="1" t="s">
        <v>711</v>
      </c>
      <c r="K561" s="1" t="s">
        <v>15</v>
      </c>
      <c r="L561" s="1" t="s">
        <v>657</v>
      </c>
      <c r="M561" s="1" t="s">
        <v>16</v>
      </c>
      <c r="N561" s="1" t="s">
        <v>22</v>
      </c>
      <c r="O561" s="1"/>
      <c r="P561" s="1" t="s">
        <v>17</v>
      </c>
      <c r="Q561" s="43">
        <v>45909</v>
      </c>
      <c r="R561" s="1"/>
      <c r="S561" s="1" t="s">
        <v>23</v>
      </c>
      <c r="T561" s="1" t="s">
        <v>940</v>
      </c>
      <c r="U561" s="1" t="s">
        <v>17</v>
      </c>
      <c r="V561" s="1" t="s">
        <v>17</v>
      </c>
      <c r="W561" s="46">
        <f t="shared" si="79"/>
        <v>45912.436539351853</v>
      </c>
      <c r="X561" s="47">
        <f t="shared" si="80"/>
        <v>4</v>
      </c>
      <c r="Y561" s="47">
        <f t="shared" ca="1" si="81"/>
        <v>37.563460648147156</v>
      </c>
      <c r="Z561" s="47">
        <f t="shared" ca="1" si="82"/>
        <v>28</v>
      </c>
      <c r="AA561" s="47">
        <f t="shared" ca="1" si="83"/>
        <v>9.5634606481471565</v>
      </c>
      <c r="AB561" s="47">
        <f t="shared" ca="1" si="84"/>
        <v>28</v>
      </c>
      <c r="AC561" s="47">
        <f t="shared" ca="1" si="85"/>
        <v>24</v>
      </c>
      <c r="AD561" s="48">
        <f t="shared" ca="1" si="86"/>
        <v>-31.563460648147156</v>
      </c>
      <c r="AE561" s="42" t="str">
        <f t="shared" ca="1" si="87"/>
        <v>VENCIDO</v>
      </c>
    </row>
    <row r="562" spans="1:31" customFormat="1" ht="15" x14ac:dyDescent="0.25">
      <c r="A562" s="110">
        <v>23533782</v>
      </c>
      <c r="B562" s="39" t="e">
        <f>VLOOKUP(A562,[1]BASE!$A:$A,1,0)</f>
        <v>#N/A</v>
      </c>
      <c r="C562" s="39" t="e">
        <f>VLOOKUP(A562,'INGRESO DIARIO'!A:A,1,0)</f>
        <v>#N/A</v>
      </c>
      <c r="D562" s="40" t="s">
        <v>742</v>
      </c>
      <c r="E562" s="1" t="s">
        <v>19</v>
      </c>
      <c r="F562" s="41">
        <v>45908.56621527778</v>
      </c>
      <c r="G562" s="41">
        <v>45908.566250000003</v>
      </c>
      <c r="H562" s="1">
        <v>43200404</v>
      </c>
      <c r="I562" s="1" t="s">
        <v>658</v>
      </c>
      <c r="J562" s="1" t="s">
        <v>712</v>
      </c>
      <c r="K562" s="1" t="s">
        <v>15</v>
      </c>
      <c r="L562" s="1" t="s">
        <v>659</v>
      </c>
      <c r="M562" s="1" t="s">
        <v>16</v>
      </c>
      <c r="N562" s="1" t="s">
        <v>20</v>
      </c>
      <c r="O562" s="1"/>
      <c r="P562" s="1" t="s">
        <v>17</v>
      </c>
      <c r="Q562" s="43">
        <v>45909</v>
      </c>
      <c r="R562" s="1"/>
      <c r="S562" s="1" t="s">
        <v>23</v>
      </c>
      <c r="T562" s="1" t="s">
        <v>952</v>
      </c>
      <c r="U562" s="1" t="s">
        <v>17</v>
      </c>
      <c r="V562" s="1" t="s">
        <v>17</v>
      </c>
      <c r="W562" s="46">
        <f t="shared" si="79"/>
        <v>45912.566250000003</v>
      </c>
      <c r="X562" s="47">
        <f t="shared" si="80"/>
        <v>4</v>
      </c>
      <c r="Y562" s="47">
        <f t="shared" ca="1" si="81"/>
        <v>37.433749999996508</v>
      </c>
      <c r="Z562" s="47">
        <f t="shared" ca="1" si="82"/>
        <v>28</v>
      </c>
      <c r="AA562" s="47">
        <f t="shared" ca="1" si="83"/>
        <v>9.4337499999965075</v>
      </c>
      <c r="AB562" s="47">
        <f t="shared" ca="1" si="84"/>
        <v>28</v>
      </c>
      <c r="AC562" s="47">
        <f t="shared" ca="1" si="85"/>
        <v>24</v>
      </c>
      <c r="AD562" s="48">
        <f t="shared" ca="1" si="86"/>
        <v>-31.433749999996508</v>
      </c>
      <c r="AE562" s="42" t="str">
        <f t="shared" ca="1" si="87"/>
        <v>VENCIDO</v>
      </c>
    </row>
    <row r="563" spans="1:31" customFormat="1" ht="15" x14ac:dyDescent="0.25">
      <c r="A563" s="110">
        <v>23513336</v>
      </c>
      <c r="B563" s="39" t="e">
        <f>VLOOKUP(A563,[1]BASE!$A:$A,1,0)</f>
        <v>#N/A</v>
      </c>
      <c r="C563" s="39" t="e">
        <f>VLOOKUP(A563,'INGRESO DIARIO'!A:A,1,0)</f>
        <v>#N/A</v>
      </c>
      <c r="D563" s="40" t="s">
        <v>746</v>
      </c>
      <c r="E563" s="1" t="s">
        <v>19</v>
      </c>
      <c r="F563" s="41">
        <v>45883.588252314818</v>
      </c>
      <c r="G563" s="41">
        <v>45906.573425925926</v>
      </c>
      <c r="H563" s="1">
        <v>8075926</v>
      </c>
      <c r="I563" s="1" t="s">
        <v>666</v>
      </c>
      <c r="J563" s="1" t="s">
        <v>716</v>
      </c>
      <c r="K563" s="1" t="s">
        <v>15</v>
      </c>
      <c r="L563" s="1" t="s">
        <v>17</v>
      </c>
      <c r="M563" s="1" t="s">
        <v>16</v>
      </c>
      <c r="N563" s="1" t="s">
        <v>22</v>
      </c>
      <c r="O563" s="1"/>
      <c r="P563" s="1" t="s">
        <v>17</v>
      </c>
      <c r="Q563" s="43">
        <v>45909</v>
      </c>
      <c r="R563" s="1"/>
      <c r="S563" s="1" t="s">
        <v>23</v>
      </c>
      <c r="T563" s="43" t="s">
        <v>942</v>
      </c>
      <c r="U563" s="1" t="s">
        <v>17</v>
      </c>
      <c r="V563" s="1" t="s">
        <v>475</v>
      </c>
      <c r="W563" s="46">
        <f t="shared" si="79"/>
        <v>45910.573425925926</v>
      </c>
      <c r="X563" s="47">
        <f t="shared" si="80"/>
        <v>4</v>
      </c>
      <c r="Y563" s="47">
        <f t="shared" ca="1" si="81"/>
        <v>39.426574074073869</v>
      </c>
      <c r="Z563" s="47">
        <f t="shared" ca="1" si="82"/>
        <v>28</v>
      </c>
      <c r="AA563" s="47">
        <f t="shared" ca="1" si="83"/>
        <v>11.426574074073869</v>
      </c>
      <c r="AB563" s="47">
        <f t="shared" ca="1" si="84"/>
        <v>28</v>
      </c>
      <c r="AC563" s="47">
        <f t="shared" ca="1" si="85"/>
        <v>24</v>
      </c>
      <c r="AD563" s="48">
        <f t="shared" ca="1" si="86"/>
        <v>-33.426574074073869</v>
      </c>
      <c r="AE563" s="42" t="str">
        <f t="shared" ca="1" si="87"/>
        <v>VENCIDO</v>
      </c>
    </row>
    <row r="564" spans="1:31" customFormat="1" ht="15" x14ac:dyDescent="0.25">
      <c r="A564" s="110">
        <v>23513338</v>
      </c>
      <c r="B564" s="39" t="e">
        <f>VLOOKUP(A564,[1]BASE!$A:$A,1,0)</f>
        <v>#N/A</v>
      </c>
      <c r="C564" s="39" t="e">
        <f>VLOOKUP(A564,'INGRESO DIARIO'!A:A,1,0)</f>
        <v>#N/A</v>
      </c>
      <c r="D564" s="40" t="s">
        <v>747</v>
      </c>
      <c r="E564" s="1" t="s">
        <v>19</v>
      </c>
      <c r="F564" s="41">
        <v>45883.589479166665</v>
      </c>
      <c r="G564" s="41">
        <v>45906.574664351851</v>
      </c>
      <c r="H564" s="1">
        <v>8075926</v>
      </c>
      <c r="I564" s="1" t="s">
        <v>666</v>
      </c>
      <c r="J564" s="1" t="s">
        <v>716</v>
      </c>
      <c r="K564" s="1" t="s">
        <v>15</v>
      </c>
      <c r="L564" s="1" t="s">
        <v>17</v>
      </c>
      <c r="M564" s="1" t="s">
        <v>16</v>
      </c>
      <c r="N564" s="1" t="s">
        <v>22</v>
      </c>
      <c r="O564" s="1"/>
      <c r="P564" s="1" t="s">
        <v>17</v>
      </c>
      <c r="Q564" s="43">
        <v>45909</v>
      </c>
      <c r="R564" s="1"/>
      <c r="S564" s="1" t="s">
        <v>23</v>
      </c>
      <c r="T564" s="43" t="s">
        <v>942</v>
      </c>
      <c r="U564" s="1" t="s">
        <v>17</v>
      </c>
      <c r="V564" s="1" t="s">
        <v>475</v>
      </c>
      <c r="W564" s="46">
        <f t="shared" si="79"/>
        <v>45910.574664351851</v>
      </c>
      <c r="X564" s="47">
        <f t="shared" si="80"/>
        <v>4</v>
      </c>
      <c r="Y564" s="47">
        <f t="shared" ca="1" si="81"/>
        <v>39.425335648149485</v>
      </c>
      <c r="Z564" s="47">
        <f t="shared" ca="1" si="82"/>
        <v>28</v>
      </c>
      <c r="AA564" s="47">
        <f t="shared" ca="1" si="83"/>
        <v>11.425335648149485</v>
      </c>
      <c r="AB564" s="47">
        <f t="shared" ca="1" si="84"/>
        <v>28</v>
      </c>
      <c r="AC564" s="47">
        <f t="shared" ca="1" si="85"/>
        <v>24</v>
      </c>
      <c r="AD564" s="48">
        <f t="shared" ca="1" si="86"/>
        <v>-33.425335648149485</v>
      </c>
      <c r="AE564" s="42" t="str">
        <f t="shared" ca="1" si="87"/>
        <v>VENCIDO</v>
      </c>
    </row>
    <row r="565" spans="1:31" customFormat="1" ht="15" x14ac:dyDescent="0.25">
      <c r="A565" s="110">
        <v>23533311</v>
      </c>
      <c r="B565" s="39" t="e">
        <f>VLOOKUP(A565,[1]BASE!$A:$A,1,0)</f>
        <v>#N/A</v>
      </c>
      <c r="C565" s="39" t="e">
        <f>VLOOKUP(A565,'INGRESO DIARIO'!A:A,1,0)</f>
        <v>#N/A</v>
      </c>
      <c r="D565" s="1" t="s">
        <v>667</v>
      </c>
      <c r="E565" s="1" t="s">
        <v>19</v>
      </c>
      <c r="F565" s="41">
        <v>45908.313518518517</v>
      </c>
      <c r="G565" s="41">
        <v>45908.31355324074</v>
      </c>
      <c r="H565" s="1">
        <v>1017209699</v>
      </c>
      <c r="I565" s="1" t="s">
        <v>668</v>
      </c>
      <c r="J565" s="1" t="s">
        <v>717</v>
      </c>
      <c r="K565" s="1" t="s">
        <v>15</v>
      </c>
      <c r="L565" s="1" t="s">
        <v>669</v>
      </c>
      <c r="M565" s="1" t="s">
        <v>16</v>
      </c>
      <c r="N565" s="1" t="s">
        <v>22</v>
      </c>
      <c r="O565" s="1"/>
      <c r="P565" s="1" t="s">
        <v>17</v>
      </c>
      <c r="Q565" s="43">
        <v>45909</v>
      </c>
      <c r="R565" s="1"/>
      <c r="S565" s="1" t="s">
        <v>23</v>
      </c>
      <c r="T565" s="1" t="s">
        <v>943</v>
      </c>
      <c r="U565" s="1" t="s">
        <v>17</v>
      </c>
      <c r="V565" s="1" t="s">
        <v>17</v>
      </c>
      <c r="W565" s="46">
        <f t="shared" si="79"/>
        <v>45912.31355324074</v>
      </c>
      <c r="X565" s="47">
        <f t="shared" si="80"/>
        <v>4</v>
      </c>
      <c r="Y565" s="47">
        <f t="shared" ca="1" si="81"/>
        <v>37.686446759260434</v>
      </c>
      <c r="Z565" s="47">
        <f t="shared" ca="1" si="82"/>
        <v>28</v>
      </c>
      <c r="AA565" s="47">
        <f t="shared" ca="1" si="83"/>
        <v>9.6864467592604342</v>
      </c>
      <c r="AB565" s="47">
        <f t="shared" ca="1" si="84"/>
        <v>28</v>
      </c>
      <c r="AC565" s="47">
        <f t="shared" ca="1" si="85"/>
        <v>24</v>
      </c>
      <c r="AD565" s="48">
        <f t="shared" ca="1" si="86"/>
        <v>-31.686446759260434</v>
      </c>
      <c r="AE565" s="42" t="str">
        <f t="shared" ca="1" si="87"/>
        <v>VENCIDO</v>
      </c>
    </row>
    <row r="566" spans="1:31" customFormat="1" ht="15" x14ac:dyDescent="0.25">
      <c r="A566" s="110">
        <v>23490501</v>
      </c>
      <c r="B566" s="39" t="e">
        <f>VLOOKUP(A566,[1]BASE!$A:$A,1,0)</f>
        <v>#N/A</v>
      </c>
      <c r="C566" s="39" t="e">
        <f>VLOOKUP(A566,'INGRESO DIARIO'!A:A,1,0)</f>
        <v>#N/A</v>
      </c>
      <c r="D566" s="40" t="s">
        <v>749</v>
      </c>
      <c r="E566" s="1" t="s">
        <v>19</v>
      </c>
      <c r="F566" s="41">
        <v>45855.488217592596</v>
      </c>
      <c r="G566" s="41">
        <v>45908.373078703706</v>
      </c>
      <c r="H566" s="1">
        <v>43418732</v>
      </c>
      <c r="I566" s="1" t="s">
        <v>673</v>
      </c>
      <c r="J566" s="1" t="s">
        <v>719</v>
      </c>
      <c r="K566" s="1" t="s">
        <v>15</v>
      </c>
      <c r="L566" s="1" t="s">
        <v>674</v>
      </c>
      <c r="M566" s="1" t="s">
        <v>16</v>
      </c>
      <c r="N566" s="1" t="s">
        <v>22</v>
      </c>
      <c r="O566" s="1"/>
      <c r="P566" s="1" t="s">
        <v>17</v>
      </c>
      <c r="Q566" s="43">
        <v>45909</v>
      </c>
      <c r="R566" s="1"/>
      <c r="S566" s="1" t="s">
        <v>23</v>
      </c>
      <c r="T566" s="1" t="s">
        <v>939</v>
      </c>
      <c r="U566" s="1" t="s">
        <v>17</v>
      </c>
      <c r="V566" s="1" t="s">
        <v>475</v>
      </c>
      <c r="W566" s="46">
        <f t="shared" si="79"/>
        <v>45912.373078703706</v>
      </c>
      <c r="X566" s="47">
        <f t="shared" si="80"/>
        <v>4</v>
      </c>
      <c r="Y566" s="47">
        <f t="shared" ca="1" si="81"/>
        <v>37.626921296294313</v>
      </c>
      <c r="Z566" s="47">
        <f t="shared" ca="1" si="82"/>
        <v>28</v>
      </c>
      <c r="AA566" s="47">
        <f t="shared" ca="1" si="83"/>
        <v>9.6269212962943129</v>
      </c>
      <c r="AB566" s="47">
        <f t="shared" ca="1" si="84"/>
        <v>28</v>
      </c>
      <c r="AC566" s="47">
        <f t="shared" ca="1" si="85"/>
        <v>24</v>
      </c>
      <c r="AD566" s="48">
        <f t="shared" ca="1" si="86"/>
        <v>-31.626921296294313</v>
      </c>
      <c r="AE566" s="42" t="str">
        <f t="shared" ca="1" si="87"/>
        <v>VENCIDO</v>
      </c>
    </row>
    <row r="567" spans="1:31" customFormat="1" ht="15" x14ac:dyDescent="0.25">
      <c r="A567" s="110">
        <v>23529120</v>
      </c>
      <c r="B567" s="39" t="e">
        <f>VLOOKUP(A567,[1]BASE!$A:$A,1,0)</f>
        <v>#N/A</v>
      </c>
      <c r="C567" s="39" t="e">
        <f>VLOOKUP(A567,'INGRESO DIARIO'!A:A,1,0)</f>
        <v>#N/A</v>
      </c>
      <c r="D567" s="40" t="s">
        <v>379</v>
      </c>
      <c r="E567" s="1" t="s">
        <v>409</v>
      </c>
      <c r="F567" s="41">
        <v>45902.619039351855</v>
      </c>
      <c r="G567" s="41">
        <v>45902.619074074071</v>
      </c>
      <c r="H567" s="1">
        <v>42770131</v>
      </c>
      <c r="I567" s="1" t="s">
        <v>17</v>
      </c>
      <c r="J567" s="1" t="s">
        <v>306</v>
      </c>
      <c r="K567" s="1" t="s">
        <v>15</v>
      </c>
      <c r="L567" s="1" t="s">
        <v>128</v>
      </c>
      <c r="M567" s="1" t="s">
        <v>16</v>
      </c>
      <c r="N567" s="1" t="str">
        <f>VLOOKUP(A567,[2]Hoja2!A:G,7,0)</f>
        <v>ORIENTE</v>
      </c>
      <c r="O567" s="1"/>
      <c r="P567" s="1" t="s">
        <v>25</v>
      </c>
      <c r="Q567" s="43">
        <v>45909</v>
      </c>
      <c r="R567" s="1"/>
      <c r="S567" s="1" t="s">
        <v>753</v>
      </c>
      <c r="T567" s="1" t="s">
        <v>616</v>
      </c>
      <c r="U567" s="1"/>
      <c r="V567" s="1"/>
      <c r="W567" s="46">
        <f t="shared" si="79"/>
        <v>45906.619074074071</v>
      </c>
      <c r="X567" s="47">
        <f t="shared" si="80"/>
        <v>4</v>
      </c>
      <c r="Y567" s="47">
        <f t="shared" ca="1" si="81"/>
        <v>43.38092592592875</v>
      </c>
      <c r="Z567" s="47">
        <f t="shared" ca="1" si="82"/>
        <v>32</v>
      </c>
      <c r="AA567" s="47">
        <f t="shared" ca="1" si="83"/>
        <v>11.38092592592875</v>
      </c>
      <c r="AB567" s="47">
        <f t="shared" ca="1" si="84"/>
        <v>32</v>
      </c>
      <c r="AC567" s="47">
        <f t="shared" ca="1" si="85"/>
        <v>28</v>
      </c>
      <c r="AD567" s="48">
        <f t="shared" ca="1" si="86"/>
        <v>-37.38092592592875</v>
      </c>
      <c r="AE567" s="42" t="str">
        <f t="shared" si="87"/>
        <v>EJECUTADO</v>
      </c>
    </row>
    <row r="568" spans="1:31" customFormat="1" ht="15" x14ac:dyDescent="0.25">
      <c r="A568" s="110">
        <v>23463766</v>
      </c>
      <c r="B568" s="39" t="e">
        <f>VLOOKUP(A568,[1]BASE!$A:$A,1,0)</f>
        <v>#N/A</v>
      </c>
      <c r="C568" s="39" t="e">
        <f>VLOOKUP(A568,'INGRESO DIARIO'!A:A,1,0)</f>
        <v>#N/A</v>
      </c>
      <c r="D568" s="1" t="s">
        <v>215</v>
      </c>
      <c r="E568" s="1" t="s">
        <v>409</v>
      </c>
      <c r="F568" s="41">
        <v>45820.428657407407</v>
      </c>
      <c r="G568" s="41">
        <v>45903.563981481479</v>
      </c>
      <c r="H568" s="1">
        <v>8433058</v>
      </c>
      <c r="I568" s="1" t="s">
        <v>216</v>
      </c>
      <c r="J568" s="1" t="s">
        <v>333</v>
      </c>
      <c r="K568" s="1" t="s">
        <v>15</v>
      </c>
      <c r="L568" s="1" t="s">
        <v>217</v>
      </c>
      <c r="M568" s="1" t="s">
        <v>16</v>
      </c>
      <c r="N568" s="1" t="s">
        <v>218</v>
      </c>
      <c r="O568" s="1"/>
      <c r="P568" s="1" t="s">
        <v>25</v>
      </c>
      <c r="Q568" s="43">
        <v>45909</v>
      </c>
      <c r="R568" s="43"/>
      <c r="S568" s="1" t="s">
        <v>753</v>
      </c>
      <c r="T568" s="1" t="s">
        <v>219</v>
      </c>
      <c r="U568" s="1"/>
      <c r="V568" s="1"/>
      <c r="W568" s="46">
        <f t="shared" si="79"/>
        <v>45907.563981481479</v>
      </c>
      <c r="X568" s="47">
        <f t="shared" si="80"/>
        <v>4</v>
      </c>
      <c r="Y568" s="47">
        <f t="shared" ca="1" si="81"/>
        <v>42.43601851852145</v>
      </c>
      <c r="Z568" s="47">
        <f t="shared" ca="1" si="82"/>
        <v>31</v>
      </c>
      <c r="AA568" s="47">
        <f t="shared" ca="1" si="83"/>
        <v>11.43601851852145</v>
      </c>
      <c r="AB568" s="47">
        <f t="shared" ca="1" si="84"/>
        <v>31</v>
      </c>
      <c r="AC568" s="47">
        <f t="shared" ca="1" si="85"/>
        <v>27</v>
      </c>
      <c r="AD568" s="48">
        <f t="shared" ca="1" si="86"/>
        <v>-36.43601851852145</v>
      </c>
      <c r="AE568" s="42" t="str">
        <f t="shared" si="87"/>
        <v>EJECUTADO</v>
      </c>
    </row>
    <row r="569" spans="1:31" customFormat="1" ht="15" x14ac:dyDescent="0.25">
      <c r="A569" s="110">
        <v>23059996</v>
      </c>
      <c r="B569" s="39" t="e">
        <f>VLOOKUP(A569,[1]BASE!$A:$A,1,0)</f>
        <v>#N/A</v>
      </c>
      <c r="C569" s="39" t="e">
        <f>VLOOKUP(A569,'INGRESO DIARIO'!A:A,1,0)</f>
        <v>#N/A</v>
      </c>
      <c r="D569" s="1" t="s">
        <v>220</v>
      </c>
      <c r="E569" s="1" t="s">
        <v>409</v>
      </c>
      <c r="F569" s="41">
        <v>45370.460682870369</v>
      </c>
      <c r="G569" s="41">
        <v>45903.48238425926</v>
      </c>
      <c r="H569" s="1">
        <v>1036611351</v>
      </c>
      <c r="I569" s="1" t="s">
        <v>221</v>
      </c>
      <c r="J569" s="1" t="s">
        <v>334</v>
      </c>
      <c r="K569" s="1" t="s">
        <v>15</v>
      </c>
      <c r="L569" s="1" t="s">
        <v>222</v>
      </c>
      <c r="M569" s="1" t="s">
        <v>16</v>
      </c>
      <c r="N569" s="1" t="s">
        <v>218</v>
      </c>
      <c r="O569" s="1"/>
      <c r="P569" s="1" t="s">
        <v>25</v>
      </c>
      <c r="Q569" s="43">
        <v>45909</v>
      </c>
      <c r="R569" s="43"/>
      <c r="S569" s="1" t="s">
        <v>753</v>
      </c>
      <c r="T569" s="1" t="s">
        <v>219</v>
      </c>
      <c r="U569" s="1"/>
      <c r="V569" s="1"/>
      <c r="W569" s="46">
        <f t="shared" si="79"/>
        <v>45907.48238425926</v>
      </c>
      <c r="X569" s="47">
        <f t="shared" si="80"/>
        <v>4</v>
      </c>
      <c r="Y569" s="47">
        <f t="shared" ca="1" si="81"/>
        <v>42.517615740740439</v>
      </c>
      <c r="Z569" s="47">
        <f t="shared" ca="1" si="82"/>
        <v>31</v>
      </c>
      <c r="AA569" s="47">
        <f t="shared" ca="1" si="83"/>
        <v>11.517615740740439</v>
      </c>
      <c r="AB569" s="47">
        <f t="shared" ca="1" si="84"/>
        <v>31</v>
      </c>
      <c r="AC569" s="47">
        <f t="shared" ca="1" si="85"/>
        <v>27</v>
      </c>
      <c r="AD569" s="48">
        <f t="shared" ca="1" si="86"/>
        <v>-36.517615740740439</v>
      </c>
      <c r="AE569" s="42" t="str">
        <f t="shared" si="87"/>
        <v>EJECUTADO</v>
      </c>
    </row>
    <row r="570" spans="1:31" customFormat="1" ht="15" x14ac:dyDescent="0.25">
      <c r="A570" s="110">
        <v>23060125</v>
      </c>
      <c r="B570" s="39" t="e">
        <f>VLOOKUP(A570,[1]BASE!$A:$A,1,0)</f>
        <v>#N/A</v>
      </c>
      <c r="C570" s="39" t="e">
        <f>VLOOKUP(A570,'INGRESO DIARIO'!A:A,1,0)</f>
        <v>#N/A</v>
      </c>
      <c r="D570" s="40" t="s">
        <v>865</v>
      </c>
      <c r="E570" s="1" t="s">
        <v>409</v>
      </c>
      <c r="F570" s="41">
        <v>45370.460682870369</v>
      </c>
      <c r="G570" s="41">
        <v>45903.48238425926</v>
      </c>
      <c r="H570" s="1" t="s">
        <v>17</v>
      </c>
      <c r="I570" s="1" t="s">
        <v>221</v>
      </c>
      <c r="J570" s="1" t="s">
        <v>334</v>
      </c>
      <c r="K570" s="1" t="s">
        <v>15</v>
      </c>
      <c r="L570" s="1" t="s">
        <v>222</v>
      </c>
      <c r="M570" s="1" t="s">
        <v>16</v>
      </c>
      <c r="N570" s="1" t="s">
        <v>218</v>
      </c>
      <c r="O570" s="1"/>
      <c r="P570" s="1" t="s">
        <v>25</v>
      </c>
      <c r="Q570" s="43">
        <v>45909</v>
      </c>
      <c r="R570" s="43"/>
      <c r="S570" s="1" t="s">
        <v>753</v>
      </c>
      <c r="T570" s="1" t="s">
        <v>219</v>
      </c>
      <c r="U570" s="1"/>
      <c r="V570" s="1"/>
      <c r="W570" s="46">
        <f t="shared" si="79"/>
        <v>45907.48238425926</v>
      </c>
      <c r="X570" s="47">
        <f t="shared" si="80"/>
        <v>4</v>
      </c>
      <c r="Y570" s="47">
        <f t="shared" ca="1" si="81"/>
        <v>42.517615740740439</v>
      </c>
      <c r="Z570" s="47" t="e">
        <f t="shared" ca="1" si="82"/>
        <v>#VALUE!</v>
      </c>
      <c r="AA570" s="47" t="e">
        <f t="shared" ca="1" si="83"/>
        <v>#VALUE!</v>
      </c>
      <c r="AB570" s="47" t="e">
        <f t="shared" ca="1" si="84"/>
        <v>#VALUE!</v>
      </c>
      <c r="AC570" s="47" t="e">
        <f t="shared" ca="1" si="85"/>
        <v>#VALUE!</v>
      </c>
      <c r="AD570" s="48">
        <f t="shared" ca="1" si="86"/>
        <v>-36.517615740740439</v>
      </c>
      <c r="AE570" s="42" t="str">
        <f t="shared" si="87"/>
        <v>EJECUTADO</v>
      </c>
    </row>
    <row r="571" spans="1:31" customFormat="1" ht="15" x14ac:dyDescent="0.25">
      <c r="A571" s="110">
        <v>23463780</v>
      </c>
      <c r="B571" s="39" t="e">
        <f>VLOOKUP(A571,[1]BASE!$A:$A,1,0)</f>
        <v>#N/A</v>
      </c>
      <c r="C571" s="39" t="e">
        <f>VLOOKUP(A571,'INGRESO DIARIO'!A:A,1,0)</f>
        <v>#N/A</v>
      </c>
      <c r="D571" s="40" t="s">
        <v>866</v>
      </c>
      <c r="E571" s="1" t="s">
        <v>409</v>
      </c>
      <c r="F571" s="41">
        <v>45820.430868055555</v>
      </c>
      <c r="G571" s="41">
        <v>45903.563090277778</v>
      </c>
      <c r="H571" s="1">
        <v>8433058</v>
      </c>
      <c r="I571" s="1" t="s">
        <v>216</v>
      </c>
      <c r="J571" s="1" t="s">
        <v>333</v>
      </c>
      <c r="K571" s="1" t="s">
        <v>15</v>
      </c>
      <c r="L571" s="1" t="s">
        <v>224</v>
      </c>
      <c r="M571" s="1" t="s">
        <v>16</v>
      </c>
      <c r="N571" s="1" t="s">
        <v>218</v>
      </c>
      <c r="O571" s="1"/>
      <c r="P571" s="1" t="s">
        <v>25</v>
      </c>
      <c r="Q571" s="43">
        <v>45909</v>
      </c>
      <c r="R571" s="43"/>
      <c r="S571" s="1" t="s">
        <v>753</v>
      </c>
      <c r="T571" s="1"/>
      <c r="U571" s="1"/>
      <c r="V571" s="1"/>
      <c r="W571" s="46"/>
      <c r="X571" s="47"/>
      <c r="Y571" s="47"/>
      <c r="Z571" s="47"/>
      <c r="AA571" s="47"/>
      <c r="AB571" s="47"/>
      <c r="AC571" s="47"/>
      <c r="AD571" s="48"/>
      <c r="AE571" s="42" t="str">
        <f t="shared" si="87"/>
        <v>EJECUTADO</v>
      </c>
    </row>
    <row r="572" spans="1:31" customFormat="1" ht="15" x14ac:dyDescent="0.25">
      <c r="A572" s="110">
        <v>23463774</v>
      </c>
      <c r="B572" s="39" t="e">
        <f>VLOOKUP(A572,[1]BASE!$A:$A,1,0)</f>
        <v>#N/A</v>
      </c>
      <c r="C572" s="39" t="e">
        <f>VLOOKUP(A572,'INGRESO DIARIO'!A:A,1,0)</f>
        <v>#N/A</v>
      </c>
      <c r="D572" s="1" t="s">
        <v>223</v>
      </c>
      <c r="E572" s="1" t="s">
        <v>409</v>
      </c>
      <c r="F572" s="41">
        <v>45820.430868055555</v>
      </c>
      <c r="G572" s="41">
        <v>45903.563090277778</v>
      </c>
      <c r="H572" s="1">
        <v>8433058</v>
      </c>
      <c r="I572" s="1" t="s">
        <v>216</v>
      </c>
      <c r="J572" s="1" t="s">
        <v>333</v>
      </c>
      <c r="K572" s="1" t="s">
        <v>15</v>
      </c>
      <c r="L572" s="1" t="s">
        <v>224</v>
      </c>
      <c r="M572" s="1" t="s">
        <v>16</v>
      </c>
      <c r="N572" s="1" t="s">
        <v>218</v>
      </c>
      <c r="O572" s="1"/>
      <c r="P572" s="1" t="s">
        <v>25</v>
      </c>
      <c r="Q572" s="43">
        <v>45909</v>
      </c>
      <c r="R572" s="43"/>
      <c r="S572" s="1" t="s">
        <v>753</v>
      </c>
      <c r="T572" s="1" t="s">
        <v>219</v>
      </c>
      <c r="U572" s="1"/>
      <c r="V572" s="1"/>
      <c r="W572" s="46">
        <f>+IF(M572="RURAL",(G572+8),IF(M572="URBANA",(G572+4),""))</f>
        <v>45907.563090277778</v>
      </c>
      <c r="X572" s="47">
        <f>+IF(M572="URBANA",4,IF(M572="RURAL",8,0))</f>
        <v>4</v>
      </c>
      <c r="Y572" s="47">
        <f t="shared" ref="Y572:Y635" ca="1" si="88">+TODAY()-G572+1</f>
        <v>42.436909722222481</v>
      </c>
      <c r="Z572" s="47">
        <f t="shared" ref="Z572:Z635" ca="1" si="89">+NETWORKDAYS.INTL(G572,NOW(),1)-MOD(H572,1)</f>
        <v>31</v>
      </c>
      <c r="AA572" s="47">
        <f t="shared" ref="AA572:AA635" ca="1" si="90">+Y572-Z572</f>
        <v>11.436909722222481</v>
      </c>
      <c r="AB572" s="47">
        <f t="shared" ref="AB572:AB635" ca="1" si="91">+(((TODAY()-G572)+1)-AA572)</f>
        <v>31</v>
      </c>
      <c r="AC572" s="47">
        <f t="shared" ref="AC572:AC635" ca="1" si="92">+AB572-X572</f>
        <v>27</v>
      </c>
      <c r="AD572" s="48">
        <f t="shared" ref="AD572:AD635" ca="1" si="93">IF(W572&lt;&gt;0,+W572-TODAY()+1,"")</f>
        <v>-36.436909722222481</v>
      </c>
      <c r="AE572" s="42" t="str">
        <f t="shared" si="87"/>
        <v>EJECUTADO</v>
      </c>
    </row>
    <row r="573" spans="1:31" customFormat="1" ht="15" x14ac:dyDescent="0.25">
      <c r="A573" s="110">
        <v>23532161</v>
      </c>
      <c r="B573" s="39" t="e">
        <f>VLOOKUP(A573,[1]BASE!$A:$A,1,0)</f>
        <v>#N/A</v>
      </c>
      <c r="C573" s="39" t="e">
        <f>VLOOKUP(A573,'INGRESO DIARIO'!A:A,1,0)</f>
        <v>#N/A</v>
      </c>
      <c r="D573" s="1" t="s">
        <v>524</v>
      </c>
      <c r="E573" s="1" t="s">
        <v>19</v>
      </c>
      <c r="F573" s="41">
        <v>45905.371851851851</v>
      </c>
      <c r="G573" s="41">
        <v>45905.646689814814</v>
      </c>
      <c r="H573" s="1">
        <v>8258334</v>
      </c>
      <c r="I573" s="1" t="s">
        <v>525</v>
      </c>
      <c r="J573" s="1" t="s">
        <v>564</v>
      </c>
      <c r="K573" s="1" t="s">
        <v>15</v>
      </c>
      <c r="L573" s="1" t="s">
        <v>526</v>
      </c>
      <c r="M573" s="1" t="s">
        <v>18</v>
      </c>
      <c r="N573" s="1" t="s">
        <v>22</v>
      </c>
      <c r="O573" s="1"/>
      <c r="P573" s="1" t="s">
        <v>763</v>
      </c>
      <c r="Q573" s="43">
        <v>45909</v>
      </c>
      <c r="R573" s="1"/>
      <c r="S573" s="1" t="s">
        <v>753</v>
      </c>
      <c r="T573" s="1" t="s">
        <v>628</v>
      </c>
      <c r="U573" s="1" t="s">
        <v>17</v>
      </c>
      <c r="V573" s="1" t="s">
        <v>475</v>
      </c>
      <c r="W573" s="46">
        <f>+IF(M573="RURAL",(G573+8),IF(M573="URBANA",(G573+4),""))</f>
        <v>45913.646689814814</v>
      </c>
      <c r="X573" s="47">
        <f>+IF(M573="URBANA",4,IF(M573="RURAL",8,0))</f>
        <v>8</v>
      </c>
      <c r="Y573" s="47">
        <f t="shared" ca="1" si="88"/>
        <v>40.353310185186274</v>
      </c>
      <c r="Z573" s="47">
        <f t="shared" ca="1" si="89"/>
        <v>29</v>
      </c>
      <c r="AA573" s="47">
        <f t="shared" ca="1" si="90"/>
        <v>11.353310185186274</v>
      </c>
      <c r="AB573" s="47">
        <f t="shared" ca="1" si="91"/>
        <v>29</v>
      </c>
      <c r="AC573" s="47">
        <f t="shared" ca="1" si="92"/>
        <v>21</v>
      </c>
      <c r="AD573" s="48">
        <f t="shared" ca="1" si="93"/>
        <v>-30.353310185186274</v>
      </c>
      <c r="AE573" s="42" t="str">
        <f t="shared" si="87"/>
        <v>EJECUTADO</v>
      </c>
    </row>
    <row r="574" spans="1:31" customFormat="1" ht="15" x14ac:dyDescent="0.25">
      <c r="A574" s="110">
        <v>23528841</v>
      </c>
      <c r="B574" s="39" t="e">
        <f>VLOOKUP(A574,[1]BASE!$A:$A,1,0)</f>
        <v>#N/A</v>
      </c>
      <c r="C574" s="39" t="e">
        <f>VLOOKUP(A574,'INGRESO DIARIO'!A:A,1,0)</f>
        <v>#N/A</v>
      </c>
      <c r="D574" s="1" t="s">
        <v>179</v>
      </c>
      <c r="E574" s="1" t="s">
        <v>19</v>
      </c>
      <c r="F574" s="41">
        <v>45902.461273148147</v>
      </c>
      <c r="G574" s="41">
        <v>45902.46130787037</v>
      </c>
      <c r="H574" s="1">
        <v>71773029</v>
      </c>
      <c r="I574" s="1" t="s">
        <v>180</v>
      </c>
      <c r="J574" s="1" t="s">
        <v>323</v>
      </c>
      <c r="K574" s="1" t="s">
        <v>15</v>
      </c>
      <c r="L574" s="1" t="s">
        <v>181</v>
      </c>
      <c r="M574" s="1" t="s">
        <v>18</v>
      </c>
      <c r="N574" s="1" t="str">
        <f>VLOOKUP(A574,[2]Hoja2!A:G,7,0)</f>
        <v>OCCIDENTE -BELEN</v>
      </c>
      <c r="O574" s="1"/>
      <c r="P574" s="1" t="s">
        <v>763</v>
      </c>
      <c r="Q574" s="43">
        <v>45909</v>
      </c>
      <c r="R574" s="1"/>
      <c r="S574" s="1" t="s">
        <v>753</v>
      </c>
      <c r="T574" s="1" t="s">
        <v>182</v>
      </c>
      <c r="U574" s="1"/>
      <c r="V574" s="1"/>
      <c r="W574" s="46">
        <f>+IF(M574="RURAL",(G574+8),IF(M574="URBANA",(G574+4),""))</f>
        <v>45910.46130787037</v>
      </c>
      <c r="X574" s="47">
        <f>+IF(M574="URBANA",4,IF(M574="RURAL",8,0))</f>
        <v>8</v>
      </c>
      <c r="Y574" s="47">
        <f t="shared" ca="1" si="88"/>
        <v>43.538692129630363</v>
      </c>
      <c r="Z574" s="47">
        <f t="shared" ca="1" si="89"/>
        <v>32</v>
      </c>
      <c r="AA574" s="47">
        <f t="shared" ca="1" si="90"/>
        <v>11.538692129630363</v>
      </c>
      <c r="AB574" s="47">
        <f t="shared" ca="1" si="91"/>
        <v>32</v>
      </c>
      <c r="AC574" s="47">
        <f t="shared" ca="1" si="92"/>
        <v>24</v>
      </c>
      <c r="AD574" s="48">
        <f t="shared" ca="1" si="93"/>
        <v>-33.538692129630363</v>
      </c>
      <c r="AE574" s="42" t="str">
        <f t="shared" si="87"/>
        <v>EJECUTADO</v>
      </c>
    </row>
    <row r="575" spans="1:31" customFormat="1" ht="15" x14ac:dyDescent="0.25">
      <c r="A575" s="110">
        <v>23531880</v>
      </c>
      <c r="B575" s="39" t="e">
        <f>VLOOKUP(A575,[1]BASE!$A:$A,1,0)</f>
        <v>#N/A</v>
      </c>
      <c r="C575" s="39" t="e">
        <f>VLOOKUP(A575,'INGRESO DIARIO'!A:A,1,0)</f>
        <v>#N/A</v>
      </c>
      <c r="D575" s="1" t="s">
        <v>521</v>
      </c>
      <c r="E575" s="1" t="s">
        <v>19</v>
      </c>
      <c r="F575" s="41">
        <v>45904.70480324074</v>
      </c>
      <c r="G575" s="41">
        <v>45904.70484953704</v>
      </c>
      <c r="H575" s="1">
        <v>1042770395</v>
      </c>
      <c r="I575" s="1" t="s">
        <v>522</v>
      </c>
      <c r="J575" s="1" t="s">
        <v>563</v>
      </c>
      <c r="K575" s="1" t="s">
        <v>15</v>
      </c>
      <c r="L575" s="1" t="s">
        <v>523</v>
      </c>
      <c r="M575" s="1" t="s">
        <v>18</v>
      </c>
      <c r="N575" s="1" t="s">
        <v>22</v>
      </c>
      <c r="O575" s="1"/>
      <c r="P575" s="1" t="s">
        <v>763</v>
      </c>
      <c r="Q575" s="43">
        <v>45909</v>
      </c>
      <c r="R575" s="1"/>
      <c r="S575" s="1" t="s">
        <v>753</v>
      </c>
      <c r="T575" s="1" t="s">
        <v>768</v>
      </c>
      <c r="U575" s="1" t="s">
        <v>765</v>
      </c>
      <c r="V575" s="1" t="s">
        <v>766</v>
      </c>
      <c r="W575" s="46" t="s">
        <v>767</v>
      </c>
      <c r="X575" s="47">
        <v>127253</v>
      </c>
      <c r="Y575" s="47">
        <f t="shared" ca="1" si="88"/>
        <v>41.295150462960009</v>
      </c>
      <c r="Z575" s="47">
        <f t="shared" ca="1" si="89"/>
        <v>30</v>
      </c>
      <c r="AA575" s="47">
        <f t="shared" ca="1" si="90"/>
        <v>11.295150462960009</v>
      </c>
      <c r="AB575" s="47">
        <f t="shared" ca="1" si="91"/>
        <v>30</v>
      </c>
      <c r="AC575" s="47">
        <f t="shared" ca="1" si="92"/>
        <v>-127223</v>
      </c>
      <c r="AD575" s="48" t="e">
        <f t="shared" ca="1" si="93"/>
        <v>#VALUE!</v>
      </c>
      <c r="AE575" s="42" t="str">
        <f t="shared" si="87"/>
        <v>EJECUTADO</v>
      </c>
    </row>
    <row r="576" spans="1:31" customFormat="1" ht="15" x14ac:dyDescent="0.25">
      <c r="A576" s="110">
        <v>23491874</v>
      </c>
      <c r="B576" s="39" t="e">
        <f>VLOOKUP(A576,[1]BASE!$A:$A,1,0)</f>
        <v>#N/A</v>
      </c>
      <c r="C576" s="39" t="e">
        <f>VLOOKUP(A576,'INGRESO DIARIO'!A:A,1,0)</f>
        <v>#N/A</v>
      </c>
      <c r="D576" s="1" t="s">
        <v>174</v>
      </c>
      <c r="E576" s="1" t="s">
        <v>19</v>
      </c>
      <c r="F576" s="41">
        <v>45856.616435185184</v>
      </c>
      <c r="G576" s="41">
        <v>45903.48914351852</v>
      </c>
      <c r="H576" s="1">
        <v>1128280717</v>
      </c>
      <c r="I576" s="1" t="s">
        <v>175</v>
      </c>
      <c r="J576" s="1" t="s">
        <v>322</v>
      </c>
      <c r="K576" s="1" t="s">
        <v>15</v>
      </c>
      <c r="L576" s="1" t="s">
        <v>176</v>
      </c>
      <c r="M576" s="1" t="s">
        <v>16</v>
      </c>
      <c r="N576" s="1" t="s">
        <v>177</v>
      </c>
      <c r="O576" s="1"/>
      <c r="P576" s="1" t="s">
        <v>763</v>
      </c>
      <c r="Q576" s="43">
        <v>45909</v>
      </c>
      <c r="R576" s="1"/>
      <c r="S576" s="1" t="s">
        <v>753</v>
      </c>
      <c r="T576" s="1" t="s">
        <v>178</v>
      </c>
      <c r="U576" s="1"/>
      <c r="V576" s="1"/>
      <c r="W576" s="46">
        <f t="shared" ref="W576:W639" si="94">+IF(M576="RURAL",(G576+8),IF(M576="URBANA",(G576+4),""))</f>
        <v>45907.48914351852</v>
      </c>
      <c r="X576" s="47">
        <f t="shared" ref="X576:X639" si="95">+IF(M576="URBANA",4,IF(M576="RURAL",8,0))</f>
        <v>4</v>
      </c>
      <c r="Y576" s="47">
        <f t="shared" ca="1" si="88"/>
        <v>42.510856481480005</v>
      </c>
      <c r="Z576" s="47">
        <f t="shared" ca="1" si="89"/>
        <v>31</v>
      </c>
      <c r="AA576" s="47">
        <f t="shared" ca="1" si="90"/>
        <v>11.510856481480005</v>
      </c>
      <c r="AB576" s="47">
        <f t="shared" ca="1" si="91"/>
        <v>31</v>
      </c>
      <c r="AC576" s="47">
        <f t="shared" ca="1" si="92"/>
        <v>27</v>
      </c>
      <c r="AD576" s="48">
        <f t="shared" ca="1" si="93"/>
        <v>-36.510856481480005</v>
      </c>
      <c r="AE576" s="42" t="str">
        <f t="shared" si="87"/>
        <v>EJECUTADO</v>
      </c>
    </row>
    <row r="577" spans="1:31" customFormat="1" ht="15" x14ac:dyDescent="0.25">
      <c r="A577" s="110">
        <v>23531555</v>
      </c>
      <c r="B577" s="39" t="e">
        <f>VLOOKUP(A577,[1]BASE!$A:$A,1,0)</f>
        <v>#N/A</v>
      </c>
      <c r="C577" s="39" t="e">
        <f>VLOOKUP(A577,'INGRESO DIARIO'!A:A,1,0)</f>
        <v>#N/A</v>
      </c>
      <c r="D577" s="40" t="s">
        <v>611</v>
      </c>
      <c r="E577" s="1" t="s">
        <v>19</v>
      </c>
      <c r="F577" s="41">
        <v>45904.50513888889</v>
      </c>
      <c r="G577" s="41">
        <v>45904.505173611113</v>
      </c>
      <c r="H577" s="1">
        <v>18531559</v>
      </c>
      <c r="I577" s="1" t="s">
        <v>244</v>
      </c>
      <c r="J577" s="1" t="s">
        <v>340</v>
      </c>
      <c r="K577" s="1" t="s">
        <v>15</v>
      </c>
      <c r="L577" s="1" t="s">
        <v>245</v>
      </c>
      <c r="M577" s="1" t="s">
        <v>16</v>
      </c>
      <c r="N577" s="1" t="s">
        <v>20</v>
      </c>
      <c r="O577" s="1"/>
      <c r="P577" s="1" t="s">
        <v>66</v>
      </c>
      <c r="Q577" s="43">
        <v>45909</v>
      </c>
      <c r="R577" s="1"/>
      <c r="S577" s="1" t="s">
        <v>753</v>
      </c>
      <c r="T577" s="1" t="s">
        <v>610</v>
      </c>
      <c r="U577" s="1"/>
      <c r="V577" s="1"/>
      <c r="W577" s="46">
        <f t="shared" si="94"/>
        <v>45908.505173611113</v>
      </c>
      <c r="X577" s="47">
        <f t="shared" si="95"/>
        <v>4</v>
      </c>
      <c r="Y577" s="47">
        <f t="shared" ca="1" si="88"/>
        <v>41.494826388887304</v>
      </c>
      <c r="Z577" s="47">
        <f t="shared" ca="1" si="89"/>
        <v>30</v>
      </c>
      <c r="AA577" s="47">
        <f t="shared" ca="1" si="90"/>
        <v>11.494826388887304</v>
      </c>
      <c r="AB577" s="47">
        <f t="shared" ca="1" si="91"/>
        <v>30</v>
      </c>
      <c r="AC577" s="47">
        <f t="shared" ca="1" si="92"/>
        <v>26</v>
      </c>
      <c r="AD577" s="48">
        <f t="shared" ca="1" si="93"/>
        <v>-35.494826388887304</v>
      </c>
      <c r="AE577" s="42" t="str">
        <f t="shared" si="87"/>
        <v>EJECUTADO</v>
      </c>
    </row>
    <row r="578" spans="1:31" customFormat="1" ht="15" x14ac:dyDescent="0.25">
      <c r="A578" s="110">
        <v>23503329</v>
      </c>
      <c r="B578" s="39" t="e">
        <f>VLOOKUP(A578,[1]BASE!$A:$A,1,0)</f>
        <v>#N/A</v>
      </c>
      <c r="C578" s="39" t="e">
        <f>VLOOKUP(A578,'INGRESO DIARIO'!A:A,1,0)</f>
        <v>#N/A</v>
      </c>
      <c r="D578" s="1" t="s">
        <v>264</v>
      </c>
      <c r="E578" s="1" t="s">
        <v>19</v>
      </c>
      <c r="F578" s="41">
        <v>45870.426087962966</v>
      </c>
      <c r="G578" s="41">
        <v>45904.466817129629</v>
      </c>
      <c r="H578" s="1">
        <v>1000406546</v>
      </c>
      <c r="I578" s="1" t="s">
        <v>265</v>
      </c>
      <c r="J578" s="1" t="s">
        <v>349</v>
      </c>
      <c r="K578" s="1" t="s">
        <v>15</v>
      </c>
      <c r="L578" s="1" t="s">
        <v>266</v>
      </c>
      <c r="M578" s="1" t="s">
        <v>16</v>
      </c>
      <c r="N578" s="1" t="s">
        <v>22</v>
      </c>
      <c r="O578" s="1"/>
      <c r="P578" s="1" t="s">
        <v>66</v>
      </c>
      <c r="Q578" s="43">
        <v>45909</v>
      </c>
      <c r="R578" s="1"/>
      <c r="S578" s="1" t="s">
        <v>753</v>
      </c>
      <c r="T578" s="1" t="s">
        <v>596</v>
      </c>
      <c r="U578" s="1"/>
      <c r="V578" s="1"/>
      <c r="W578" s="46">
        <f t="shared" si="94"/>
        <v>45908.466817129629</v>
      </c>
      <c r="X578" s="47">
        <f t="shared" si="95"/>
        <v>4</v>
      </c>
      <c r="Y578" s="47">
        <f t="shared" ca="1" si="88"/>
        <v>41.533182870371093</v>
      </c>
      <c r="Z578" s="47">
        <f t="shared" ca="1" si="89"/>
        <v>30</v>
      </c>
      <c r="AA578" s="47">
        <f t="shared" ca="1" si="90"/>
        <v>11.533182870371093</v>
      </c>
      <c r="AB578" s="47">
        <f t="shared" ca="1" si="91"/>
        <v>30</v>
      </c>
      <c r="AC578" s="47">
        <f t="shared" ca="1" si="92"/>
        <v>26</v>
      </c>
      <c r="AD578" s="48">
        <f t="shared" ca="1" si="93"/>
        <v>-35.533182870371093</v>
      </c>
      <c r="AE578" s="42" t="str">
        <f t="shared" si="87"/>
        <v>EJECUTADO</v>
      </c>
    </row>
    <row r="579" spans="1:31" customFormat="1" ht="15" x14ac:dyDescent="0.25">
      <c r="A579" s="110">
        <v>23531421</v>
      </c>
      <c r="B579" s="39" t="e">
        <f>VLOOKUP(A579,[1]BASE!$A:$A,1,0)</f>
        <v>#N/A</v>
      </c>
      <c r="C579" s="39" t="e">
        <f>VLOOKUP(A579,'INGRESO DIARIO'!A:A,1,0)</f>
        <v>#N/A</v>
      </c>
      <c r="D579" s="40" t="s">
        <v>407</v>
      </c>
      <c r="E579" s="1" t="s">
        <v>19</v>
      </c>
      <c r="F579" s="41">
        <v>45904.43677083333</v>
      </c>
      <c r="G579" s="41">
        <v>45904.436805555553</v>
      </c>
      <c r="H579" s="1">
        <v>1128477189</v>
      </c>
      <c r="I579" s="1" t="s">
        <v>268</v>
      </c>
      <c r="J579" s="1" t="s">
        <v>350</v>
      </c>
      <c r="K579" s="1" t="s">
        <v>15</v>
      </c>
      <c r="L579" s="1" t="s">
        <v>269</v>
      </c>
      <c r="M579" s="1" t="s">
        <v>16</v>
      </c>
      <c r="N579" s="1" t="s">
        <v>22</v>
      </c>
      <c r="O579" s="1"/>
      <c r="P579" s="1" t="s">
        <v>66</v>
      </c>
      <c r="Q579" s="43">
        <v>45909</v>
      </c>
      <c r="R579" s="1"/>
      <c r="S579" s="1" t="s">
        <v>753</v>
      </c>
      <c r="T579" s="1" t="s">
        <v>597</v>
      </c>
      <c r="U579" s="1"/>
      <c r="V579" s="1"/>
      <c r="W579" s="46">
        <f t="shared" si="94"/>
        <v>45908.436805555553</v>
      </c>
      <c r="X579" s="47">
        <f t="shared" si="95"/>
        <v>4</v>
      </c>
      <c r="Y579" s="47">
        <f t="shared" ca="1" si="88"/>
        <v>41.563194444446708</v>
      </c>
      <c r="Z579" s="47">
        <f t="shared" ca="1" si="89"/>
        <v>30</v>
      </c>
      <c r="AA579" s="47">
        <f t="shared" ca="1" si="90"/>
        <v>11.563194444446708</v>
      </c>
      <c r="AB579" s="47">
        <f t="shared" ca="1" si="91"/>
        <v>30</v>
      </c>
      <c r="AC579" s="47">
        <f t="shared" ca="1" si="92"/>
        <v>26</v>
      </c>
      <c r="AD579" s="48">
        <f t="shared" ca="1" si="93"/>
        <v>-35.563194444446708</v>
      </c>
      <c r="AE579" s="42" t="str">
        <f t="shared" si="87"/>
        <v>EJECUTADO</v>
      </c>
    </row>
    <row r="580" spans="1:31" customFormat="1" ht="15" x14ac:dyDescent="0.25">
      <c r="A580" s="110">
        <v>23529044</v>
      </c>
      <c r="B580" s="39" t="e">
        <f>VLOOKUP(A580,[1]BASE!$A:$A,1,0)</f>
        <v>#N/A</v>
      </c>
      <c r="C580" s="39" t="e">
        <f>VLOOKUP(A580,'INGRESO DIARIO'!A:A,1,0)</f>
        <v>#N/A</v>
      </c>
      <c r="D580" s="1" t="s">
        <v>102</v>
      </c>
      <c r="E580" s="1" t="s">
        <v>19</v>
      </c>
      <c r="F580" s="41">
        <v>45902.602476851855</v>
      </c>
      <c r="G580" s="41">
        <v>45902.602511574078</v>
      </c>
      <c r="H580" s="1">
        <v>71647147</v>
      </c>
      <c r="I580" s="1" t="s">
        <v>103</v>
      </c>
      <c r="J580" s="1" t="s">
        <v>296</v>
      </c>
      <c r="K580" s="1" t="s">
        <v>15</v>
      </c>
      <c r="L580" s="1" t="s">
        <v>104</v>
      </c>
      <c r="M580" s="1" t="s">
        <v>16</v>
      </c>
      <c r="N580" s="1" t="str">
        <f>VLOOKUP(A580,[2]Hoja2!A:G,7,0)</f>
        <v>OCCIDENTE</v>
      </c>
      <c r="O580" s="1"/>
      <c r="P580" s="1" t="s">
        <v>66</v>
      </c>
      <c r="Q580" s="43">
        <v>45909</v>
      </c>
      <c r="R580" s="1"/>
      <c r="S580" s="1" t="s">
        <v>753</v>
      </c>
      <c r="T580" s="1" t="s">
        <v>72</v>
      </c>
      <c r="U580" s="1"/>
      <c r="V580" s="1"/>
      <c r="W580" s="46">
        <f t="shared" si="94"/>
        <v>45906.602511574078</v>
      </c>
      <c r="X580" s="47">
        <f t="shared" si="95"/>
        <v>4</v>
      </c>
      <c r="Y580" s="47">
        <f t="shared" ca="1" si="88"/>
        <v>43.397488425922347</v>
      </c>
      <c r="Z580" s="47">
        <f t="shared" ca="1" si="89"/>
        <v>32</v>
      </c>
      <c r="AA580" s="47">
        <f t="shared" ca="1" si="90"/>
        <v>11.397488425922347</v>
      </c>
      <c r="AB580" s="47">
        <f t="shared" ca="1" si="91"/>
        <v>32</v>
      </c>
      <c r="AC580" s="47">
        <f t="shared" ca="1" si="92"/>
        <v>28</v>
      </c>
      <c r="AD580" s="48">
        <f t="shared" ca="1" si="93"/>
        <v>-37.397488425922347</v>
      </c>
      <c r="AE580" s="42" t="str">
        <f t="shared" si="87"/>
        <v>EJECUTADO</v>
      </c>
    </row>
    <row r="581" spans="1:31" customFormat="1" ht="15" x14ac:dyDescent="0.25">
      <c r="A581" s="110">
        <v>23528946</v>
      </c>
      <c r="B581" s="39" t="e">
        <f>VLOOKUP(A581,[1]BASE!$A:$A,1,0)</f>
        <v>#N/A</v>
      </c>
      <c r="C581" s="39" t="e">
        <f>VLOOKUP(A581,'INGRESO DIARIO'!A:A,1,0)</f>
        <v>#N/A</v>
      </c>
      <c r="D581" s="1" t="s">
        <v>148</v>
      </c>
      <c r="E581" s="1" t="s">
        <v>19</v>
      </c>
      <c r="F581" s="41">
        <v>45902.528217592589</v>
      </c>
      <c r="G581" s="41">
        <v>45902.528240740743</v>
      </c>
      <c r="H581" s="1">
        <v>43556078</v>
      </c>
      <c r="I581" s="1" t="s">
        <v>149</v>
      </c>
      <c r="J581" s="1" t="s">
        <v>315</v>
      </c>
      <c r="K581" s="1" t="s">
        <v>15</v>
      </c>
      <c r="L581" s="1" t="s">
        <v>150</v>
      </c>
      <c r="M581" s="1" t="s">
        <v>16</v>
      </c>
      <c r="N581" s="1" t="str">
        <f>VLOOKUP(A581,[2]Hoja2!A:G,7,0)</f>
        <v>OCCIDENTE</v>
      </c>
      <c r="O581" s="1"/>
      <c r="P581" s="1" t="s">
        <v>754</v>
      </c>
      <c r="Q581" s="43">
        <v>45909</v>
      </c>
      <c r="R581" s="1"/>
      <c r="S581" s="1" t="s">
        <v>753</v>
      </c>
      <c r="T581" s="1" t="s">
        <v>625</v>
      </c>
      <c r="U581" s="1"/>
      <c r="V581" s="1"/>
      <c r="W581" s="46">
        <f t="shared" si="94"/>
        <v>45906.528240740743</v>
      </c>
      <c r="X581" s="47">
        <f t="shared" si="95"/>
        <v>4</v>
      </c>
      <c r="Y581" s="47">
        <f t="shared" ca="1" si="88"/>
        <v>43.471759259256942</v>
      </c>
      <c r="Z581" s="47">
        <f t="shared" ca="1" si="89"/>
        <v>32</v>
      </c>
      <c r="AA581" s="47">
        <f t="shared" ca="1" si="90"/>
        <v>11.471759259256942</v>
      </c>
      <c r="AB581" s="47">
        <f t="shared" ca="1" si="91"/>
        <v>32</v>
      </c>
      <c r="AC581" s="47">
        <f t="shared" ca="1" si="92"/>
        <v>28</v>
      </c>
      <c r="AD581" s="48">
        <f t="shared" ca="1" si="93"/>
        <v>-37.471759259256942</v>
      </c>
      <c r="AE581" s="42" t="str">
        <f t="shared" si="87"/>
        <v>EJECUTADO</v>
      </c>
    </row>
    <row r="582" spans="1:31" customFormat="1" ht="15" x14ac:dyDescent="0.25">
      <c r="A582" s="110">
        <v>23532660</v>
      </c>
      <c r="B582" s="39" t="e">
        <f>VLOOKUP(A582,[1]BASE!$A:$A,1,0)</f>
        <v>#N/A</v>
      </c>
      <c r="C582" s="39" t="e">
        <f>VLOOKUP(A582,'INGRESO DIARIO'!A:A,1,0)</f>
        <v>#N/A</v>
      </c>
      <c r="D582" s="40" t="s">
        <v>586</v>
      </c>
      <c r="E582" s="1" t="s">
        <v>19</v>
      </c>
      <c r="F582" s="41">
        <v>45905.657002314816</v>
      </c>
      <c r="G582" s="41">
        <v>45905.657048611109</v>
      </c>
      <c r="H582" s="1">
        <v>32293327</v>
      </c>
      <c r="I582" s="1" t="s">
        <v>507</v>
      </c>
      <c r="J582" s="1" t="s">
        <v>558</v>
      </c>
      <c r="K582" s="1" t="s">
        <v>15</v>
      </c>
      <c r="L582" s="1" t="s">
        <v>508</v>
      </c>
      <c r="M582" s="1" t="s">
        <v>16</v>
      </c>
      <c r="N582" s="1" t="s">
        <v>22</v>
      </c>
      <c r="O582" s="1"/>
      <c r="P582" s="1" t="s">
        <v>754</v>
      </c>
      <c r="Q582" s="43">
        <v>45909</v>
      </c>
      <c r="R582" s="1"/>
      <c r="S582" s="1" t="s">
        <v>753</v>
      </c>
      <c r="T582" s="1" t="s">
        <v>757</v>
      </c>
      <c r="U582" s="1" t="s">
        <v>17</v>
      </c>
      <c r="V582" s="1" t="s">
        <v>475</v>
      </c>
      <c r="W582" s="46">
        <f t="shared" si="94"/>
        <v>45909.657048611109</v>
      </c>
      <c r="X582" s="47">
        <f t="shared" si="95"/>
        <v>4</v>
      </c>
      <c r="Y582" s="47">
        <f t="shared" ca="1" si="88"/>
        <v>40.342951388891379</v>
      </c>
      <c r="Z582" s="47">
        <f t="shared" ca="1" si="89"/>
        <v>29</v>
      </c>
      <c r="AA582" s="47">
        <f t="shared" ca="1" si="90"/>
        <v>11.342951388891379</v>
      </c>
      <c r="AB582" s="47">
        <f t="shared" ca="1" si="91"/>
        <v>29</v>
      </c>
      <c r="AC582" s="47">
        <f t="shared" ca="1" si="92"/>
        <v>25</v>
      </c>
      <c r="AD582" s="48">
        <f t="shared" ca="1" si="93"/>
        <v>-34.342951388891379</v>
      </c>
      <c r="AE582" s="42" t="str">
        <f t="shared" si="87"/>
        <v>EJECUTADO</v>
      </c>
    </row>
    <row r="583" spans="1:31" customFormat="1" ht="15" x14ac:dyDescent="0.25">
      <c r="A583" s="110">
        <v>23532643</v>
      </c>
      <c r="B583" s="39" t="e">
        <f>VLOOKUP(A583,[1]BASE!$A:$A,1,0)</f>
        <v>#N/A</v>
      </c>
      <c r="C583" s="39" t="e">
        <f>VLOOKUP(A583,'INGRESO DIARIO'!A:A,1,0)</f>
        <v>#N/A</v>
      </c>
      <c r="D583" s="40" t="s">
        <v>756</v>
      </c>
      <c r="E583" s="1" t="s">
        <v>19</v>
      </c>
      <c r="F583" s="41">
        <v>45905.646111111113</v>
      </c>
      <c r="G583" s="41">
        <v>45905.646168981482</v>
      </c>
      <c r="H583" s="1">
        <v>39359466</v>
      </c>
      <c r="I583" s="1" t="s">
        <v>509</v>
      </c>
      <c r="J583" s="1" t="s">
        <v>559</v>
      </c>
      <c r="K583" s="1" t="s">
        <v>15</v>
      </c>
      <c r="L583" s="1" t="s">
        <v>510</v>
      </c>
      <c r="M583" s="1" t="s">
        <v>16</v>
      </c>
      <c r="N583" s="1" t="s">
        <v>22</v>
      </c>
      <c r="O583" s="1"/>
      <c r="P583" s="1" t="s">
        <v>754</v>
      </c>
      <c r="Q583" s="43">
        <v>45909</v>
      </c>
      <c r="R583" s="1"/>
      <c r="S583" s="1" t="s">
        <v>753</v>
      </c>
      <c r="T583" s="1" t="s">
        <v>755</v>
      </c>
      <c r="U583" s="1" t="s">
        <v>17</v>
      </c>
      <c r="V583" s="1" t="s">
        <v>17</v>
      </c>
      <c r="W583" s="46">
        <f t="shared" si="94"/>
        <v>45909.646168981482</v>
      </c>
      <c r="X583" s="47">
        <f t="shared" si="95"/>
        <v>4</v>
      </c>
      <c r="Y583" s="47">
        <f t="shared" ca="1" si="88"/>
        <v>40.353831018517667</v>
      </c>
      <c r="Z583" s="47">
        <f t="shared" ca="1" si="89"/>
        <v>29</v>
      </c>
      <c r="AA583" s="47">
        <f t="shared" ca="1" si="90"/>
        <v>11.353831018517667</v>
      </c>
      <c r="AB583" s="47">
        <f t="shared" ca="1" si="91"/>
        <v>29</v>
      </c>
      <c r="AC583" s="47">
        <f t="shared" ca="1" si="92"/>
        <v>25</v>
      </c>
      <c r="AD583" s="48">
        <f t="shared" ca="1" si="93"/>
        <v>-34.353831018517667</v>
      </c>
      <c r="AE583" s="42" t="str">
        <f t="shared" si="87"/>
        <v>EJECUTADO</v>
      </c>
    </row>
    <row r="584" spans="1:31" customFormat="1" ht="15" x14ac:dyDescent="0.25">
      <c r="A584" s="110">
        <v>23532152</v>
      </c>
      <c r="B584" s="39" t="e">
        <f>VLOOKUP(A584,[1]BASE!$A:$A,1,0)</f>
        <v>#N/A</v>
      </c>
      <c r="C584" s="39" t="e">
        <f>VLOOKUP(A584,'INGRESO DIARIO'!A:A,1,0)</f>
        <v>#N/A</v>
      </c>
      <c r="D584" s="1" t="s">
        <v>527</v>
      </c>
      <c r="E584" s="1" t="s">
        <v>67</v>
      </c>
      <c r="F584" s="41">
        <v>45905.363333333335</v>
      </c>
      <c r="G584" s="41">
        <v>45906.266701388886</v>
      </c>
      <c r="H584" s="1">
        <v>9861087</v>
      </c>
      <c r="I584" s="1" t="s">
        <v>528</v>
      </c>
      <c r="J584" s="1" t="s">
        <v>565</v>
      </c>
      <c r="K584" s="1" t="s">
        <v>15</v>
      </c>
      <c r="L584" s="1" t="s">
        <v>529</v>
      </c>
      <c r="M584" s="1" t="s">
        <v>18</v>
      </c>
      <c r="N584" s="1" t="s">
        <v>20</v>
      </c>
      <c r="O584" s="1"/>
      <c r="P584" s="1" t="s">
        <v>17</v>
      </c>
      <c r="Q584" s="43">
        <v>45908</v>
      </c>
      <c r="R584" s="1"/>
      <c r="S584" s="1" t="s">
        <v>23</v>
      </c>
      <c r="T584" s="1" t="s">
        <v>752</v>
      </c>
      <c r="U584" s="1" t="s">
        <v>17</v>
      </c>
      <c r="V584" s="1" t="s">
        <v>17</v>
      </c>
      <c r="W584" s="46">
        <f t="shared" si="94"/>
        <v>45914.266701388886</v>
      </c>
      <c r="X584" s="47">
        <f t="shared" si="95"/>
        <v>8</v>
      </c>
      <c r="Y584" s="47">
        <f t="shared" ca="1" si="88"/>
        <v>39.733298611114151</v>
      </c>
      <c r="Z584" s="47">
        <f t="shared" ca="1" si="89"/>
        <v>28</v>
      </c>
      <c r="AA584" s="47">
        <f t="shared" ca="1" si="90"/>
        <v>11.733298611114151</v>
      </c>
      <c r="AB584" s="47">
        <f t="shared" ca="1" si="91"/>
        <v>28</v>
      </c>
      <c r="AC584" s="47">
        <f t="shared" ca="1" si="92"/>
        <v>20</v>
      </c>
      <c r="AD584" s="48">
        <f t="shared" ca="1" si="93"/>
        <v>-29.733298611114151</v>
      </c>
      <c r="AE584" s="42" t="str">
        <f t="shared" ca="1" si="87"/>
        <v>VENCIDO</v>
      </c>
    </row>
    <row r="585" spans="1:31" customFormat="1" ht="15" x14ac:dyDescent="0.25">
      <c r="A585" s="110">
        <v>23485214</v>
      </c>
      <c r="B585" s="39" t="e">
        <f>VLOOKUP(A585,[1]BASE!$A:$A,1,0)</f>
        <v>#N/A</v>
      </c>
      <c r="C585" s="39" t="e">
        <f>VLOOKUP(A585,'INGRESO DIARIO'!A:A,1,0)</f>
        <v>#N/A</v>
      </c>
      <c r="D585" s="40" t="s">
        <v>378</v>
      </c>
      <c r="E585" s="1" t="s">
        <v>19</v>
      </c>
      <c r="F585" s="41">
        <v>45848.762233796297</v>
      </c>
      <c r="G585" s="41">
        <v>45903.525069444448</v>
      </c>
      <c r="H585" s="1">
        <v>43058887</v>
      </c>
      <c r="I585" s="1" t="s">
        <v>126</v>
      </c>
      <c r="J585" s="1" t="s">
        <v>305</v>
      </c>
      <c r="K585" s="1" t="s">
        <v>15</v>
      </c>
      <c r="L585" s="1" t="s">
        <v>127</v>
      </c>
      <c r="M585" s="1" t="s">
        <v>16</v>
      </c>
      <c r="N585" s="1" t="str">
        <f>VLOOKUP(A585,[2]Hoja2!A:G,7,0)</f>
        <v>OCCIDENTE</v>
      </c>
      <c r="O585" s="1"/>
      <c r="P585" s="1"/>
      <c r="Q585" s="43">
        <v>45908</v>
      </c>
      <c r="R585" s="1"/>
      <c r="S585" s="1" t="s">
        <v>23</v>
      </c>
      <c r="T585" s="1" t="s">
        <v>623</v>
      </c>
      <c r="U585" s="1"/>
      <c r="V585" s="1"/>
      <c r="W585" s="46">
        <f t="shared" si="94"/>
        <v>45907.525069444448</v>
      </c>
      <c r="X585" s="47">
        <f t="shared" si="95"/>
        <v>4</v>
      </c>
      <c r="Y585" s="47">
        <f t="shared" ca="1" si="88"/>
        <v>42.474930555552419</v>
      </c>
      <c r="Z585" s="47">
        <f t="shared" ca="1" si="89"/>
        <v>31</v>
      </c>
      <c r="AA585" s="47">
        <f t="shared" ca="1" si="90"/>
        <v>11.474930555552419</v>
      </c>
      <c r="AB585" s="47">
        <f t="shared" ca="1" si="91"/>
        <v>31</v>
      </c>
      <c r="AC585" s="47">
        <f t="shared" ca="1" si="92"/>
        <v>27</v>
      </c>
      <c r="AD585" s="48">
        <f t="shared" ca="1" si="93"/>
        <v>-36.474930555552419</v>
      </c>
      <c r="AE585" s="42" t="str">
        <f t="shared" ca="1" si="87"/>
        <v>VENCIDO</v>
      </c>
    </row>
    <row r="586" spans="1:31" customFormat="1" ht="15" x14ac:dyDescent="0.25">
      <c r="A586" s="110">
        <v>23530621</v>
      </c>
      <c r="B586" s="39" t="e">
        <f>VLOOKUP(A586,[1]BASE!$A:$A,1,0)</f>
        <v>#N/A</v>
      </c>
      <c r="C586" s="39" t="e">
        <f>VLOOKUP(A586,'INGRESO DIARIO'!A:A,1,0)</f>
        <v>#N/A</v>
      </c>
      <c r="D586" s="40" t="s">
        <v>389</v>
      </c>
      <c r="E586" s="1" t="s">
        <v>19</v>
      </c>
      <c r="F586" s="41">
        <v>45903.6484375</v>
      </c>
      <c r="G586" s="41">
        <v>45903.648622685185</v>
      </c>
      <c r="H586" s="1">
        <v>43656027</v>
      </c>
      <c r="I586" s="1" t="s">
        <v>155</v>
      </c>
      <c r="J586" s="1" t="s">
        <v>317</v>
      </c>
      <c r="K586" s="1" t="s">
        <v>15</v>
      </c>
      <c r="L586" s="1" t="s">
        <v>156</v>
      </c>
      <c r="M586" s="1" t="s">
        <v>16</v>
      </c>
      <c r="N586" s="1" t="s">
        <v>22</v>
      </c>
      <c r="O586" s="1"/>
      <c r="P586" s="1"/>
      <c r="Q586" s="43">
        <v>45908</v>
      </c>
      <c r="R586" s="1"/>
      <c r="S586" s="1" t="s">
        <v>23</v>
      </c>
      <c r="T586" s="1" t="s">
        <v>620</v>
      </c>
      <c r="U586" s="1"/>
      <c r="V586" s="1"/>
      <c r="W586" s="46">
        <f t="shared" si="94"/>
        <v>45907.648622685185</v>
      </c>
      <c r="X586" s="47">
        <f t="shared" si="95"/>
        <v>4</v>
      </c>
      <c r="Y586" s="47">
        <f t="shared" ca="1" si="88"/>
        <v>42.351377314815181</v>
      </c>
      <c r="Z586" s="47">
        <f t="shared" ca="1" si="89"/>
        <v>31</v>
      </c>
      <c r="AA586" s="47">
        <f t="shared" ca="1" si="90"/>
        <v>11.351377314815181</v>
      </c>
      <c r="AB586" s="47">
        <f t="shared" ca="1" si="91"/>
        <v>31</v>
      </c>
      <c r="AC586" s="47">
        <f t="shared" ca="1" si="92"/>
        <v>27</v>
      </c>
      <c r="AD586" s="48">
        <f t="shared" ca="1" si="93"/>
        <v>-36.351377314815181</v>
      </c>
      <c r="AE586" s="42" t="str">
        <f t="shared" ca="1" si="87"/>
        <v>VENCIDO</v>
      </c>
    </row>
    <row r="587" spans="1:31" customFormat="1" ht="15" x14ac:dyDescent="0.25">
      <c r="A587" s="110">
        <v>23531432</v>
      </c>
      <c r="B587" s="39" t="e">
        <f>VLOOKUP(A587,[1]BASE!$A:$A,1,0)</f>
        <v>#N/A</v>
      </c>
      <c r="C587" s="39" t="e">
        <f>VLOOKUP(A587,'INGRESO DIARIO'!A:A,1,0)</f>
        <v>#N/A</v>
      </c>
      <c r="D587" s="40" t="s">
        <v>401</v>
      </c>
      <c r="E587" s="1" t="s">
        <v>19</v>
      </c>
      <c r="F587" s="41">
        <v>45904.442627314813</v>
      </c>
      <c r="G587" s="41">
        <v>45904.442662037036</v>
      </c>
      <c r="H587" s="1">
        <v>43988170</v>
      </c>
      <c r="I587" s="1" t="s">
        <v>248</v>
      </c>
      <c r="J587" s="1" t="s">
        <v>342</v>
      </c>
      <c r="K587" s="1" t="s">
        <v>15</v>
      </c>
      <c r="L587" s="1" t="s">
        <v>249</v>
      </c>
      <c r="M587" s="1" t="s">
        <v>16</v>
      </c>
      <c r="N587" s="1" t="s">
        <v>20</v>
      </c>
      <c r="O587" s="1"/>
      <c r="P587" s="1"/>
      <c r="Q587" s="43">
        <v>45908</v>
      </c>
      <c r="R587" s="1"/>
      <c r="S587" s="1" t="s">
        <v>23</v>
      </c>
      <c r="T587" s="1" t="s">
        <v>629</v>
      </c>
      <c r="U587" s="1"/>
      <c r="V587" s="1"/>
      <c r="W587" s="46">
        <f t="shared" si="94"/>
        <v>45908.442662037036</v>
      </c>
      <c r="X587" s="47">
        <f t="shared" si="95"/>
        <v>4</v>
      </c>
      <c r="Y587" s="47">
        <f t="shared" ca="1" si="88"/>
        <v>41.557337962964084</v>
      </c>
      <c r="Z587" s="47">
        <f t="shared" ca="1" si="89"/>
        <v>30</v>
      </c>
      <c r="AA587" s="47">
        <f t="shared" ca="1" si="90"/>
        <v>11.557337962964084</v>
      </c>
      <c r="AB587" s="47">
        <f t="shared" ca="1" si="91"/>
        <v>30</v>
      </c>
      <c r="AC587" s="47">
        <f t="shared" ca="1" si="92"/>
        <v>26</v>
      </c>
      <c r="AD587" s="48">
        <f t="shared" ca="1" si="93"/>
        <v>-35.557337962964084</v>
      </c>
      <c r="AE587" s="42" t="str">
        <f t="shared" ref="AE587:AE650" ca="1" si="96">IF(S587&lt;&gt;"OK",IF(AC587&gt;=0,"VENCIDO",IF(AND(AC587&lt;0,AC587&gt;=-2.1),"ALERTA","A TIEMPO")),"EJECUTADO")</f>
        <v>VENCIDO</v>
      </c>
    </row>
    <row r="588" spans="1:31" customFormat="1" ht="15" x14ac:dyDescent="0.25">
      <c r="A588" s="110">
        <v>23516200</v>
      </c>
      <c r="B588" s="39" t="e">
        <f>VLOOKUP(A588,[1]BASE!$A:$A,1,0)</f>
        <v>#N/A</v>
      </c>
      <c r="C588" s="39" t="e">
        <f>VLOOKUP(A588,'INGRESO DIARIO'!A:A,1,0)</f>
        <v>#N/A</v>
      </c>
      <c r="D588" s="40" t="s">
        <v>406</v>
      </c>
      <c r="E588" s="1" t="s">
        <v>19</v>
      </c>
      <c r="F588" s="41">
        <v>45888.599618055552</v>
      </c>
      <c r="G588" s="41">
        <v>45904.42765046296</v>
      </c>
      <c r="H588" s="1">
        <v>16711453</v>
      </c>
      <c r="I588" s="1" t="s">
        <v>29</v>
      </c>
      <c r="J588" s="1" t="s">
        <v>30</v>
      </c>
      <c r="K588" s="1" t="s">
        <v>15</v>
      </c>
      <c r="L588" s="1" t="s">
        <v>267</v>
      </c>
      <c r="M588" s="1" t="s">
        <v>16</v>
      </c>
      <c r="N588" s="1" t="s">
        <v>22</v>
      </c>
      <c r="O588" s="1"/>
      <c r="P588" s="1"/>
      <c r="Q588" s="43">
        <v>45908</v>
      </c>
      <c r="R588" s="1"/>
      <c r="S588" s="1" t="s">
        <v>23</v>
      </c>
      <c r="T588" s="1" t="s">
        <v>621</v>
      </c>
      <c r="U588" s="1"/>
      <c r="V588" s="1"/>
      <c r="W588" s="46">
        <f t="shared" si="94"/>
        <v>45908.42765046296</v>
      </c>
      <c r="X588" s="47">
        <f t="shared" si="95"/>
        <v>4</v>
      </c>
      <c r="Y588" s="47">
        <f t="shared" ca="1" si="88"/>
        <v>41.572349537040282</v>
      </c>
      <c r="Z588" s="47">
        <f t="shared" ca="1" si="89"/>
        <v>30</v>
      </c>
      <c r="AA588" s="47">
        <f t="shared" ca="1" si="90"/>
        <v>11.572349537040282</v>
      </c>
      <c r="AB588" s="47">
        <f t="shared" ca="1" si="91"/>
        <v>30</v>
      </c>
      <c r="AC588" s="47">
        <f t="shared" ca="1" si="92"/>
        <v>26</v>
      </c>
      <c r="AD588" s="48">
        <f t="shared" ca="1" si="93"/>
        <v>-35.572349537040282</v>
      </c>
      <c r="AE588" s="42" t="str">
        <f t="shared" ca="1" si="96"/>
        <v>VENCIDO</v>
      </c>
    </row>
    <row r="589" spans="1:31" customFormat="1" ht="15" x14ac:dyDescent="0.25">
      <c r="A589" s="110">
        <v>23532473</v>
      </c>
      <c r="B589" s="39" t="e">
        <f>VLOOKUP(A589,[1]BASE!$A:$A,1,0)</f>
        <v>#N/A</v>
      </c>
      <c r="C589" s="39" t="e">
        <f>VLOOKUP(A589,'INGRESO DIARIO'!A:A,1,0)</f>
        <v>#N/A</v>
      </c>
      <c r="D589" s="40" t="s">
        <v>569</v>
      </c>
      <c r="E589" s="1" t="s">
        <v>19</v>
      </c>
      <c r="F589" s="41">
        <v>45905.5237037037</v>
      </c>
      <c r="G589" s="41">
        <v>45905.52375</v>
      </c>
      <c r="H589" s="1">
        <v>1039464566</v>
      </c>
      <c r="I589" s="1" t="s">
        <v>467</v>
      </c>
      <c r="J589" s="1" t="s">
        <v>543</v>
      </c>
      <c r="K589" s="1" t="s">
        <v>15</v>
      </c>
      <c r="L589" s="1" t="s">
        <v>471</v>
      </c>
      <c r="M589" s="1" t="s">
        <v>16</v>
      </c>
      <c r="N589" s="1" t="s">
        <v>22</v>
      </c>
      <c r="O589" s="1"/>
      <c r="P589" s="1" t="s">
        <v>17</v>
      </c>
      <c r="Q589" s="43">
        <v>45908</v>
      </c>
      <c r="R589" s="1"/>
      <c r="S589" s="1" t="s">
        <v>23</v>
      </c>
      <c r="T589" s="1" t="s">
        <v>760</v>
      </c>
      <c r="U589" s="1" t="s">
        <v>17</v>
      </c>
      <c r="V589" s="1" t="s">
        <v>17</v>
      </c>
      <c r="W589" s="46">
        <f t="shared" si="94"/>
        <v>45909.52375</v>
      </c>
      <c r="X589" s="47">
        <f t="shared" si="95"/>
        <v>4</v>
      </c>
      <c r="Y589" s="47">
        <f t="shared" ca="1" si="88"/>
        <v>40.476249999999709</v>
      </c>
      <c r="Z589" s="47">
        <f t="shared" ca="1" si="89"/>
        <v>29</v>
      </c>
      <c r="AA589" s="47">
        <f t="shared" ca="1" si="90"/>
        <v>11.476249999999709</v>
      </c>
      <c r="AB589" s="47">
        <f t="shared" ca="1" si="91"/>
        <v>29</v>
      </c>
      <c r="AC589" s="47">
        <f t="shared" ca="1" si="92"/>
        <v>25</v>
      </c>
      <c r="AD589" s="48">
        <f t="shared" ca="1" si="93"/>
        <v>-34.476249999999709</v>
      </c>
      <c r="AE589" s="42" t="str">
        <f t="shared" ca="1" si="96"/>
        <v>VENCIDO</v>
      </c>
    </row>
    <row r="590" spans="1:31" customFormat="1" ht="15" x14ac:dyDescent="0.25">
      <c r="A590" s="110">
        <v>23532760</v>
      </c>
      <c r="B590" s="39" t="e">
        <f>VLOOKUP(A590,[1]BASE!$A:$A,1,0)</f>
        <v>#N/A</v>
      </c>
      <c r="C590" s="39" t="e">
        <f>VLOOKUP(A590,'INGRESO DIARIO'!A:A,1,0)</f>
        <v>#N/A</v>
      </c>
      <c r="D590" s="40" t="s">
        <v>573</v>
      </c>
      <c r="E590" s="1" t="s">
        <v>19</v>
      </c>
      <c r="F590" s="41">
        <v>45905.760497685187</v>
      </c>
      <c r="G590" s="41">
        <v>45905.76054398148</v>
      </c>
      <c r="H590" s="1">
        <v>4829779</v>
      </c>
      <c r="I590" s="1" t="s">
        <v>483</v>
      </c>
      <c r="J590" s="1" t="s">
        <v>547</v>
      </c>
      <c r="K590" s="1" t="s">
        <v>15</v>
      </c>
      <c r="L590" s="1" t="s">
        <v>485</v>
      </c>
      <c r="M590" s="1" t="s">
        <v>16</v>
      </c>
      <c r="N590" s="1" t="s">
        <v>20</v>
      </c>
      <c r="O590" s="1"/>
      <c r="P590" s="1" t="s">
        <v>17</v>
      </c>
      <c r="Q590" s="43">
        <v>45908</v>
      </c>
      <c r="R590" s="1"/>
      <c r="S590" s="1" t="s">
        <v>23</v>
      </c>
      <c r="T590" s="1" t="s">
        <v>751</v>
      </c>
      <c r="U590" s="1" t="s">
        <v>17</v>
      </c>
      <c r="V590" s="1" t="s">
        <v>17</v>
      </c>
      <c r="W590" s="46">
        <f t="shared" si="94"/>
        <v>45909.76054398148</v>
      </c>
      <c r="X590" s="47">
        <f t="shared" si="95"/>
        <v>4</v>
      </c>
      <c r="Y590" s="47">
        <f t="shared" ca="1" si="88"/>
        <v>40.239456018520286</v>
      </c>
      <c r="Z590" s="47">
        <f t="shared" ca="1" si="89"/>
        <v>29</v>
      </c>
      <c r="AA590" s="47">
        <f t="shared" ca="1" si="90"/>
        <v>11.239456018520286</v>
      </c>
      <c r="AB590" s="47">
        <f t="shared" ca="1" si="91"/>
        <v>29</v>
      </c>
      <c r="AC590" s="47">
        <f t="shared" ca="1" si="92"/>
        <v>25</v>
      </c>
      <c r="AD590" s="48">
        <f t="shared" ca="1" si="93"/>
        <v>-34.239456018520286</v>
      </c>
      <c r="AE590" s="42" t="str">
        <f t="shared" ca="1" si="96"/>
        <v>VENCIDO</v>
      </c>
    </row>
    <row r="591" spans="1:31" customFormat="1" ht="15" x14ac:dyDescent="0.25">
      <c r="A591" s="110">
        <v>23532759</v>
      </c>
      <c r="B591" s="39" t="e">
        <f>VLOOKUP(A591,[1]BASE!$A:$A,1,0)</f>
        <v>#N/A</v>
      </c>
      <c r="C591" s="39" t="e">
        <f>VLOOKUP(A591,'INGRESO DIARIO'!A:A,1,0)</f>
        <v>#N/A</v>
      </c>
      <c r="D591" s="40" t="s">
        <v>574</v>
      </c>
      <c r="E591" s="1" t="s">
        <v>19</v>
      </c>
      <c r="F591" s="41">
        <v>45905.753472222219</v>
      </c>
      <c r="G591" s="41">
        <v>45905.753506944442</v>
      </c>
      <c r="H591" s="1">
        <v>4829779</v>
      </c>
      <c r="I591" s="1" t="s">
        <v>483</v>
      </c>
      <c r="J591" s="1" t="s">
        <v>547</v>
      </c>
      <c r="K591" s="1" t="s">
        <v>15</v>
      </c>
      <c r="L591" s="1" t="s">
        <v>486</v>
      </c>
      <c r="M591" s="1" t="s">
        <v>16</v>
      </c>
      <c r="N591" s="1" t="s">
        <v>20</v>
      </c>
      <c r="O591" s="1"/>
      <c r="P591" s="1" t="s">
        <v>17</v>
      </c>
      <c r="Q591" s="43">
        <v>45908</v>
      </c>
      <c r="R591" s="1"/>
      <c r="S591" s="1" t="s">
        <v>23</v>
      </c>
      <c r="T591" s="1" t="s">
        <v>751</v>
      </c>
      <c r="U591" s="1" t="s">
        <v>17</v>
      </c>
      <c r="V591" s="1" t="s">
        <v>17</v>
      </c>
      <c r="W591" s="46">
        <f t="shared" si="94"/>
        <v>45909.753506944442</v>
      </c>
      <c r="X591" s="47">
        <f t="shared" si="95"/>
        <v>4</v>
      </c>
      <c r="Y591" s="47">
        <f t="shared" ca="1" si="88"/>
        <v>40.246493055557949</v>
      </c>
      <c r="Z591" s="47">
        <f t="shared" ca="1" si="89"/>
        <v>29</v>
      </c>
      <c r="AA591" s="47">
        <f t="shared" ca="1" si="90"/>
        <v>11.246493055557949</v>
      </c>
      <c r="AB591" s="47">
        <f t="shared" ca="1" si="91"/>
        <v>29</v>
      </c>
      <c r="AC591" s="47">
        <f t="shared" ca="1" si="92"/>
        <v>25</v>
      </c>
      <c r="AD591" s="48">
        <f t="shared" ca="1" si="93"/>
        <v>-34.246493055557949</v>
      </c>
      <c r="AE591" s="42" t="str">
        <f t="shared" ca="1" si="96"/>
        <v>VENCIDO</v>
      </c>
    </row>
    <row r="592" spans="1:31" customFormat="1" ht="15" x14ac:dyDescent="0.25">
      <c r="A592" s="110">
        <v>23532133</v>
      </c>
      <c r="B592" s="39" t="e">
        <f>VLOOKUP(A592,[1]BASE!$A:$A,1,0)</f>
        <v>#N/A</v>
      </c>
      <c r="C592" s="39" t="e">
        <f>VLOOKUP(A592,'INGRESO DIARIO'!A:A,1,0)</f>
        <v>#N/A</v>
      </c>
      <c r="D592" s="40" t="s">
        <v>577</v>
      </c>
      <c r="E592" s="1" t="s">
        <v>19</v>
      </c>
      <c r="F592" s="41">
        <v>45905.348495370374</v>
      </c>
      <c r="G592" s="41">
        <v>45905.646689814814</v>
      </c>
      <c r="H592" s="1">
        <v>43631010</v>
      </c>
      <c r="I592" s="1" t="s">
        <v>491</v>
      </c>
      <c r="J592" s="1" t="s">
        <v>550</v>
      </c>
      <c r="K592" s="1" t="s">
        <v>15</v>
      </c>
      <c r="L592" s="1" t="s">
        <v>492</v>
      </c>
      <c r="M592" s="1" t="s">
        <v>16</v>
      </c>
      <c r="N592" s="1" t="s">
        <v>20</v>
      </c>
      <c r="O592" s="1"/>
      <c r="P592" s="1" t="s">
        <v>17</v>
      </c>
      <c r="Q592" s="43">
        <v>45908</v>
      </c>
      <c r="R592" s="1"/>
      <c r="S592" s="1" t="s">
        <v>23</v>
      </c>
      <c r="T592" s="1" t="s">
        <v>630</v>
      </c>
      <c r="U592" s="1" t="s">
        <v>17</v>
      </c>
      <c r="V592" s="1" t="s">
        <v>17</v>
      </c>
      <c r="W592" s="46">
        <f t="shared" si="94"/>
        <v>45909.646689814814</v>
      </c>
      <c r="X592" s="47">
        <f t="shared" si="95"/>
        <v>4</v>
      </c>
      <c r="Y592" s="47">
        <f t="shared" ca="1" si="88"/>
        <v>40.353310185186274</v>
      </c>
      <c r="Z592" s="47">
        <f t="shared" ca="1" si="89"/>
        <v>29</v>
      </c>
      <c r="AA592" s="47">
        <f t="shared" ca="1" si="90"/>
        <v>11.353310185186274</v>
      </c>
      <c r="AB592" s="47">
        <f t="shared" ca="1" si="91"/>
        <v>29</v>
      </c>
      <c r="AC592" s="47">
        <f t="shared" ca="1" si="92"/>
        <v>25</v>
      </c>
      <c r="AD592" s="48">
        <f t="shared" ca="1" si="93"/>
        <v>-34.353310185186274</v>
      </c>
      <c r="AE592" s="42" t="str">
        <f t="shared" ca="1" si="96"/>
        <v>VENCIDO</v>
      </c>
    </row>
    <row r="593" spans="1:31" customFormat="1" ht="15" x14ac:dyDescent="0.25">
      <c r="A593" s="110">
        <v>23532121</v>
      </c>
      <c r="B593" s="39" t="e">
        <f>VLOOKUP(A593,[1]BASE!$A:$A,1,0)</f>
        <v>#N/A</v>
      </c>
      <c r="C593" s="39" t="e">
        <f>VLOOKUP(A593,'INGRESO DIARIO'!A:A,1,0)</f>
        <v>#N/A</v>
      </c>
      <c r="D593" s="40" t="s">
        <v>578</v>
      </c>
      <c r="E593" s="1" t="s">
        <v>19</v>
      </c>
      <c r="F593" s="41">
        <v>45905.33289351852</v>
      </c>
      <c r="G593" s="41">
        <v>45905.646689814814</v>
      </c>
      <c r="H593" s="1">
        <v>1035874396</v>
      </c>
      <c r="I593" s="1" t="s">
        <v>493</v>
      </c>
      <c r="J593" s="1" t="s">
        <v>551</v>
      </c>
      <c r="K593" s="1" t="s">
        <v>15</v>
      </c>
      <c r="L593" s="1" t="s">
        <v>494</v>
      </c>
      <c r="M593" s="1" t="s">
        <v>16</v>
      </c>
      <c r="N593" s="1" t="s">
        <v>20</v>
      </c>
      <c r="O593" s="1"/>
      <c r="P593" s="1" t="s">
        <v>17</v>
      </c>
      <c r="Q593" s="43">
        <v>45908</v>
      </c>
      <c r="R593" s="1"/>
      <c r="S593" s="1" t="s">
        <v>23</v>
      </c>
      <c r="T593" s="1" t="s">
        <v>630</v>
      </c>
      <c r="U593" s="1" t="s">
        <v>17</v>
      </c>
      <c r="V593" s="1" t="s">
        <v>17</v>
      </c>
      <c r="W593" s="46">
        <f t="shared" si="94"/>
        <v>45909.646689814814</v>
      </c>
      <c r="X593" s="47">
        <f t="shared" si="95"/>
        <v>4</v>
      </c>
      <c r="Y593" s="47">
        <f t="shared" ca="1" si="88"/>
        <v>40.353310185186274</v>
      </c>
      <c r="Z593" s="47">
        <f t="shared" ca="1" si="89"/>
        <v>29</v>
      </c>
      <c r="AA593" s="47">
        <f t="shared" ca="1" si="90"/>
        <v>11.353310185186274</v>
      </c>
      <c r="AB593" s="47">
        <f t="shared" ca="1" si="91"/>
        <v>29</v>
      </c>
      <c r="AC593" s="47">
        <f t="shared" ca="1" si="92"/>
        <v>25</v>
      </c>
      <c r="AD593" s="48">
        <f t="shared" ca="1" si="93"/>
        <v>-34.353310185186274</v>
      </c>
      <c r="AE593" s="42" t="str">
        <f t="shared" ca="1" si="96"/>
        <v>VENCIDO</v>
      </c>
    </row>
    <row r="594" spans="1:31" customFormat="1" ht="15" x14ac:dyDescent="0.25">
      <c r="A594" s="110">
        <v>23454633</v>
      </c>
      <c r="B594" s="39" t="e">
        <f>VLOOKUP(A594,[1]BASE!$A:$A,1,0)</f>
        <v>#N/A</v>
      </c>
      <c r="C594" s="39" t="e">
        <f>VLOOKUP(A594,'INGRESO DIARIO'!A:A,1,0)</f>
        <v>#N/A</v>
      </c>
      <c r="D594" s="40" t="s">
        <v>584</v>
      </c>
      <c r="E594" s="1" t="s">
        <v>409</v>
      </c>
      <c r="F594" s="41">
        <v>45811.645636574074</v>
      </c>
      <c r="G594" s="41">
        <v>45905.659780092596</v>
      </c>
      <c r="H594" s="1">
        <v>32544367</v>
      </c>
      <c r="I594" s="1" t="s">
        <v>505</v>
      </c>
      <c r="J594" s="1" t="s">
        <v>556</v>
      </c>
      <c r="K594" s="1" t="s">
        <v>15</v>
      </c>
      <c r="L594" s="1" t="s">
        <v>17</v>
      </c>
      <c r="M594" s="1" t="s">
        <v>16</v>
      </c>
      <c r="N594" s="1" t="s">
        <v>26</v>
      </c>
      <c r="O594" s="1"/>
      <c r="P594" s="1" t="s">
        <v>17</v>
      </c>
      <c r="Q594" s="43">
        <v>45908</v>
      </c>
      <c r="R594" s="1"/>
      <c r="S594" s="1" t="s">
        <v>23</v>
      </c>
      <c r="T594" s="1" t="s">
        <v>627</v>
      </c>
      <c r="U594" s="1" t="s">
        <v>17</v>
      </c>
      <c r="V594" s="1" t="s">
        <v>17</v>
      </c>
      <c r="W594" s="46">
        <f t="shared" si="94"/>
        <v>45909.659780092596</v>
      </c>
      <c r="X594" s="47">
        <f t="shared" si="95"/>
        <v>4</v>
      </c>
      <c r="Y594" s="47">
        <f t="shared" ca="1" si="88"/>
        <v>40.340219907404389</v>
      </c>
      <c r="Z594" s="47">
        <f t="shared" ca="1" si="89"/>
        <v>29</v>
      </c>
      <c r="AA594" s="47">
        <f t="shared" ca="1" si="90"/>
        <v>11.340219907404389</v>
      </c>
      <c r="AB594" s="47">
        <f t="shared" ca="1" si="91"/>
        <v>29</v>
      </c>
      <c r="AC594" s="47">
        <f t="shared" ca="1" si="92"/>
        <v>25</v>
      </c>
      <c r="AD594" s="48">
        <f t="shared" ca="1" si="93"/>
        <v>-34.340219907404389</v>
      </c>
      <c r="AE594" s="42" t="str">
        <f t="shared" ca="1" si="96"/>
        <v>VENCIDO</v>
      </c>
    </row>
    <row r="595" spans="1:31" customFormat="1" ht="15" x14ac:dyDescent="0.25">
      <c r="A595" s="110">
        <v>23454641</v>
      </c>
      <c r="B595" s="39" t="e">
        <f>VLOOKUP(A595,[1]BASE!$A:$A,1,0)</f>
        <v>#N/A</v>
      </c>
      <c r="C595" s="39" t="e">
        <f>VLOOKUP(A595,'INGRESO DIARIO'!A:A,1,0)</f>
        <v>#N/A</v>
      </c>
      <c r="D595" s="40" t="s">
        <v>585</v>
      </c>
      <c r="E595" s="1" t="s">
        <v>409</v>
      </c>
      <c r="F595" s="41">
        <v>45811.649837962963</v>
      </c>
      <c r="G595" s="41">
        <v>45905.659629629627</v>
      </c>
      <c r="H595" s="1">
        <v>32544367</v>
      </c>
      <c r="I595" s="1" t="s">
        <v>505</v>
      </c>
      <c r="J595" s="1" t="s">
        <v>556</v>
      </c>
      <c r="K595" s="1" t="s">
        <v>15</v>
      </c>
      <c r="L595" s="1" t="s">
        <v>17</v>
      </c>
      <c r="M595" s="1" t="s">
        <v>16</v>
      </c>
      <c r="N595" s="1" t="s">
        <v>26</v>
      </c>
      <c r="O595" s="1"/>
      <c r="P595" s="1" t="s">
        <v>17</v>
      </c>
      <c r="Q595" s="43">
        <v>45908</v>
      </c>
      <c r="R595" s="1"/>
      <c r="S595" s="1" t="s">
        <v>23</v>
      </c>
      <c r="T595" s="1" t="s">
        <v>627</v>
      </c>
      <c r="U595" s="1" t="s">
        <v>17</v>
      </c>
      <c r="V595" s="1" t="s">
        <v>17</v>
      </c>
      <c r="W595" s="46">
        <f t="shared" si="94"/>
        <v>45909.659629629627</v>
      </c>
      <c r="X595" s="47">
        <f t="shared" si="95"/>
        <v>4</v>
      </c>
      <c r="Y595" s="47">
        <f t="shared" ca="1" si="88"/>
        <v>40.340370370373421</v>
      </c>
      <c r="Z595" s="47">
        <f t="shared" ca="1" si="89"/>
        <v>29</v>
      </c>
      <c r="AA595" s="47">
        <f t="shared" ca="1" si="90"/>
        <v>11.340370370373421</v>
      </c>
      <c r="AB595" s="47">
        <f t="shared" ca="1" si="91"/>
        <v>29</v>
      </c>
      <c r="AC595" s="47">
        <f t="shared" ca="1" si="92"/>
        <v>25</v>
      </c>
      <c r="AD595" s="48">
        <f t="shared" ca="1" si="93"/>
        <v>-34.340370370373421</v>
      </c>
      <c r="AE595" s="42" t="str">
        <f t="shared" ca="1" si="96"/>
        <v>VENCIDO</v>
      </c>
    </row>
    <row r="596" spans="1:31" customFormat="1" ht="15" x14ac:dyDescent="0.25">
      <c r="A596" s="110">
        <v>23532508</v>
      </c>
      <c r="B596" s="39" t="e">
        <f>VLOOKUP(A596,[1]BASE!$A:$A,1,0)</f>
        <v>#N/A</v>
      </c>
      <c r="C596" s="39" t="e">
        <f>VLOOKUP(A596,'INGRESO DIARIO'!A:A,1,0)</f>
        <v>#N/A</v>
      </c>
      <c r="D596" s="40" t="s">
        <v>587</v>
      </c>
      <c r="E596" s="1" t="s">
        <v>19</v>
      </c>
      <c r="F596" s="41">
        <v>45905.5549537037</v>
      </c>
      <c r="G596" s="41">
        <v>45905.555</v>
      </c>
      <c r="H596" s="1">
        <v>32522475</v>
      </c>
      <c r="I596" s="1" t="s">
        <v>17</v>
      </c>
      <c r="J596" s="1" t="s">
        <v>560</v>
      </c>
      <c r="K596" s="1" t="s">
        <v>15</v>
      </c>
      <c r="L596" s="1" t="s">
        <v>511</v>
      </c>
      <c r="M596" s="1" t="s">
        <v>16</v>
      </c>
      <c r="N596" s="1" t="s">
        <v>22</v>
      </c>
      <c r="O596" s="1"/>
      <c r="P596" s="1" t="s">
        <v>17</v>
      </c>
      <c r="Q596" s="43">
        <v>45908</v>
      </c>
      <c r="R596" s="1"/>
      <c r="S596" s="1" t="s">
        <v>23</v>
      </c>
      <c r="T596" s="1" t="s">
        <v>626</v>
      </c>
      <c r="U596" s="1" t="s">
        <v>17</v>
      </c>
      <c r="V596" s="1" t="s">
        <v>17</v>
      </c>
      <c r="W596" s="46">
        <f t="shared" si="94"/>
        <v>45909.555</v>
      </c>
      <c r="X596" s="47">
        <f t="shared" si="95"/>
        <v>4</v>
      </c>
      <c r="Y596" s="47">
        <f t="shared" ca="1" si="88"/>
        <v>40.444999999999709</v>
      </c>
      <c r="Z596" s="47">
        <f t="shared" ca="1" si="89"/>
        <v>29</v>
      </c>
      <c r="AA596" s="47">
        <f t="shared" ca="1" si="90"/>
        <v>11.444999999999709</v>
      </c>
      <c r="AB596" s="47">
        <f t="shared" ca="1" si="91"/>
        <v>29</v>
      </c>
      <c r="AC596" s="47">
        <f t="shared" ca="1" si="92"/>
        <v>25</v>
      </c>
      <c r="AD596" s="48">
        <f t="shared" ca="1" si="93"/>
        <v>-34.444999999999709</v>
      </c>
      <c r="AE596" s="42" t="str">
        <f t="shared" ca="1" si="96"/>
        <v>VENCIDO</v>
      </c>
    </row>
    <row r="597" spans="1:31" customFormat="1" ht="15" x14ac:dyDescent="0.25">
      <c r="A597" s="110">
        <v>23532130</v>
      </c>
      <c r="B597" s="39" t="e">
        <f>VLOOKUP(A597,[1]BASE!$A:$A,1,0)</f>
        <v>#N/A</v>
      </c>
      <c r="C597" s="39" t="e">
        <f>VLOOKUP(A597,'INGRESO DIARIO'!A:A,1,0)</f>
        <v>#N/A</v>
      </c>
      <c r="D597" s="40" t="s">
        <v>588</v>
      </c>
      <c r="E597" s="1" t="s">
        <v>19</v>
      </c>
      <c r="F597" s="41">
        <v>45905.347037037034</v>
      </c>
      <c r="G597" s="41">
        <v>45905.646689814814</v>
      </c>
      <c r="H597" s="1">
        <v>1140852192</v>
      </c>
      <c r="I597" s="1" t="s">
        <v>512</v>
      </c>
      <c r="J597" s="1" t="s">
        <v>561</v>
      </c>
      <c r="K597" s="1" t="s">
        <v>15</v>
      </c>
      <c r="L597" s="1" t="s">
        <v>513</v>
      </c>
      <c r="M597" s="1" t="s">
        <v>16</v>
      </c>
      <c r="N597" s="1" t="s">
        <v>22</v>
      </c>
      <c r="O597" s="1"/>
      <c r="P597" s="1" t="s">
        <v>17</v>
      </c>
      <c r="Q597" s="43">
        <v>45908</v>
      </c>
      <c r="R597" s="1"/>
      <c r="S597" s="1" t="s">
        <v>23</v>
      </c>
      <c r="T597" s="1" t="s">
        <v>622</v>
      </c>
      <c r="U597" s="1" t="s">
        <v>17</v>
      </c>
      <c r="V597" s="1" t="s">
        <v>17</v>
      </c>
      <c r="W597" s="46">
        <f t="shared" si="94"/>
        <v>45909.646689814814</v>
      </c>
      <c r="X597" s="47">
        <f t="shared" si="95"/>
        <v>4</v>
      </c>
      <c r="Y597" s="47">
        <f t="shared" ca="1" si="88"/>
        <v>40.353310185186274</v>
      </c>
      <c r="Z597" s="47">
        <f t="shared" ca="1" si="89"/>
        <v>29</v>
      </c>
      <c r="AA597" s="47">
        <f t="shared" ca="1" si="90"/>
        <v>11.353310185186274</v>
      </c>
      <c r="AB597" s="47">
        <f t="shared" ca="1" si="91"/>
        <v>29</v>
      </c>
      <c r="AC597" s="47">
        <f t="shared" ca="1" si="92"/>
        <v>25</v>
      </c>
      <c r="AD597" s="48">
        <f t="shared" ca="1" si="93"/>
        <v>-34.353310185186274</v>
      </c>
      <c r="AE597" s="42" t="str">
        <f t="shared" ca="1" si="96"/>
        <v>VENCIDO</v>
      </c>
    </row>
    <row r="598" spans="1:31" customFormat="1" ht="15" x14ac:dyDescent="0.25">
      <c r="A598" s="110">
        <v>23529385</v>
      </c>
      <c r="B598" s="39" t="e">
        <f>VLOOKUP(A598,[1]BASE!$A:$A,1,0)</f>
        <v>#N/A</v>
      </c>
      <c r="C598" s="39" t="e">
        <f>VLOOKUP(A598,'INGRESO DIARIO'!A:A,1,0)</f>
        <v>#N/A</v>
      </c>
      <c r="D598" s="40" t="s">
        <v>374</v>
      </c>
      <c r="E598" s="1" t="s">
        <v>19</v>
      </c>
      <c r="F598" s="41">
        <v>45902.683553240742</v>
      </c>
      <c r="G598" s="41">
        <v>45902.683599537035</v>
      </c>
      <c r="H598" s="1">
        <v>43598142</v>
      </c>
      <c r="I598" s="1" t="s">
        <v>119</v>
      </c>
      <c r="J598" s="1" t="s">
        <v>303</v>
      </c>
      <c r="K598" s="1" t="s">
        <v>15</v>
      </c>
      <c r="L598" s="1" t="s">
        <v>120</v>
      </c>
      <c r="M598" s="1" t="s">
        <v>16</v>
      </c>
      <c r="N598" s="1" t="str">
        <f>VLOOKUP(A598,[2]Hoja2!A:G,7,0)</f>
        <v>ORIENTE</v>
      </c>
      <c r="O598" s="1"/>
      <c r="P598" s="1" t="s">
        <v>25</v>
      </c>
      <c r="Q598" s="43">
        <v>45908</v>
      </c>
      <c r="R598" s="43"/>
      <c r="S598" s="1" t="s">
        <v>753</v>
      </c>
      <c r="T598" s="1" t="s">
        <v>121</v>
      </c>
      <c r="U598" s="1"/>
      <c r="V598" s="1"/>
      <c r="W598" s="46">
        <f t="shared" si="94"/>
        <v>45906.683599537035</v>
      </c>
      <c r="X598" s="47">
        <f t="shared" si="95"/>
        <v>4</v>
      </c>
      <c r="Y598" s="47">
        <f t="shared" ca="1" si="88"/>
        <v>43.316400462965248</v>
      </c>
      <c r="Z598" s="47">
        <f t="shared" ca="1" si="89"/>
        <v>32</v>
      </c>
      <c r="AA598" s="47">
        <f t="shared" ca="1" si="90"/>
        <v>11.316400462965248</v>
      </c>
      <c r="AB598" s="47">
        <f t="shared" ca="1" si="91"/>
        <v>32</v>
      </c>
      <c r="AC598" s="47">
        <f t="shared" ca="1" si="92"/>
        <v>28</v>
      </c>
      <c r="AD598" s="48">
        <f t="shared" ca="1" si="93"/>
        <v>-37.316400462965248</v>
      </c>
      <c r="AE598" s="42" t="str">
        <f t="shared" si="96"/>
        <v>EJECUTADO</v>
      </c>
    </row>
    <row r="599" spans="1:31" customFormat="1" ht="15" x14ac:dyDescent="0.25">
      <c r="A599" s="110">
        <v>23529408</v>
      </c>
      <c r="B599" s="39" t="e">
        <f>VLOOKUP(A599,[1]BASE!$A:$A,1,0)</f>
        <v>#N/A</v>
      </c>
      <c r="C599" s="39" t="e">
        <f>VLOOKUP(A599,'INGRESO DIARIO'!A:A,1,0)</f>
        <v>#N/A</v>
      </c>
      <c r="D599" s="40" t="s">
        <v>375</v>
      </c>
      <c r="E599" s="1" t="s">
        <v>19</v>
      </c>
      <c r="F599" s="41">
        <v>45902.696331018517</v>
      </c>
      <c r="G599" s="41">
        <v>45902.696377314816</v>
      </c>
      <c r="H599" s="1">
        <v>43598142</v>
      </c>
      <c r="I599" s="1" t="s">
        <v>119</v>
      </c>
      <c r="J599" s="1" t="s">
        <v>303</v>
      </c>
      <c r="K599" s="1" t="s">
        <v>15</v>
      </c>
      <c r="L599" s="1" t="s">
        <v>122</v>
      </c>
      <c r="M599" s="1" t="s">
        <v>16</v>
      </c>
      <c r="N599" s="1" t="str">
        <f>VLOOKUP(A599,[2]Hoja2!A:G,7,0)</f>
        <v>ORIENTE</v>
      </c>
      <c r="O599" s="1"/>
      <c r="P599" s="1" t="s">
        <v>25</v>
      </c>
      <c r="Q599" s="43">
        <v>45908</v>
      </c>
      <c r="R599" s="43"/>
      <c r="S599" s="1" t="s">
        <v>753</v>
      </c>
      <c r="T599" s="1" t="s">
        <v>121</v>
      </c>
      <c r="U599" s="1"/>
      <c r="V599" s="1"/>
      <c r="W599" s="46">
        <f t="shared" si="94"/>
        <v>45906.696377314816</v>
      </c>
      <c r="X599" s="47">
        <f t="shared" si="95"/>
        <v>4</v>
      </c>
      <c r="Y599" s="47">
        <f t="shared" ca="1" si="88"/>
        <v>43.303622685183655</v>
      </c>
      <c r="Z599" s="47">
        <f t="shared" ca="1" si="89"/>
        <v>32</v>
      </c>
      <c r="AA599" s="47">
        <f t="shared" ca="1" si="90"/>
        <v>11.303622685183655</v>
      </c>
      <c r="AB599" s="47">
        <f t="shared" ca="1" si="91"/>
        <v>32</v>
      </c>
      <c r="AC599" s="47">
        <f t="shared" ca="1" si="92"/>
        <v>28</v>
      </c>
      <c r="AD599" s="48">
        <f t="shared" ca="1" si="93"/>
        <v>-37.303622685183655</v>
      </c>
      <c r="AE599" s="42" t="str">
        <f t="shared" si="96"/>
        <v>EJECUTADO</v>
      </c>
    </row>
    <row r="600" spans="1:31" customFormat="1" ht="15" x14ac:dyDescent="0.25">
      <c r="A600" s="110">
        <v>23531814</v>
      </c>
      <c r="B600" s="39" t="e">
        <f>VLOOKUP(A600,[1]BASE!$A:$A,1,0)</f>
        <v>#N/A</v>
      </c>
      <c r="C600" s="39" t="e">
        <f>VLOOKUP(A600,'INGRESO DIARIO'!A:A,1,0)</f>
        <v>#N/A</v>
      </c>
      <c r="D600" s="40" t="s">
        <v>400</v>
      </c>
      <c r="E600" s="1" t="s">
        <v>19</v>
      </c>
      <c r="F600" s="41">
        <v>45904.661956018521</v>
      </c>
      <c r="G600" s="41">
        <v>45904.661990740744</v>
      </c>
      <c r="H600" s="1">
        <v>1017231382</v>
      </c>
      <c r="I600" s="1" t="s">
        <v>246</v>
      </c>
      <c r="J600" s="1" t="s">
        <v>341</v>
      </c>
      <c r="K600" s="1" t="s">
        <v>15</v>
      </c>
      <c r="L600" s="1" t="s">
        <v>247</v>
      </c>
      <c r="M600" s="1" t="s">
        <v>16</v>
      </c>
      <c r="N600" s="1" t="s">
        <v>20</v>
      </c>
      <c r="O600" s="1"/>
      <c r="P600" s="1" t="s">
        <v>25</v>
      </c>
      <c r="Q600" s="43">
        <v>45908</v>
      </c>
      <c r="R600" s="43"/>
      <c r="S600" s="1" t="s">
        <v>753</v>
      </c>
      <c r="T600" s="1" t="s">
        <v>594</v>
      </c>
      <c r="U600" s="1"/>
      <c r="V600" s="1"/>
      <c r="W600" s="46">
        <f t="shared" si="94"/>
        <v>45908.661990740744</v>
      </c>
      <c r="X600" s="47">
        <f t="shared" si="95"/>
        <v>4</v>
      </c>
      <c r="Y600" s="47">
        <f t="shared" ca="1" si="88"/>
        <v>41.338009259256069</v>
      </c>
      <c r="Z600" s="47">
        <f t="shared" ca="1" si="89"/>
        <v>30</v>
      </c>
      <c r="AA600" s="47">
        <f t="shared" ca="1" si="90"/>
        <v>11.338009259256069</v>
      </c>
      <c r="AB600" s="47">
        <f t="shared" ca="1" si="91"/>
        <v>30</v>
      </c>
      <c r="AC600" s="47">
        <f t="shared" ca="1" si="92"/>
        <v>26</v>
      </c>
      <c r="AD600" s="48">
        <f t="shared" ca="1" si="93"/>
        <v>-35.338009259256069</v>
      </c>
      <c r="AE600" s="42" t="str">
        <f t="shared" si="96"/>
        <v>EJECUTADO</v>
      </c>
    </row>
    <row r="601" spans="1:31" customFormat="1" ht="15" x14ac:dyDescent="0.25">
      <c r="A601" s="110">
        <v>23530368</v>
      </c>
      <c r="B601" s="39" t="e">
        <f>VLOOKUP(A601,[1]BASE!$A:$A,1,0)</f>
        <v>#N/A</v>
      </c>
      <c r="C601" s="39" t="e">
        <f>VLOOKUP(A601,'INGRESO DIARIO'!A:A,1,0)</f>
        <v>#N/A</v>
      </c>
      <c r="D601" s="1" t="s">
        <v>200</v>
      </c>
      <c r="E601" s="1" t="s">
        <v>19</v>
      </c>
      <c r="F601" s="41">
        <v>45903.49114583333</v>
      </c>
      <c r="G601" s="41">
        <v>45903.491203703707</v>
      </c>
      <c r="H601" s="1">
        <v>32497055</v>
      </c>
      <c r="I601" s="1" t="s">
        <v>17</v>
      </c>
      <c r="J601" s="1" t="s">
        <v>329</v>
      </c>
      <c r="K601" s="1" t="s">
        <v>15</v>
      </c>
      <c r="L601" s="1" t="s">
        <v>201</v>
      </c>
      <c r="M601" s="1" t="s">
        <v>18</v>
      </c>
      <c r="N601" s="1" t="str">
        <f>VLOOKUP(A601,[2]Hoja2!A:G,7,0)</f>
        <v>OCCIDENTE – SAN CRISTOBAL</v>
      </c>
      <c r="O601" s="1"/>
      <c r="P601" s="1" t="s">
        <v>763</v>
      </c>
      <c r="Q601" s="43">
        <v>45908</v>
      </c>
      <c r="R601" s="43"/>
      <c r="S601" s="1" t="s">
        <v>753</v>
      </c>
      <c r="T601" s="1" t="s">
        <v>202</v>
      </c>
      <c r="U601" s="1"/>
      <c r="V601" s="1"/>
      <c r="W601" s="46">
        <f t="shared" si="94"/>
        <v>45911.491203703707</v>
      </c>
      <c r="X601" s="47">
        <f t="shared" si="95"/>
        <v>8</v>
      </c>
      <c r="Y601" s="47">
        <f t="shared" ca="1" si="88"/>
        <v>42.50879629629344</v>
      </c>
      <c r="Z601" s="47">
        <f t="shared" ca="1" si="89"/>
        <v>31</v>
      </c>
      <c r="AA601" s="47">
        <f t="shared" ca="1" si="90"/>
        <v>11.50879629629344</v>
      </c>
      <c r="AB601" s="47">
        <f t="shared" ca="1" si="91"/>
        <v>31</v>
      </c>
      <c r="AC601" s="47">
        <f t="shared" ca="1" si="92"/>
        <v>23</v>
      </c>
      <c r="AD601" s="48">
        <f t="shared" ca="1" si="93"/>
        <v>-32.50879629629344</v>
      </c>
      <c r="AE601" s="42" t="str">
        <f t="shared" si="96"/>
        <v>EJECUTADO</v>
      </c>
    </row>
    <row r="602" spans="1:31" customFormat="1" ht="15" x14ac:dyDescent="0.25">
      <c r="A602" s="110">
        <v>23530387</v>
      </c>
      <c r="B602" s="39" t="e">
        <f>VLOOKUP(A602,[1]BASE!$A:$A,1,0)</f>
        <v>#N/A</v>
      </c>
      <c r="C602" s="39" t="e">
        <f>VLOOKUP(A602,'INGRESO DIARIO'!A:A,1,0)</f>
        <v>#N/A</v>
      </c>
      <c r="D602" s="1" t="s">
        <v>203</v>
      </c>
      <c r="E602" s="1" t="s">
        <v>19</v>
      </c>
      <c r="F602" s="41">
        <v>45903.502708333333</v>
      </c>
      <c r="G602" s="41">
        <v>45903.502743055556</v>
      </c>
      <c r="H602" s="1">
        <v>32497055</v>
      </c>
      <c r="I602" s="1" t="s">
        <v>17</v>
      </c>
      <c r="J602" s="1" t="s">
        <v>329</v>
      </c>
      <c r="K602" s="1" t="s">
        <v>15</v>
      </c>
      <c r="L602" s="1" t="s">
        <v>204</v>
      </c>
      <c r="M602" s="1" t="s">
        <v>18</v>
      </c>
      <c r="N602" s="1" t="str">
        <f>VLOOKUP(A602,[2]Hoja2!A:G,7,0)</f>
        <v>OCCIDENTE – SAN CRISTOBAL</v>
      </c>
      <c r="O602" s="1"/>
      <c r="P602" s="1" t="s">
        <v>763</v>
      </c>
      <c r="Q602" s="43">
        <v>45908</v>
      </c>
      <c r="R602" s="43"/>
      <c r="S602" s="1" t="s">
        <v>753</v>
      </c>
      <c r="T602" s="1" t="s">
        <v>202</v>
      </c>
      <c r="U602" s="1"/>
      <c r="V602" s="1"/>
      <c r="W602" s="46">
        <f t="shared" si="94"/>
        <v>45911.502743055556</v>
      </c>
      <c r="X602" s="47">
        <f t="shared" si="95"/>
        <v>8</v>
      </c>
      <c r="Y602" s="47">
        <f t="shared" ca="1" si="88"/>
        <v>42.497256944443507</v>
      </c>
      <c r="Z602" s="47">
        <f t="shared" ca="1" si="89"/>
        <v>31</v>
      </c>
      <c r="AA602" s="47">
        <f t="shared" ca="1" si="90"/>
        <v>11.497256944443507</v>
      </c>
      <c r="AB602" s="47">
        <f t="shared" ca="1" si="91"/>
        <v>31</v>
      </c>
      <c r="AC602" s="47">
        <f t="shared" ca="1" si="92"/>
        <v>23</v>
      </c>
      <c r="AD602" s="48">
        <f t="shared" ca="1" si="93"/>
        <v>-32.497256944443507</v>
      </c>
      <c r="AE602" s="42" t="str">
        <f t="shared" si="96"/>
        <v>EJECUTADO</v>
      </c>
    </row>
    <row r="603" spans="1:31" customFormat="1" ht="15" x14ac:dyDescent="0.25">
      <c r="A603" s="110">
        <v>23529772</v>
      </c>
      <c r="B603" s="39" t="e">
        <f>VLOOKUP(A603,[1]BASE!$A:$A,1,0)</f>
        <v>#N/A</v>
      </c>
      <c r="C603" s="39" t="e">
        <f>VLOOKUP(A603,'INGRESO DIARIO'!A:A,1,0)</f>
        <v>#N/A</v>
      </c>
      <c r="D603" s="40" t="s">
        <v>367</v>
      </c>
      <c r="E603" s="1" t="s">
        <v>19</v>
      </c>
      <c r="F603" s="41">
        <v>45903.32640046296</v>
      </c>
      <c r="G603" s="41">
        <v>45903.326493055552</v>
      </c>
      <c r="H603" s="1">
        <v>21619892</v>
      </c>
      <c r="I603" s="1" t="s">
        <v>105</v>
      </c>
      <c r="J603" s="1" t="s">
        <v>297</v>
      </c>
      <c r="K603" s="1" t="s">
        <v>15</v>
      </c>
      <c r="L603" s="1" t="s">
        <v>106</v>
      </c>
      <c r="M603" s="1" t="s">
        <v>16</v>
      </c>
      <c r="N603" s="1" t="str">
        <f>VLOOKUP(A603,[2]Hoja2!A:G,7,0)</f>
        <v>OCCIDENTE</v>
      </c>
      <c r="O603" s="1"/>
      <c r="P603" s="1" t="s">
        <v>66</v>
      </c>
      <c r="Q603" s="43">
        <v>45908</v>
      </c>
      <c r="R603" s="43"/>
      <c r="S603" s="1" t="s">
        <v>753</v>
      </c>
      <c r="T603" s="1" t="s">
        <v>72</v>
      </c>
      <c r="U603" s="1"/>
      <c r="V603" s="1"/>
      <c r="W603" s="46">
        <f t="shared" si="94"/>
        <v>45907.326493055552</v>
      </c>
      <c r="X603" s="47">
        <f t="shared" si="95"/>
        <v>4</v>
      </c>
      <c r="Y603" s="47">
        <f t="shared" ca="1" si="88"/>
        <v>42.673506944447581</v>
      </c>
      <c r="Z603" s="47">
        <f t="shared" ca="1" si="89"/>
        <v>31</v>
      </c>
      <c r="AA603" s="47">
        <f t="shared" ca="1" si="90"/>
        <v>11.673506944447581</v>
      </c>
      <c r="AB603" s="47">
        <f t="shared" ca="1" si="91"/>
        <v>31</v>
      </c>
      <c r="AC603" s="47">
        <f t="shared" ca="1" si="92"/>
        <v>27</v>
      </c>
      <c r="AD603" s="48">
        <f t="shared" ca="1" si="93"/>
        <v>-36.673506944447581</v>
      </c>
      <c r="AE603" s="42" t="str">
        <f t="shared" si="96"/>
        <v>EJECUTADO</v>
      </c>
    </row>
    <row r="604" spans="1:31" customFormat="1" ht="15" x14ac:dyDescent="0.25">
      <c r="A604" s="110">
        <v>23529896</v>
      </c>
      <c r="B604" s="39" t="e">
        <f>VLOOKUP(A604,[1]BASE!$A:$A,1,0)</f>
        <v>#N/A</v>
      </c>
      <c r="C604" s="39" t="e">
        <f>VLOOKUP(A604,'INGRESO DIARIO'!A:A,1,0)</f>
        <v>#N/A</v>
      </c>
      <c r="D604" s="40" t="s">
        <v>368</v>
      </c>
      <c r="E604" s="1" t="s">
        <v>19</v>
      </c>
      <c r="F604" s="41">
        <v>45903.361319444448</v>
      </c>
      <c r="G604" s="41">
        <v>45903.361354166664</v>
      </c>
      <c r="H604" s="1">
        <v>1152201316</v>
      </c>
      <c r="I604" s="1" t="s">
        <v>107</v>
      </c>
      <c r="J604" s="1" t="s">
        <v>298</v>
      </c>
      <c r="K604" s="1" t="s">
        <v>15</v>
      </c>
      <c r="L604" s="1" t="s">
        <v>108</v>
      </c>
      <c r="M604" s="1" t="s">
        <v>16</v>
      </c>
      <c r="N604" s="1" t="str">
        <f>VLOOKUP(A604,[2]Hoja2!A:G,7,0)</f>
        <v>OCCIDENTE</v>
      </c>
      <c r="O604" s="1"/>
      <c r="P604" s="1" t="s">
        <v>66</v>
      </c>
      <c r="Q604" s="43">
        <v>45908</v>
      </c>
      <c r="R604" s="43"/>
      <c r="S604" s="1" t="s">
        <v>753</v>
      </c>
      <c r="T604" s="1" t="s">
        <v>606</v>
      </c>
      <c r="U604" s="1"/>
      <c r="V604" s="1"/>
      <c r="W604" s="46">
        <f t="shared" si="94"/>
        <v>45907.361354166664</v>
      </c>
      <c r="X604" s="47">
        <f t="shared" si="95"/>
        <v>4</v>
      </c>
      <c r="Y604" s="47">
        <f t="shared" ca="1" si="88"/>
        <v>42.638645833336341</v>
      </c>
      <c r="Z604" s="47">
        <f t="shared" ca="1" si="89"/>
        <v>31</v>
      </c>
      <c r="AA604" s="47">
        <f t="shared" ca="1" si="90"/>
        <v>11.638645833336341</v>
      </c>
      <c r="AB604" s="47">
        <f t="shared" ca="1" si="91"/>
        <v>31</v>
      </c>
      <c r="AC604" s="47">
        <f t="shared" ca="1" si="92"/>
        <v>27</v>
      </c>
      <c r="AD604" s="48">
        <f t="shared" ca="1" si="93"/>
        <v>-36.638645833336341</v>
      </c>
      <c r="AE604" s="42" t="str">
        <f t="shared" si="96"/>
        <v>EJECUTADO</v>
      </c>
    </row>
    <row r="605" spans="1:31" customFormat="1" ht="15" x14ac:dyDescent="0.25">
      <c r="A605" s="110">
        <v>23419078</v>
      </c>
      <c r="B605" s="39" t="e">
        <f>VLOOKUP(A605,[1]BASE!$A:$A,1,0)</f>
        <v>#N/A</v>
      </c>
      <c r="C605" s="39" t="e">
        <f>VLOOKUP(A605,'INGRESO DIARIO'!A:A,1,0)</f>
        <v>#N/A</v>
      </c>
      <c r="D605" s="40" t="s">
        <v>393</v>
      </c>
      <c r="E605" s="1" t="s">
        <v>19</v>
      </c>
      <c r="F605" s="41">
        <v>45769.612592592595</v>
      </c>
      <c r="G605" s="41">
        <v>45902.609965277778</v>
      </c>
      <c r="H605" s="1">
        <v>71692782</v>
      </c>
      <c r="I605" s="1" t="s">
        <v>161</v>
      </c>
      <c r="J605" s="1" t="s">
        <v>319</v>
      </c>
      <c r="K605" s="1" t="s">
        <v>15</v>
      </c>
      <c r="L605" s="1" t="s">
        <v>162</v>
      </c>
      <c r="M605" s="1" t="s">
        <v>16</v>
      </c>
      <c r="N605" s="1" t="str">
        <f>VLOOKUP(A605,[2]Hoja2!A:G,7,0)</f>
        <v>OCCIDENTE</v>
      </c>
      <c r="O605" s="1"/>
      <c r="P605" s="1" t="s">
        <v>66</v>
      </c>
      <c r="Q605" s="43">
        <v>45908</v>
      </c>
      <c r="R605" s="43"/>
      <c r="S605" s="1" t="s">
        <v>753</v>
      </c>
      <c r="T605" s="1" t="s">
        <v>163</v>
      </c>
      <c r="U605" s="1"/>
      <c r="V605" s="1"/>
      <c r="W605" s="46">
        <f t="shared" si="94"/>
        <v>45906.609965277778</v>
      </c>
      <c r="X605" s="47">
        <f t="shared" si="95"/>
        <v>4</v>
      </c>
      <c r="Y605" s="47">
        <f t="shared" ca="1" si="88"/>
        <v>43.390034722222481</v>
      </c>
      <c r="Z605" s="47">
        <f t="shared" ca="1" si="89"/>
        <v>32</v>
      </c>
      <c r="AA605" s="47">
        <f t="shared" ca="1" si="90"/>
        <v>11.390034722222481</v>
      </c>
      <c r="AB605" s="47">
        <f t="shared" ca="1" si="91"/>
        <v>32</v>
      </c>
      <c r="AC605" s="47">
        <f t="shared" ca="1" si="92"/>
        <v>28</v>
      </c>
      <c r="AD605" s="48">
        <f t="shared" ca="1" si="93"/>
        <v>-37.390034722222481</v>
      </c>
      <c r="AE605" s="42" t="str">
        <f t="shared" si="96"/>
        <v>EJECUTADO</v>
      </c>
    </row>
    <row r="606" spans="1:31" customFormat="1" ht="15" x14ac:dyDescent="0.25">
      <c r="A606" s="110">
        <v>23419101</v>
      </c>
      <c r="B606" s="39" t="e">
        <f>VLOOKUP(A606,[1]BASE!$A:$A,1,0)</f>
        <v>#N/A</v>
      </c>
      <c r="C606" s="39" t="e">
        <f>VLOOKUP(A606,'INGRESO DIARIO'!A:A,1,0)</f>
        <v>#N/A</v>
      </c>
      <c r="D606" s="40" t="s">
        <v>394</v>
      </c>
      <c r="E606" s="1" t="s">
        <v>19</v>
      </c>
      <c r="F606" s="41">
        <v>45769.622071759259</v>
      </c>
      <c r="G606" s="41">
        <v>45902.609293981484</v>
      </c>
      <c r="H606" s="1">
        <v>71692782</v>
      </c>
      <c r="I606" s="1" t="s">
        <v>161</v>
      </c>
      <c r="J606" s="1" t="s">
        <v>319</v>
      </c>
      <c r="K606" s="1" t="s">
        <v>15</v>
      </c>
      <c r="L606" s="1" t="s">
        <v>164</v>
      </c>
      <c r="M606" s="1" t="s">
        <v>16</v>
      </c>
      <c r="N606" s="1" t="str">
        <f>VLOOKUP(A606,[2]Hoja2!A:G,7,0)</f>
        <v>OCCIDENTE</v>
      </c>
      <c r="O606" s="1"/>
      <c r="P606" s="1" t="s">
        <v>66</v>
      </c>
      <c r="Q606" s="43">
        <v>45908</v>
      </c>
      <c r="R606" s="43"/>
      <c r="S606" s="1" t="s">
        <v>753</v>
      </c>
      <c r="T606" s="1" t="s">
        <v>165</v>
      </c>
      <c r="U606" s="1"/>
      <c r="V606" s="1"/>
      <c r="W606" s="46">
        <f t="shared" si="94"/>
        <v>45906.609293981484</v>
      </c>
      <c r="X606" s="47">
        <f t="shared" si="95"/>
        <v>4</v>
      </c>
      <c r="Y606" s="47">
        <f t="shared" ca="1" si="88"/>
        <v>43.39070601851563</v>
      </c>
      <c r="Z606" s="47">
        <f t="shared" ca="1" si="89"/>
        <v>32</v>
      </c>
      <c r="AA606" s="47">
        <f t="shared" ca="1" si="90"/>
        <v>11.39070601851563</v>
      </c>
      <c r="AB606" s="47">
        <f t="shared" ca="1" si="91"/>
        <v>32</v>
      </c>
      <c r="AC606" s="47">
        <f t="shared" ca="1" si="92"/>
        <v>28</v>
      </c>
      <c r="AD606" s="48">
        <f t="shared" ca="1" si="93"/>
        <v>-37.39070601851563</v>
      </c>
      <c r="AE606" s="42" t="str">
        <f t="shared" si="96"/>
        <v>EJECUTADO</v>
      </c>
    </row>
    <row r="607" spans="1:31" customFormat="1" ht="15" x14ac:dyDescent="0.25">
      <c r="A607" s="110">
        <v>23529243</v>
      </c>
      <c r="B607" s="39" t="e">
        <f>VLOOKUP(A607,[1]BASE!$A:$A,1,0)</f>
        <v>#N/A</v>
      </c>
      <c r="C607" s="39" t="e">
        <f>VLOOKUP(A607,'INGRESO DIARIO'!A:A,1,0)</f>
        <v>#N/A</v>
      </c>
      <c r="D607" s="40" t="s">
        <v>362</v>
      </c>
      <c r="E607" s="1" t="s">
        <v>19</v>
      </c>
      <c r="F607" s="41">
        <v>45902.63009259259</v>
      </c>
      <c r="G607" s="41">
        <v>45902.630127314813</v>
      </c>
      <c r="H607" s="1">
        <v>1044100234</v>
      </c>
      <c r="I607" s="1" t="s">
        <v>89</v>
      </c>
      <c r="J607" s="1" t="s">
        <v>291</v>
      </c>
      <c r="K607" s="1" t="s">
        <v>15</v>
      </c>
      <c r="L607" s="1" t="s">
        <v>90</v>
      </c>
      <c r="M607" s="1" t="s">
        <v>16</v>
      </c>
      <c r="N607" s="1" t="str">
        <f>VLOOKUP(A607,[2]Hoja2!A:G,7,0)</f>
        <v>ORIENTE</v>
      </c>
      <c r="O607" s="1"/>
      <c r="P607" s="1" t="s">
        <v>754</v>
      </c>
      <c r="Q607" s="43">
        <v>45908</v>
      </c>
      <c r="R607" s="43"/>
      <c r="S607" s="1" t="s">
        <v>753</v>
      </c>
      <c r="T607" s="1" t="s">
        <v>91</v>
      </c>
      <c r="U607" s="1"/>
      <c r="V607" s="1"/>
      <c r="W607" s="46">
        <f t="shared" si="94"/>
        <v>45906.630127314813</v>
      </c>
      <c r="X607" s="47">
        <f t="shared" si="95"/>
        <v>4</v>
      </c>
      <c r="Y607" s="47">
        <f t="shared" ca="1" si="88"/>
        <v>43.369872685187147</v>
      </c>
      <c r="Z607" s="47">
        <f t="shared" ca="1" si="89"/>
        <v>32</v>
      </c>
      <c r="AA607" s="47">
        <f t="shared" ca="1" si="90"/>
        <v>11.369872685187147</v>
      </c>
      <c r="AB607" s="47">
        <f t="shared" ca="1" si="91"/>
        <v>32</v>
      </c>
      <c r="AC607" s="47">
        <f t="shared" ca="1" si="92"/>
        <v>28</v>
      </c>
      <c r="AD607" s="48">
        <f t="shared" ca="1" si="93"/>
        <v>-37.369872685187147</v>
      </c>
      <c r="AE607" s="42" t="str">
        <f t="shared" si="96"/>
        <v>EJECUTADO</v>
      </c>
    </row>
    <row r="608" spans="1:31" customFormat="1" ht="15" x14ac:dyDescent="0.25">
      <c r="A608" s="110">
        <v>23531461</v>
      </c>
      <c r="B608" s="39" t="e">
        <f>VLOOKUP(A608,[1]BASE!$A:$A,1,0)</f>
        <v>#N/A</v>
      </c>
      <c r="C608" s="39" t="e">
        <f>VLOOKUP(A608,'INGRESO DIARIO'!A:A,1,0)</f>
        <v>#N/A</v>
      </c>
      <c r="D608" s="40" t="s">
        <v>397</v>
      </c>
      <c r="E608" s="1" t="s">
        <v>19</v>
      </c>
      <c r="F608" s="41">
        <v>45904.450590277775</v>
      </c>
      <c r="G608" s="41">
        <v>45904.450624999998</v>
      </c>
      <c r="H608" s="1">
        <v>3567466</v>
      </c>
      <c r="I608" s="1" t="s">
        <v>238</v>
      </c>
      <c r="J608" s="1" t="s">
        <v>338</v>
      </c>
      <c r="K608" s="1" t="s">
        <v>15</v>
      </c>
      <c r="L608" s="1" t="s">
        <v>239</v>
      </c>
      <c r="M608" s="1" t="s">
        <v>16</v>
      </c>
      <c r="N608" s="1" t="s">
        <v>20</v>
      </c>
      <c r="O608" s="1"/>
      <c r="P608" s="1" t="s">
        <v>754</v>
      </c>
      <c r="Q608" s="43">
        <v>45908</v>
      </c>
      <c r="R608" s="43"/>
      <c r="S608" s="1" t="s">
        <v>753</v>
      </c>
      <c r="T608" s="1" t="s">
        <v>591</v>
      </c>
      <c r="U608" s="1"/>
      <c r="V608" s="1"/>
      <c r="W608" s="46">
        <f t="shared" si="94"/>
        <v>45908.450624999998</v>
      </c>
      <c r="X608" s="47">
        <f t="shared" si="95"/>
        <v>4</v>
      </c>
      <c r="Y608" s="47">
        <f t="shared" ca="1" si="88"/>
        <v>41.549375000002328</v>
      </c>
      <c r="Z608" s="47">
        <f t="shared" ca="1" si="89"/>
        <v>30</v>
      </c>
      <c r="AA608" s="47">
        <f t="shared" ca="1" si="90"/>
        <v>11.549375000002328</v>
      </c>
      <c r="AB608" s="47">
        <f t="shared" ca="1" si="91"/>
        <v>30</v>
      </c>
      <c r="AC608" s="47">
        <f t="shared" ca="1" si="92"/>
        <v>26</v>
      </c>
      <c r="AD608" s="48">
        <f t="shared" ca="1" si="93"/>
        <v>-35.549375000002328</v>
      </c>
      <c r="AE608" s="42" t="str">
        <f t="shared" si="96"/>
        <v>EJECUTADO</v>
      </c>
    </row>
    <row r="609" spans="1:31" customFormat="1" ht="15" x14ac:dyDescent="0.25">
      <c r="A609" s="110">
        <v>23528978</v>
      </c>
      <c r="B609" s="39" t="e">
        <f>VLOOKUP(A609,[1]BASE!$A:$A,1,0)</f>
        <v>#N/A</v>
      </c>
      <c r="C609" s="39" t="e">
        <f>VLOOKUP(A609,'INGRESO DIARIO'!A:A,1,0)</f>
        <v>#N/A</v>
      </c>
      <c r="D609" s="1" t="s">
        <v>189</v>
      </c>
      <c r="E609" s="1" t="s">
        <v>19</v>
      </c>
      <c r="F609" s="41">
        <v>45902.56759259259</v>
      </c>
      <c r="G609" s="41">
        <v>45902.56763888889</v>
      </c>
      <c r="H609" s="1">
        <v>1017246760</v>
      </c>
      <c r="I609" s="1" t="s">
        <v>190</v>
      </c>
      <c r="J609" s="1" t="s">
        <v>326</v>
      </c>
      <c r="K609" s="1" t="s">
        <v>15</v>
      </c>
      <c r="L609" s="1" t="s">
        <v>191</v>
      </c>
      <c r="M609" s="1" t="s">
        <v>18</v>
      </c>
      <c r="N609" s="1" t="str">
        <f>VLOOKUP(A609,[2]Hoja2!A:G,7,0)</f>
        <v>OCCIDENTE- OLAYA</v>
      </c>
      <c r="O609" s="1"/>
      <c r="P609" s="1"/>
      <c r="Q609" s="43">
        <v>45905</v>
      </c>
      <c r="R609" s="1"/>
      <c r="S609" s="1" t="s">
        <v>23</v>
      </c>
      <c r="T609" s="1" t="s">
        <v>607</v>
      </c>
      <c r="U609" s="1"/>
      <c r="V609" s="1"/>
      <c r="W609" s="46">
        <f t="shared" si="94"/>
        <v>45910.56763888889</v>
      </c>
      <c r="X609" s="47">
        <f t="shared" si="95"/>
        <v>8</v>
      </c>
      <c r="Y609" s="47">
        <f t="shared" ca="1" si="88"/>
        <v>43.432361111110367</v>
      </c>
      <c r="Z609" s="47">
        <f t="shared" ca="1" si="89"/>
        <v>32</v>
      </c>
      <c r="AA609" s="47">
        <f t="shared" ca="1" si="90"/>
        <v>11.432361111110367</v>
      </c>
      <c r="AB609" s="47">
        <f t="shared" ca="1" si="91"/>
        <v>32</v>
      </c>
      <c r="AC609" s="47">
        <f t="shared" ca="1" si="92"/>
        <v>24</v>
      </c>
      <c r="AD609" s="48">
        <f t="shared" ca="1" si="93"/>
        <v>-33.432361111110367</v>
      </c>
      <c r="AE609" s="42" t="str">
        <f t="shared" ca="1" si="96"/>
        <v>VENCIDO</v>
      </c>
    </row>
    <row r="610" spans="1:31" customFormat="1" ht="15" x14ac:dyDescent="0.25">
      <c r="A610" s="110">
        <v>23531488</v>
      </c>
      <c r="B610" s="39" t="e">
        <f>VLOOKUP(A610,[1]BASE!$A:$A,1,0)</f>
        <v>#N/A</v>
      </c>
      <c r="C610" s="39" t="e">
        <f>VLOOKUP(A610,'INGRESO DIARIO'!A:A,1,0)</f>
        <v>#N/A</v>
      </c>
      <c r="D610" s="1" t="s">
        <v>272</v>
      </c>
      <c r="E610" s="1" t="s">
        <v>19</v>
      </c>
      <c r="F610" s="41">
        <v>45904.463680555556</v>
      </c>
      <c r="G610" s="41">
        <v>45904.463726851849</v>
      </c>
      <c r="H610" s="1">
        <v>42786565</v>
      </c>
      <c r="I610" s="1" t="s">
        <v>273</v>
      </c>
      <c r="J610" s="1" t="s">
        <v>352</v>
      </c>
      <c r="K610" s="1" t="s">
        <v>15</v>
      </c>
      <c r="L610" s="1" t="s">
        <v>274</v>
      </c>
      <c r="M610" s="1" t="s">
        <v>18</v>
      </c>
      <c r="N610" s="1" t="s">
        <v>20</v>
      </c>
      <c r="O610" s="1"/>
      <c r="P610" s="1"/>
      <c r="Q610" s="43">
        <v>45905</v>
      </c>
      <c r="R610" s="1"/>
      <c r="S610" s="1" t="s">
        <v>23</v>
      </c>
      <c r="T610" s="1" t="s">
        <v>592</v>
      </c>
      <c r="U610" s="1"/>
      <c r="V610" s="1"/>
      <c r="W610" s="46">
        <f t="shared" si="94"/>
        <v>45912.463726851849</v>
      </c>
      <c r="X610" s="47">
        <f t="shared" si="95"/>
        <v>8</v>
      </c>
      <c r="Y610" s="47">
        <f t="shared" ca="1" si="88"/>
        <v>41.53627314815094</v>
      </c>
      <c r="Z610" s="47">
        <f t="shared" ca="1" si="89"/>
        <v>30</v>
      </c>
      <c r="AA610" s="47">
        <f t="shared" ca="1" si="90"/>
        <v>11.53627314815094</v>
      </c>
      <c r="AB610" s="47">
        <f t="shared" ca="1" si="91"/>
        <v>30</v>
      </c>
      <c r="AC610" s="47">
        <f t="shared" ca="1" si="92"/>
        <v>22</v>
      </c>
      <c r="AD610" s="48">
        <f t="shared" ca="1" si="93"/>
        <v>-31.53627314815094</v>
      </c>
      <c r="AE610" s="42" t="str">
        <f t="shared" ca="1" si="96"/>
        <v>VENCIDO</v>
      </c>
    </row>
    <row r="611" spans="1:31" customFormat="1" ht="15" x14ac:dyDescent="0.25">
      <c r="A611" s="110">
        <v>23531564</v>
      </c>
      <c r="B611" s="39" t="e">
        <f>VLOOKUP(A611,[1]BASE!$A:$A,1,0)</f>
        <v>#N/A</v>
      </c>
      <c r="C611" s="39" t="e">
        <f>VLOOKUP(A611,'INGRESO DIARIO'!A:A,1,0)</f>
        <v>#N/A</v>
      </c>
      <c r="D611" s="1" t="s">
        <v>278</v>
      </c>
      <c r="E611" s="1" t="s">
        <v>413</v>
      </c>
      <c r="F611" s="41">
        <v>45904.514085648145</v>
      </c>
      <c r="G611" s="41">
        <v>45904.514097222222</v>
      </c>
      <c r="H611" s="1">
        <v>39188357</v>
      </c>
      <c r="I611" s="1" t="s">
        <v>279</v>
      </c>
      <c r="J611" s="1" t="s">
        <v>354</v>
      </c>
      <c r="K611" s="1" t="s">
        <v>15</v>
      </c>
      <c r="L611" s="1" t="s">
        <v>280</v>
      </c>
      <c r="M611" s="1" t="s">
        <v>18</v>
      </c>
      <c r="N611" s="1" t="s">
        <v>26</v>
      </c>
      <c r="O611" s="1"/>
      <c r="P611" s="1"/>
      <c r="Q611" s="43">
        <v>45905</v>
      </c>
      <c r="R611" s="1"/>
      <c r="S611" s="1" t="s">
        <v>23</v>
      </c>
      <c r="T611" s="1" t="s">
        <v>614</v>
      </c>
      <c r="U611" s="1"/>
      <c r="V611" s="1"/>
      <c r="W611" s="46">
        <f t="shared" si="94"/>
        <v>45912.514097222222</v>
      </c>
      <c r="X611" s="47">
        <f t="shared" si="95"/>
        <v>8</v>
      </c>
      <c r="Y611" s="47">
        <f t="shared" ca="1" si="88"/>
        <v>41.485902777778392</v>
      </c>
      <c r="Z611" s="47">
        <f t="shared" ca="1" si="89"/>
        <v>30</v>
      </c>
      <c r="AA611" s="47">
        <f t="shared" ca="1" si="90"/>
        <v>11.485902777778392</v>
      </c>
      <c r="AB611" s="47">
        <f t="shared" ca="1" si="91"/>
        <v>30</v>
      </c>
      <c r="AC611" s="47">
        <f t="shared" ca="1" si="92"/>
        <v>22</v>
      </c>
      <c r="AD611" s="48">
        <f t="shared" ca="1" si="93"/>
        <v>-31.485902777778392</v>
      </c>
      <c r="AE611" s="42" t="str">
        <f t="shared" ca="1" si="96"/>
        <v>VENCIDO</v>
      </c>
    </row>
    <row r="612" spans="1:31" customFormat="1" ht="15" x14ac:dyDescent="0.25">
      <c r="A612" s="110">
        <v>23531566</v>
      </c>
      <c r="B612" s="39" t="e">
        <f>VLOOKUP(A612,[1]BASE!$A:$A,1,0)</f>
        <v>#N/A</v>
      </c>
      <c r="C612" s="39" t="e">
        <f>VLOOKUP(A612,'INGRESO DIARIO'!A:A,1,0)</f>
        <v>#N/A</v>
      </c>
      <c r="D612" s="1" t="s">
        <v>281</v>
      </c>
      <c r="E612" s="1" t="s">
        <v>413</v>
      </c>
      <c r="F612" s="41">
        <v>45904.515520833331</v>
      </c>
      <c r="G612" s="41">
        <v>45904.515532407408</v>
      </c>
      <c r="H612" s="1">
        <v>39188357</v>
      </c>
      <c r="I612" s="1" t="s">
        <v>279</v>
      </c>
      <c r="J612" s="1" t="s">
        <v>354</v>
      </c>
      <c r="K612" s="1" t="s">
        <v>15</v>
      </c>
      <c r="L612" s="1" t="s">
        <v>282</v>
      </c>
      <c r="M612" s="1" t="s">
        <v>18</v>
      </c>
      <c r="N612" s="1" t="s">
        <v>26</v>
      </c>
      <c r="O612" s="1"/>
      <c r="P612" s="1"/>
      <c r="Q612" s="43">
        <v>45905</v>
      </c>
      <c r="R612" s="1"/>
      <c r="S612" s="1" t="s">
        <v>23</v>
      </c>
      <c r="T612" s="1" t="s">
        <v>614</v>
      </c>
      <c r="U612" s="1"/>
      <c r="V612" s="1"/>
      <c r="W612" s="46">
        <f t="shared" si="94"/>
        <v>45912.515532407408</v>
      </c>
      <c r="X612" s="47">
        <f t="shared" si="95"/>
        <v>8</v>
      </c>
      <c r="Y612" s="47">
        <f t="shared" ca="1" si="88"/>
        <v>41.484467592592409</v>
      </c>
      <c r="Z612" s="47">
        <f t="shared" ca="1" si="89"/>
        <v>30</v>
      </c>
      <c r="AA612" s="47">
        <f t="shared" ca="1" si="90"/>
        <v>11.484467592592409</v>
      </c>
      <c r="AB612" s="47">
        <f t="shared" ca="1" si="91"/>
        <v>30</v>
      </c>
      <c r="AC612" s="47">
        <f t="shared" ca="1" si="92"/>
        <v>22</v>
      </c>
      <c r="AD612" s="48">
        <f t="shared" ca="1" si="93"/>
        <v>-31.484467592592409</v>
      </c>
      <c r="AE612" s="42" t="str">
        <f t="shared" ca="1" si="96"/>
        <v>VENCIDO</v>
      </c>
    </row>
    <row r="613" spans="1:31" customFormat="1" ht="15" x14ac:dyDescent="0.25">
      <c r="A613" s="110">
        <v>23531397</v>
      </c>
      <c r="B613" s="39" t="e">
        <f>VLOOKUP(A613,[1]BASE!$A:$A,1,0)</f>
        <v>#N/A</v>
      </c>
      <c r="C613" s="39" t="e">
        <f>VLOOKUP(A613,'INGRESO DIARIO'!A:A,1,0)</f>
        <v>#N/A</v>
      </c>
      <c r="D613" s="1" t="s">
        <v>283</v>
      </c>
      <c r="E613" s="1" t="s">
        <v>413</v>
      </c>
      <c r="F613" s="41">
        <v>45904.422615740739</v>
      </c>
      <c r="G613" s="41">
        <v>45904.422627314816</v>
      </c>
      <c r="H613" s="1">
        <v>43460311</v>
      </c>
      <c r="I613" s="1" t="s">
        <v>284</v>
      </c>
      <c r="J613" s="1" t="s">
        <v>355</v>
      </c>
      <c r="K613" s="1" t="s">
        <v>15</v>
      </c>
      <c r="L613" s="1" t="s">
        <v>285</v>
      </c>
      <c r="M613" s="1" t="s">
        <v>18</v>
      </c>
      <c r="N613" s="1" t="s">
        <v>26</v>
      </c>
      <c r="O613" s="1"/>
      <c r="P613" s="1"/>
      <c r="Q613" s="43">
        <v>45905</v>
      </c>
      <c r="R613" s="1"/>
      <c r="S613" s="1" t="s">
        <v>23</v>
      </c>
      <c r="T613" s="1" t="s">
        <v>615</v>
      </c>
      <c r="U613" s="1"/>
      <c r="V613" s="1"/>
      <c r="W613" s="46">
        <f t="shared" si="94"/>
        <v>45912.422627314816</v>
      </c>
      <c r="X613" s="47">
        <f t="shared" si="95"/>
        <v>8</v>
      </c>
      <c r="Y613" s="47">
        <f t="shared" ca="1" si="88"/>
        <v>41.577372685183946</v>
      </c>
      <c r="Z613" s="47">
        <f t="shared" ca="1" si="89"/>
        <v>30</v>
      </c>
      <c r="AA613" s="47">
        <f t="shared" ca="1" si="90"/>
        <v>11.577372685183946</v>
      </c>
      <c r="AB613" s="47">
        <f t="shared" ca="1" si="91"/>
        <v>30</v>
      </c>
      <c r="AC613" s="47">
        <f t="shared" ca="1" si="92"/>
        <v>22</v>
      </c>
      <c r="AD613" s="48">
        <f t="shared" ca="1" si="93"/>
        <v>-31.577372685183946</v>
      </c>
      <c r="AE613" s="42" t="str">
        <f t="shared" ca="1" si="96"/>
        <v>VENCIDO</v>
      </c>
    </row>
    <row r="614" spans="1:31" customFormat="1" ht="15" x14ac:dyDescent="0.25">
      <c r="A614" s="110">
        <v>23530493</v>
      </c>
      <c r="B614" s="39" t="e">
        <f>VLOOKUP(A614,[1]BASE!$A:$A,1,0)</f>
        <v>#N/A</v>
      </c>
      <c r="C614" s="39" t="e">
        <f>VLOOKUP(A614,'INGRESO DIARIO'!A:A,1,0)</f>
        <v>#N/A</v>
      </c>
      <c r="D614" s="40" t="s">
        <v>369</v>
      </c>
      <c r="E614" s="1" t="s">
        <v>19</v>
      </c>
      <c r="F614" s="41">
        <v>45903.577835648146</v>
      </c>
      <c r="G614" s="41">
        <v>45903.5778587963</v>
      </c>
      <c r="H614" s="1">
        <v>70047658</v>
      </c>
      <c r="I614" s="1" t="s">
        <v>109</v>
      </c>
      <c r="J614" s="1" t="s">
        <v>299</v>
      </c>
      <c r="K614" s="1" t="s">
        <v>15</v>
      </c>
      <c r="L614" s="1" t="s">
        <v>110</v>
      </c>
      <c r="M614" s="1" t="s">
        <v>16</v>
      </c>
      <c r="N614" s="1" t="s">
        <v>20</v>
      </c>
      <c r="O614" s="1"/>
      <c r="P614" s="1"/>
      <c r="Q614" s="43">
        <v>45905</v>
      </c>
      <c r="R614" s="1"/>
      <c r="S614" s="1" t="s">
        <v>23</v>
      </c>
      <c r="T614" s="1" t="s">
        <v>590</v>
      </c>
      <c r="U614" s="1"/>
      <c r="V614" s="1"/>
      <c r="W614" s="46">
        <f t="shared" si="94"/>
        <v>45907.5778587963</v>
      </c>
      <c r="X614" s="47">
        <f t="shared" si="95"/>
        <v>4</v>
      </c>
      <c r="Y614" s="47">
        <f t="shared" ca="1" si="88"/>
        <v>42.422141203700448</v>
      </c>
      <c r="Z614" s="47">
        <f t="shared" ca="1" si="89"/>
        <v>31</v>
      </c>
      <c r="AA614" s="47">
        <f t="shared" ca="1" si="90"/>
        <v>11.422141203700448</v>
      </c>
      <c r="AB614" s="47">
        <f t="shared" ca="1" si="91"/>
        <v>31</v>
      </c>
      <c r="AC614" s="47">
        <f t="shared" ca="1" si="92"/>
        <v>27</v>
      </c>
      <c r="AD614" s="48">
        <f t="shared" ca="1" si="93"/>
        <v>-36.422141203700448</v>
      </c>
      <c r="AE614" s="42" t="str">
        <f t="shared" ca="1" si="96"/>
        <v>VENCIDO</v>
      </c>
    </row>
    <row r="615" spans="1:31" customFormat="1" ht="15" x14ac:dyDescent="0.25">
      <c r="A615" s="110">
        <v>23530441</v>
      </c>
      <c r="B615" s="39" t="e">
        <f>VLOOKUP(A615,[1]BASE!$A:$A,1,0)</f>
        <v>#N/A</v>
      </c>
      <c r="C615" s="39" t="e">
        <f>VLOOKUP(A615,'INGRESO DIARIO'!A:A,1,0)</f>
        <v>#N/A</v>
      </c>
      <c r="D615" s="40" t="s">
        <v>385</v>
      </c>
      <c r="E615" s="1" t="s">
        <v>19</v>
      </c>
      <c r="F615" s="41">
        <v>45903.531643518516</v>
      </c>
      <c r="G615" s="41">
        <v>45903.531678240739</v>
      </c>
      <c r="H615" s="1">
        <v>44006085</v>
      </c>
      <c r="I615" s="1" t="s">
        <v>139</v>
      </c>
      <c r="J615" s="1" t="s">
        <v>311</v>
      </c>
      <c r="K615" s="1" t="s">
        <v>15</v>
      </c>
      <c r="L615" s="1" t="s">
        <v>140</v>
      </c>
      <c r="M615" s="1" t="s">
        <v>16</v>
      </c>
      <c r="N615" s="1" t="str">
        <f>VLOOKUP(A615,[2]Hoja2!A:G,7,0)</f>
        <v>OCCIDENTE</v>
      </c>
      <c r="O615" s="1"/>
      <c r="P615" s="1"/>
      <c r="Q615" s="43">
        <v>45905</v>
      </c>
      <c r="R615" s="1"/>
      <c r="S615" s="1" t="s">
        <v>23</v>
      </c>
      <c r="T615" s="1" t="s">
        <v>602</v>
      </c>
      <c r="U615" s="1"/>
      <c r="V615" s="1"/>
      <c r="W615" s="46">
        <f t="shared" si="94"/>
        <v>45907.531678240739</v>
      </c>
      <c r="X615" s="47">
        <f t="shared" si="95"/>
        <v>4</v>
      </c>
      <c r="Y615" s="47">
        <f t="shared" ca="1" si="88"/>
        <v>42.468321759261016</v>
      </c>
      <c r="Z615" s="47">
        <f t="shared" ca="1" si="89"/>
        <v>31</v>
      </c>
      <c r="AA615" s="47">
        <f t="shared" ca="1" si="90"/>
        <v>11.468321759261016</v>
      </c>
      <c r="AB615" s="47">
        <f t="shared" ca="1" si="91"/>
        <v>31</v>
      </c>
      <c r="AC615" s="47">
        <f t="shared" ca="1" si="92"/>
        <v>27</v>
      </c>
      <c r="AD615" s="48">
        <f t="shared" ca="1" si="93"/>
        <v>-36.468321759261016</v>
      </c>
      <c r="AE615" s="42" t="str">
        <f t="shared" ca="1" si="96"/>
        <v>VENCIDO</v>
      </c>
    </row>
    <row r="616" spans="1:31" customFormat="1" ht="15" x14ac:dyDescent="0.25">
      <c r="A616" s="110">
        <v>23530440</v>
      </c>
      <c r="B616" s="39" t="e">
        <f>VLOOKUP(A616,[1]BASE!$A:$A,1,0)</f>
        <v>#N/A</v>
      </c>
      <c r="C616" s="39" t="e">
        <f>VLOOKUP(A616,'INGRESO DIARIO'!A:A,1,0)</f>
        <v>#N/A</v>
      </c>
      <c r="D616" s="40" t="s">
        <v>387</v>
      </c>
      <c r="E616" s="1" t="s">
        <v>19</v>
      </c>
      <c r="F616" s="41">
        <v>45903.528402777774</v>
      </c>
      <c r="G616" s="41">
        <v>45903.528425925928</v>
      </c>
      <c r="H616" s="1">
        <v>43156391</v>
      </c>
      <c r="I616" s="1" t="s">
        <v>144</v>
      </c>
      <c r="J616" s="1" t="s">
        <v>313</v>
      </c>
      <c r="K616" s="1" t="s">
        <v>15</v>
      </c>
      <c r="L616" s="1" t="s">
        <v>145</v>
      </c>
      <c r="M616" s="1" t="s">
        <v>16</v>
      </c>
      <c r="N616" s="1" t="str">
        <f>VLOOKUP(A616,[2]Hoja2!A:G,7,0)</f>
        <v>OCCIDENTE</v>
      </c>
      <c r="O616" s="1"/>
      <c r="P616" s="1"/>
      <c r="Q616" s="43">
        <v>45905</v>
      </c>
      <c r="R616" s="1"/>
      <c r="S616" s="1" t="s">
        <v>23</v>
      </c>
      <c r="T616" s="1" t="s">
        <v>600</v>
      </c>
      <c r="U616" s="1"/>
      <c r="V616" s="1"/>
      <c r="W616" s="46">
        <f t="shared" si="94"/>
        <v>45907.528425925928</v>
      </c>
      <c r="X616" s="47">
        <f t="shared" si="95"/>
        <v>4</v>
      </c>
      <c r="Y616" s="47">
        <f t="shared" ca="1" si="88"/>
        <v>42.471574074072123</v>
      </c>
      <c r="Z616" s="47">
        <f t="shared" ca="1" si="89"/>
        <v>31</v>
      </c>
      <c r="AA616" s="47">
        <f t="shared" ca="1" si="90"/>
        <v>11.471574074072123</v>
      </c>
      <c r="AB616" s="47">
        <f t="shared" ca="1" si="91"/>
        <v>31</v>
      </c>
      <c r="AC616" s="47">
        <f t="shared" ca="1" si="92"/>
        <v>27</v>
      </c>
      <c r="AD616" s="48">
        <f t="shared" ca="1" si="93"/>
        <v>-36.471574074072123</v>
      </c>
      <c r="AE616" s="42" t="str">
        <f t="shared" ca="1" si="96"/>
        <v>VENCIDO</v>
      </c>
    </row>
    <row r="617" spans="1:31" customFormat="1" ht="15" x14ac:dyDescent="0.25">
      <c r="A617" s="110">
        <v>23528583</v>
      </c>
      <c r="B617" s="39" t="e">
        <f>VLOOKUP(A617,[1]BASE!$A:$A,1,0)</f>
        <v>#N/A</v>
      </c>
      <c r="C617" s="39" t="e">
        <f>VLOOKUP(A617,'INGRESO DIARIO'!A:A,1,0)</f>
        <v>#N/A</v>
      </c>
      <c r="D617" s="40" t="s">
        <v>388</v>
      </c>
      <c r="E617" s="1" t="s">
        <v>19</v>
      </c>
      <c r="F617" s="41">
        <v>45902.352731481478</v>
      </c>
      <c r="G617" s="41">
        <v>45902.352777777778</v>
      </c>
      <c r="H617" s="1">
        <v>43455180</v>
      </c>
      <c r="I617" s="1" t="s">
        <v>146</v>
      </c>
      <c r="J617" s="1" t="s">
        <v>314</v>
      </c>
      <c r="K617" s="1" t="s">
        <v>15</v>
      </c>
      <c r="L617" s="1" t="s">
        <v>147</v>
      </c>
      <c r="M617" s="1" t="s">
        <v>16</v>
      </c>
      <c r="N617" s="1" t="str">
        <f>VLOOKUP(A617,[2]Hoja2!A:G,7,0)</f>
        <v>OCCIDENTE</v>
      </c>
      <c r="O617" s="1"/>
      <c r="P617" s="1"/>
      <c r="Q617" s="43">
        <v>45905</v>
      </c>
      <c r="R617" s="1"/>
      <c r="S617" s="1" t="s">
        <v>23</v>
      </c>
      <c r="T617" s="1" t="s">
        <v>600</v>
      </c>
      <c r="U617" s="1"/>
      <c r="V617" s="1"/>
      <c r="W617" s="46">
        <f t="shared" si="94"/>
        <v>45906.352777777778</v>
      </c>
      <c r="X617" s="47">
        <f t="shared" si="95"/>
        <v>4</v>
      </c>
      <c r="Y617" s="47">
        <f t="shared" ca="1" si="88"/>
        <v>43.647222222221899</v>
      </c>
      <c r="Z617" s="47">
        <f t="shared" ca="1" si="89"/>
        <v>32</v>
      </c>
      <c r="AA617" s="47">
        <f t="shared" ca="1" si="90"/>
        <v>11.647222222221899</v>
      </c>
      <c r="AB617" s="47">
        <f t="shared" ca="1" si="91"/>
        <v>32</v>
      </c>
      <c r="AC617" s="47">
        <f t="shared" ca="1" si="92"/>
        <v>28</v>
      </c>
      <c r="AD617" s="48">
        <f t="shared" ca="1" si="93"/>
        <v>-37.647222222221899</v>
      </c>
      <c r="AE617" s="42" t="str">
        <f t="shared" ca="1" si="96"/>
        <v>VENCIDO</v>
      </c>
    </row>
    <row r="618" spans="1:31" customFormat="1" ht="15" x14ac:dyDescent="0.25">
      <c r="A618" s="110">
        <v>23531161</v>
      </c>
      <c r="B618" s="39" t="e">
        <f>VLOOKUP(A618,[1]BASE!$A:$A,1,0)</f>
        <v>#N/A</v>
      </c>
      <c r="C618" s="39" t="e">
        <f>VLOOKUP(A618,'INGRESO DIARIO'!A:A,1,0)</f>
        <v>#N/A</v>
      </c>
      <c r="D618" s="40" t="s">
        <v>398</v>
      </c>
      <c r="E618" s="1" t="s">
        <v>19</v>
      </c>
      <c r="F618" s="41">
        <v>45904.336944444447</v>
      </c>
      <c r="G618" s="41">
        <v>45904.33699074074</v>
      </c>
      <c r="H618" s="1">
        <v>1037649368</v>
      </c>
      <c r="I618" s="1" t="s">
        <v>240</v>
      </c>
      <c r="J618" s="1" t="s">
        <v>339</v>
      </c>
      <c r="K618" s="1" t="s">
        <v>15</v>
      </c>
      <c r="L618" s="1" t="s">
        <v>241</v>
      </c>
      <c r="M618" s="1" t="s">
        <v>16</v>
      </c>
      <c r="N618" s="1" t="s">
        <v>22</v>
      </c>
      <c r="O618" s="1"/>
      <c r="P618" s="1"/>
      <c r="Q618" s="43">
        <v>45905</v>
      </c>
      <c r="R618" s="1"/>
      <c r="S618" s="1" t="s">
        <v>23</v>
      </c>
      <c r="T618" s="1" t="s">
        <v>605</v>
      </c>
      <c r="U618" s="1"/>
      <c r="V618" s="1"/>
      <c r="W618" s="46">
        <f t="shared" si="94"/>
        <v>45908.33699074074</v>
      </c>
      <c r="X618" s="47">
        <f t="shared" si="95"/>
        <v>4</v>
      </c>
      <c r="Y618" s="47">
        <f t="shared" ca="1" si="88"/>
        <v>41.663009259260434</v>
      </c>
      <c r="Z618" s="47">
        <f t="shared" ca="1" si="89"/>
        <v>30</v>
      </c>
      <c r="AA618" s="47">
        <f t="shared" ca="1" si="90"/>
        <v>11.663009259260434</v>
      </c>
      <c r="AB618" s="47">
        <f t="shared" ca="1" si="91"/>
        <v>30</v>
      </c>
      <c r="AC618" s="47">
        <f t="shared" ca="1" si="92"/>
        <v>26</v>
      </c>
      <c r="AD618" s="48">
        <f t="shared" ca="1" si="93"/>
        <v>-35.663009259260434</v>
      </c>
      <c r="AE618" s="42" t="str">
        <f t="shared" ca="1" si="96"/>
        <v>VENCIDO</v>
      </c>
    </row>
    <row r="619" spans="1:31" customFormat="1" ht="15" x14ac:dyDescent="0.25">
      <c r="A619" s="110">
        <v>23531164</v>
      </c>
      <c r="B619" s="39" t="e">
        <f>VLOOKUP(A619,[1]BASE!$A:$A,1,0)</f>
        <v>#N/A</v>
      </c>
      <c r="C619" s="39" t="e">
        <f>VLOOKUP(A619,'INGRESO DIARIO'!A:A,1,0)</f>
        <v>#N/A</v>
      </c>
      <c r="D619" s="40" t="s">
        <v>399</v>
      </c>
      <c r="E619" s="1" t="s">
        <v>19</v>
      </c>
      <c r="F619" s="41">
        <v>45904.340590277781</v>
      </c>
      <c r="G619" s="41">
        <v>45904.340636574074</v>
      </c>
      <c r="H619" s="1">
        <v>1037649368</v>
      </c>
      <c r="I619" s="1" t="s">
        <v>240</v>
      </c>
      <c r="J619" s="1" t="s">
        <v>339</v>
      </c>
      <c r="K619" s="1" t="s">
        <v>15</v>
      </c>
      <c r="L619" s="1" t="s">
        <v>242</v>
      </c>
      <c r="M619" s="1" t="s">
        <v>16</v>
      </c>
      <c r="N619" s="1" t="s">
        <v>243</v>
      </c>
      <c r="O619" s="1"/>
      <c r="P619" s="1"/>
      <c r="Q619" s="43">
        <v>45905</v>
      </c>
      <c r="R619" s="1"/>
      <c r="S619" s="1" t="s">
        <v>23</v>
      </c>
      <c r="T619" s="1" t="s">
        <v>605</v>
      </c>
      <c r="U619" s="1"/>
      <c r="V619" s="1"/>
      <c r="W619" s="46">
        <f t="shared" si="94"/>
        <v>45908.340636574074</v>
      </c>
      <c r="X619" s="47">
        <f t="shared" si="95"/>
        <v>4</v>
      </c>
      <c r="Y619" s="47">
        <f t="shared" ca="1" si="88"/>
        <v>41.659363425926131</v>
      </c>
      <c r="Z619" s="47">
        <f t="shared" ca="1" si="89"/>
        <v>30</v>
      </c>
      <c r="AA619" s="47">
        <f t="shared" ca="1" si="90"/>
        <v>11.659363425926131</v>
      </c>
      <c r="AB619" s="47">
        <f t="shared" ca="1" si="91"/>
        <v>30</v>
      </c>
      <c r="AC619" s="47">
        <f t="shared" ca="1" si="92"/>
        <v>26</v>
      </c>
      <c r="AD619" s="48">
        <f t="shared" ca="1" si="93"/>
        <v>-35.659363425926131</v>
      </c>
      <c r="AE619" s="42" t="str">
        <f t="shared" ca="1" si="96"/>
        <v>VENCIDO</v>
      </c>
    </row>
    <row r="620" spans="1:31" customFormat="1" ht="15" x14ac:dyDescent="0.25">
      <c r="A620" s="110">
        <v>23531589</v>
      </c>
      <c r="B620" s="39" t="e">
        <f>VLOOKUP(A620,[1]BASE!$A:$A,1,0)</f>
        <v>#N/A</v>
      </c>
      <c r="C620" s="39" t="e">
        <f>VLOOKUP(A620,'INGRESO DIARIO'!A:A,1,0)</f>
        <v>#N/A</v>
      </c>
      <c r="D620" s="40" t="s">
        <v>402</v>
      </c>
      <c r="E620" s="1" t="s">
        <v>19</v>
      </c>
      <c r="F620" s="41">
        <v>45904.546886574077</v>
      </c>
      <c r="G620" s="41">
        <v>45904.5469212963</v>
      </c>
      <c r="H620" s="1">
        <v>29329442</v>
      </c>
      <c r="I620" s="1" t="s">
        <v>250</v>
      </c>
      <c r="J620" s="1" t="s">
        <v>343</v>
      </c>
      <c r="K620" s="1" t="s">
        <v>15</v>
      </c>
      <c r="L620" s="1" t="s">
        <v>251</v>
      </c>
      <c r="M620" s="1" t="s">
        <v>16</v>
      </c>
      <c r="N620" s="1" t="s">
        <v>20</v>
      </c>
      <c r="O620" s="1"/>
      <c r="P620" s="1"/>
      <c r="Q620" s="43">
        <v>45905</v>
      </c>
      <c r="R620" s="1"/>
      <c r="S620" s="1" t="s">
        <v>23</v>
      </c>
      <c r="T620" s="1" t="s">
        <v>595</v>
      </c>
      <c r="U620" s="1"/>
      <c r="V620" s="1"/>
      <c r="W620" s="46">
        <f t="shared" si="94"/>
        <v>45908.5469212963</v>
      </c>
      <c r="X620" s="47">
        <f t="shared" si="95"/>
        <v>4</v>
      </c>
      <c r="Y620" s="47">
        <f t="shared" ca="1" si="88"/>
        <v>41.453078703700157</v>
      </c>
      <c r="Z620" s="47">
        <f t="shared" ca="1" si="89"/>
        <v>30</v>
      </c>
      <c r="AA620" s="47">
        <f t="shared" ca="1" si="90"/>
        <v>11.453078703700157</v>
      </c>
      <c r="AB620" s="47">
        <f t="shared" ca="1" si="91"/>
        <v>30</v>
      </c>
      <c r="AC620" s="47">
        <f t="shared" ca="1" si="92"/>
        <v>26</v>
      </c>
      <c r="AD620" s="48">
        <f t="shared" ca="1" si="93"/>
        <v>-35.453078703700157</v>
      </c>
      <c r="AE620" s="42" t="str">
        <f t="shared" ca="1" si="96"/>
        <v>VENCIDO</v>
      </c>
    </row>
    <row r="621" spans="1:31" customFormat="1" ht="15" x14ac:dyDescent="0.25">
      <c r="A621" s="110">
        <v>23531755</v>
      </c>
      <c r="B621" s="39" t="e">
        <f>VLOOKUP(A621,[1]BASE!$A:$A,1,0)</f>
        <v>#N/A</v>
      </c>
      <c r="C621" s="39" t="e">
        <f>VLOOKUP(A621,'INGRESO DIARIO'!A:A,1,0)</f>
        <v>#N/A</v>
      </c>
      <c r="D621" s="1" t="s">
        <v>252</v>
      </c>
      <c r="E621" s="1" t="s">
        <v>409</v>
      </c>
      <c r="F621" s="41">
        <v>45904.634432870371</v>
      </c>
      <c r="G621" s="41">
        <v>45904.634467592594</v>
      </c>
      <c r="H621" s="1">
        <v>43875360</v>
      </c>
      <c r="I621" s="1" t="s">
        <v>253</v>
      </c>
      <c r="J621" s="1" t="s">
        <v>344</v>
      </c>
      <c r="K621" s="1" t="s">
        <v>15</v>
      </c>
      <c r="L621" s="1" t="s">
        <v>254</v>
      </c>
      <c r="M621" s="1" t="s">
        <v>16</v>
      </c>
      <c r="N621" s="1" t="s">
        <v>26</v>
      </c>
      <c r="O621" s="1"/>
      <c r="P621" s="1"/>
      <c r="Q621" s="43">
        <v>45905</v>
      </c>
      <c r="R621" s="1"/>
      <c r="S621" s="1" t="s">
        <v>23</v>
      </c>
      <c r="T621" s="1" t="s">
        <v>613</v>
      </c>
      <c r="U621" s="1"/>
      <c r="V621" s="1"/>
      <c r="W621" s="46">
        <f t="shared" si="94"/>
        <v>45908.634467592594</v>
      </c>
      <c r="X621" s="47">
        <f t="shared" si="95"/>
        <v>4</v>
      </c>
      <c r="Y621" s="47">
        <f t="shared" ca="1" si="88"/>
        <v>41.365532407406135</v>
      </c>
      <c r="Z621" s="47">
        <f t="shared" ca="1" si="89"/>
        <v>30</v>
      </c>
      <c r="AA621" s="47">
        <f t="shared" ca="1" si="90"/>
        <v>11.365532407406135</v>
      </c>
      <c r="AB621" s="47">
        <f t="shared" ca="1" si="91"/>
        <v>30</v>
      </c>
      <c r="AC621" s="47">
        <f t="shared" ca="1" si="92"/>
        <v>26</v>
      </c>
      <c r="AD621" s="48">
        <f t="shared" ca="1" si="93"/>
        <v>-35.365532407406135</v>
      </c>
      <c r="AE621" s="42" t="str">
        <f t="shared" ca="1" si="96"/>
        <v>VENCIDO</v>
      </c>
    </row>
    <row r="622" spans="1:31" customFormat="1" ht="15" x14ac:dyDescent="0.25">
      <c r="A622" s="110">
        <v>23531353</v>
      </c>
      <c r="B622" s="39" t="e">
        <f>VLOOKUP(A622,[1]BASE!$A:$A,1,0)</f>
        <v>#N/A</v>
      </c>
      <c r="C622" s="39" t="e">
        <f>VLOOKUP(A622,'INGRESO DIARIO'!A:A,1,0)</f>
        <v>#N/A</v>
      </c>
      <c r="D622" s="1" t="s">
        <v>257</v>
      </c>
      <c r="E622" s="1" t="s">
        <v>19</v>
      </c>
      <c r="F622" s="41">
        <v>45904.406944444447</v>
      </c>
      <c r="G622" s="41">
        <v>45904.40697916667</v>
      </c>
      <c r="H622" s="1">
        <v>1037668843</v>
      </c>
      <c r="I622" s="1" t="s">
        <v>258</v>
      </c>
      <c r="J622" s="1" t="s">
        <v>346</v>
      </c>
      <c r="K622" s="1" t="s">
        <v>15</v>
      </c>
      <c r="L622" s="1" t="s">
        <v>259</v>
      </c>
      <c r="M622" s="1" t="s">
        <v>16</v>
      </c>
      <c r="N622" s="1" t="s">
        <v>22</v>
      </c>
      <c r="O622" s="1"/>
      <c r="P622" s="1"/>
      <c r="Q622" s="43">
        <v>45905</v>
      </c>
      <c r="R622" s="1"/>
      <c r="S622" s="1" t="s">
        <v>23</v>
      </c>
      <c r="T622" s="1" t="s">
        <v>603</v>
      </c>
      <c r="U622" s="1"/>
      <c r="V622" s="1"/>
      <c r="W622" s="46">
        <f t="shared" si="94"/>
        <v>45908.40697916667</v>
      </c>
      <c r="X622" s="47">
        <f t="shared" si="95"/>
        <v>4</v>
      </c>
      <c r="Y622" s="47">
        <f t="shared" ca="1" si="88"/>
        <v>41.593020833330229</v>
      </c>
      <c r="Z622" s="47">
        <f t="shared" ca="1" si="89"/>
        <v>30</v>
      </c>
      <c r="AA622" s="47">
        <f t="shared" ca="1" si="90"/>
        <v>11.593020833330229</v>
      </c>
      <c r="AB622" s="47">
        <f t="shared" ca="1" si="91"/>
        <v>30</v>
      </c>
      <c r="AC622" s="47">
        <f t="shared" ca="1" si="92"/>
        <v>26</v>
      </c>
      <c r="AD622" s="48">
        <f t="shared" ca="1" si="93"/>
        <v>-35.593020833330229</v>
      </c>
      <c r="AE622" s="42" t="str">
        <f t="shared" ca="1" si="96"/>
        <v>VENCIDO</v>
      </c>
    </row>
    <row r="623" spans="1:31" customFormat="1" ht="15" x14ac:dyDescent="0.25">
      <c r="A623" s="110">
        <v>23531203</v>
      </c>
      <c r="B623" s="39" t="e">
        <f>VLOOKUP(A623,[1]BASE!$A:$A,1,0)</f>
        <v>#N/A</v>
      </c>
      <c r="C623" s="39" t="e">
        <f>VLOOKUP(A623,'INGRESO DIARIO'!A:A,1,0)</f>
        <v>#N/A</v>
      </c>
      <c r="D623" s="40" t="s">
        <v>404</v>
      </c>
      <c r="E623" s="1" t="s">
        <v>19</v>
      </c>
      <c r="F623" s="41">
        <v>45904.367777777778</v>
      </c>
      <c r="G623" s="41">
        <v>45904.367812500001</v>
      </c>
      <c r="H623" s="1">
        <v>43152237</v>
      </c>
      <c r="I623" s="1" t="s">
        <v>260</v>
      </c>
      <c r="J623" s="1" t="s">
        <v>347</v>
      </c>
      <c r="K623" s="1" t="s">
        <v>15</v>
      </c>
      <c r="L623" s="1" t="s">
        <v>261</v>
      </c>
      <c r="M623" s="1" t="s">
        <v>16</v>
      </c>
      <c r="N623" s="1" t="s">
        <v>22</v>
      </c>
      <c r="O623" s="1"/>
      <c r="P623" s="1"/>
      <c r="Q623" s="43">
        <v>45905</v>
      </c>
      <c r="R623" s="1"/>
      <c r="S623" s="1" t="s">
        <v>23</v>
      </c>
      <c r="T623" s="1" t="s">
        <v>601</v>
      </c>
      <c r="U623" s="1"/>
      <c r="V623" s="1"/>
      <c r="W623" s="46">
        <f t="shared" si="94"/>
        <v>45908.367812500001</v>
      </c>
      <c r="X623" s="47">
        <f t="shared" si="95"/>
        <v>4</v>
      </c>
      <c r="Y623" s="47">
        <f t="shared" ca="1" si="88"/>
        <v>41.632187499999418</v>
      </c>
      <c r="Z623" s="47">
        <f t="shared" ca="1" si="89"/>
        <v>30</v>
      </c>
      <c r="AA623" s="47">
        <f t="shared" ca="1" si="90"/>
        <v>11.632187499999418</v>
      </c>
      <c r="AB623" s="47">
        <f t="shared" ca="1" si="91"/>
        <v>30</v>
      </c>
      <c r="AC623" s="47">
        <f t="shared" ca="1" si="92"/>
        <v>26</v>
      </c>
      <c r="AD623" s="48">
        <f t="shared" ca="1" si="93"/>
        <v>-35.632187499999418</v>
      </c>
      <c r="AE623" s="42" t="str">
        <f t="shared" ca="1" si="96"/>
        <v>VENCIDO</v>
      </c>
    </row>
    <row r="624" spans="1:31" customFormat="1" ht="15" x14ac:dyDescent="0.25">
      <c r="A624" s="110">
        <v>23531496</v>
      </c>
      <c r="B624" s="39" t="e">
        <f>VLOOKUP(A624,[1]BASE!$A:$A,1,0)</f>
        <v>#N/A</v>
      </c>
      <c r="C624" s="39" t="e">
        <f>VLOOKUP(A624,'INGRESO DIARIO'!A:A,1,0)</f>
        <v>#N/A</v>
      </c>
      <c r="D624" s="40" t="s">
        <v>408</v>
      </c>
      <c r="E624" s="1" t="s">
        <v>19</v>
      </c>
      <c r="F624" s="41">
        <v>45904.470810185187</v>
      </c>
      <c r="G624" s="41">
        <v>45904.47084490741</v>
      </c>
      <c r="H624" s="1">
        <v>43911444</v>
      </c>
      <c r="I624" s="1" t="s">
        <v>270</v>
      </c>
      <c r="J624" s="1" t="s">
        <v>351</v>
      </c>
      <c r="K624" s="1" t="s">
        <v>15</v>
      </c>
      <c r="L624" s="1" t="s">
        <v>271</v>
      </c>
      <c r="M624" s="1" t="s">
        <v>16</v>
      </c>
      <c r="N624" s="1" t="s">
        <v>22</v>
      </c>
      <c r="O624" s="1"/>
      <c r="P624" s="1"/>
      <c r="Q624" s="43">
        <v>45905</v>
      </c>
      <c r="R624" s="1"/>
      <c r="S624" s="1" t="s">
        <v>23</v>
      </c>
      <c r="T624" s="1" t="s">
        <v>598</v>
      </c>
      <c r="U624" s="1"/>
      <c r="V624" s="1"/>
      <c r="W624" s="46">
        <f t="shared" si="94"/>
        <v>45908.47084490741</v>
      </c>
      <c r="X624" s="47">
        <f t="shared" si="95"/>
        <v>4</v>
      </c>
      <c r="Y624" s="47">
        <f t="shared" ca="1" si="88"/>
        <v>41.529155092590372</v>
      </c>
      <c r="Z624" s="47">
        <f t="shared" ca="1" si="89"/>
        <v>30</v>
      </c>
      <c r="AA624" s="47">
        <f t="shared" ca="1" si="90"/>
        <v>11.529155092590372</v>
      </c>
      <c r="AB624" s="47">
        <f t="shared" ca="1" si="91"/>
        <v>30</v>
      </c>
      <c r="AC624" s="47">
        <f t="shared" ca="1" si="92"/>
        <v>26</v>
      </c>
      <c r="AD624" s="48">
        <f t="shared" ca="1" si="93"/>
        <v>-35.529155092590372</v>
      </c>
      <c r="AE624" s="42" t="str">
        <f t="shared" ca="1" si="96"/>
        <v>VENCIDO</v>
      </c>
    </row>
    <row r="625" spans="1:31" customFormat="1" ht="15" x14ac:dyDescent="0.25">
      <c r="A625" s="110">
        <v>23529871</v>
      </c>
      <c r="B625" s="39" t="e">
        <f>VLOOKUP(A625,[1]BASE!$A:$A,1,0)</f>
        <v>#N/A</v>
      </c>
      <c r="C625" s="39" t="e">
        <f>VLOOKUP(A625,'INGRESO DIARIO'!A:A,1,0)</f>
        <v>#N/A</v>
      </c>
      <c r="D625" s="1" t="s">
        <v>170</v>
      </c>
      <c r="E625" s="1" t="s">
        <v>19</v>
      </c>
      <c r="F625" s="41">
        <v>45903.342152777775</v>
      </c>
      <c r="G625" s="41">
        <v>45903.342187499999</v>
      </c>
      <c r="H625" s="1">
        <v>71651097</v>
      </c>
      <c r="I625" s="1" t="s">
        <v>171</v>
      </c>
      <c r="J625" s="1" t="s">
        <v>321</v>
      </c>
      <c r="K625" s="1" t="s">
        <v>15</v>
      </c>
      <c r="L625" s="1" t="s">
        <v>172</v>
      </c>
      <c r="M625" s="1" t="s">
        <v>18</v>
      </c>
      <c r="N625" s="1" t="s">
        <v>22</v>
      </c>
      <c r="O625" s="1"/>
      <c r="P625" s="1"/>
      <c r="Q625" s="43">
        <v>45904</v>
      </c>
      <c r="R625" s="43"/>
      <c r="S625" s="1" t="s">
        <v>23</v>
      </c>
      <c r="T625" s="1" t="s">
        <v>173</v>
      </c>
      <c r="U625" s="1"/>
      <c r="V625" s="1"/>
      <c r="W625" s="46">
        <f t="shared" si="94"/>
        <v>45911.342187499999</v>
      </c>
      <c r="X625" s="47">
        <f t="shared" si="95"/>
        <v>8</v>
      </c>
      <c r="Y625" s="47">
        <f t="shared" ca="1" si="88"/>
        <v>42.657812500001455</v>
      </c>
      <c r="Z625" s="47">
        <f t="shared" ca="1" si="89"/>
        <v>31</v>
      </c>
      <c r="AA625" s="47">
        <f t="shared" ca="1" si="90"/>
        <v>11.657812500001455</v>
      </c>
      <c r="AB625" s="47">
        <f t="shared" ca="1" si="91"/>
        <v>31</v>
      </c>
      <c r="AC625" s="47">
        <f t="shared" ca="1" si="92"/>
        <v>23</v>
      </c>
      <c r="AD625" s="48">
        <f t="shared" ca="1" si="93"/>
        <v>-32.657812500001455</v>
      </c>
      <c r="AE625" s="42" t="str">
        <f t="shared" ca="1" si="96"/>
        <v>VENCIDO</v>
      </c>
    </row>
    <row r="626" spans="1:31" customFormat="1" ht="15" x14ac:dyDescent="0.25">
      <c r="A626" s="110">
        <v>23529336</v>
      </c>
      <c r="B626" s="39" t="e">
        <f>VLOOKUP(A626,[1]BASE!$A:$A,1,0)</f>
        <v>#N/A</v>
      </c>
      <c r="C626" s="39" t="e">
        <f>VLOOKUP(A626,'INGRESO DIARIO'!A:A,1,0)</f>
        <v>#N/A</v>
      </c>
      <c r="D626" s="1" t="s">
        <v>192</v>
      </c>
      <c r="E626" s="1" t="s">
        <v>19</v>
      </c>
      <c r="F626" s="41">
        <v>45902.663773148146</v>
      </c>
      <c r="G626" s="41">
        <v>45902.663807870369</v>
      </c>
      <c r="H626" s="1">
        <v>1216717178</v>
      </c>
      <c r="I626" s="1" t="s">
        <v>193</v>
      </c>
      <c r="J626" s="1" t="s">
        <v>327</v>
      </c>
      <c r="K626" s="1" t="s">
        <v>15</v>
      </c>
      <c r="L626" s="1" t="s">
        <v>194</v>
      </c>
      <c r="M626" s="1" t="s">
        <v>18</v>
      </c>
      <c r="N626" s="1" t="s">
        <v>22</v>
      </c>
      <c r="O626" s="1"/>
      <c r="P626" s="1"/>
      <c r="Q626" s="43">
        <v>45904</v>
      </c>
      <c r="R626" s="43"/>
      <c r="S626" s="1" t="s">
        <v>23</v>
      </c>
      <c r="T626" s="1" t="s">
        <v>195</v>
      </c>
      <c r="U626" s="1"/>
      <c r="V626" s="1"/>
      <c r="W626" s="46">
        <f t="shared" si="94"/>
        <v>45910.663807870369</v>
      </c>
      <c r="X626" s="47">
        <f t="shared" si="95"/>
        <v>8</v>
      </c>
      <c r="Y626" s="47">
        <f t="shared" ca="1" si="88"/>
        <v>43.336192129630945</v>
      </c>
      <c r="Z626" s="47">
        <f t="shared" ca="1" si="89"/>
        <v>32</v>
      </c>
      <c r="AA626" s="47">
        <f t="shared" ca="1" si="90"/>
        <v>11.336192129630945</v>
      </c>
      <c r="AB626" s="47">
        <f t="shared" ca="1" si="91"/>
        <v>32</v>
      </c>
      <c r="AC626" s="47">
        <f t="shared" ca="1" si="92"/>
        <v>24</v>
      </c>
      <c r="AD626" s="48">
        <f t="shared" ca="1" si="93"/>
        <v>-33.336192129630945</v>
      </c>
      <c r="AE626" s="42" t="str">
        <f t="shared" ca="1" si="96"/>
        <v>VENCIDO</v>
      </c>
    </row>
    <row r="627" spans="1:31" customFormat="1" ht="15" x14ac:dyDescent="0.25">
      <c r="A627" s="110">
        <v>23494535</v>
      </c>
      <c r="B627" s="39" t="e">
        <f>VLOOKUP(A627,[1]BASE!$A:$A,1,0)</f>
        <v>#N/A</v>
      </c>
      <c r="C627" s="39" t="e">
        <f>VLOOKUP(A627,'INGRESO DIARIO'!A:A,1,0)</f>
        <v>#N/A</v>
      </c>
      <c r="D627" s="1" t="s">
        <v>196</v>
      </c>
      <c r="E627" s="1" t="s">
        <v>19</v>
      </c>
      <c r="F627" s="41">
        <v>45860.735868055555</v>
      </c>
      <c r="G627" s="41">
        <v>45902.505914351852</v>
      </c>
      <c r="H627" s="1">
        <v>1128480122</v>
      </c>
      <c r="I627" s="1" t="s">
        <v>197</v>
      </c>
      <c r="J627" s="1" t="s">
        <v>328</v>
      </c>
      <c r="K627" s="1" t="s">
        <v>15</v>
      </c>
      <c r="L627" s="1" t="s">
        <v>198</v>
      </c>
      <c r="M627" s="1" t="s">
        <v>18</v>
      </c>
      <c r="N627" s="1" t="s">
        <v>22</v>
      </c>
      <c r="O627" s="1"/>
      <c r="P627" s="1"/>
      <c r="Q627" s="43">
        <v>45904</v>
      </c>
      <c r="R627" s="43"/>
      <c r="S627" s="1" t="s">
        <v>23</v>
      </c>
      <c r="T627" s="1" t="s">
        <v>199</v>
      </c>
      <c r="U627" s="1"/>
      <c r="V627" s="1"/>
      <c r="W627" s="46">
        <f t="shared" si="94"/>
        <v>45910.505914351852</v>
      </c>
      <c r="X627" s="47">
        <f t="shared" si="95"/>
        <v>8</v>
      </c>
      <c r="Y627" s="47">
        <f t="shared" ca="1" si="88"/>
        <v>43.49408564814803</v>
      </c>
      <c r="Z627" s="47">
        <f t="shared" ca="1" si="89"/>
        <v>32</v>
      </c>
      <c r="AA627" s="47">
        <f t="shared" ca="1" si="90"/>
        <v>11.49408564814803</v>
      </c>
      <c r="AB627" s="47">
        <f t="shared" ca="1" si="91"/>
        <v>32</v>
      </c>
      <c r="AC627" s="47">
        <f t="shared" ca="1" si="92"/>
        <v>24</v>
      </c>
      <c r="AD627" s="48">
        <f t="shared" ca="1" si="93"/>
        <v>-33.49408564814803</v>
      </c>
      <c r="AE627" s="42" t="str">
        <f t="shared" ca="1" si="96"/>
        <v>VENCIDO</v>
      </c>
    </row>
    <row r="628" spans="1:31" customFormat="1" ht="15" x14ac:dyDescent="0.25">
      <c r="A628" s="110">
        <v>23528554</v>
      </c>
      <c r="B628" s="39" t="e">
        <f>VLOOKUP(A628,[1]BASE!$A:$A,1,0)</f>
        <v>#N/A</v>
      </c>
      <c r="C628" s="39" t="e">
        <f>VLOOKUP(A628,'INGRESO DIARIO'!A:A,1,0)</f>
        <v>#N/A</v>
      </c>
      <c r="D628" s="1" t="s">
        <v>225</v>
      </c>
      <c r="E628" s="1" t="s">
        <v>409</v>
      </c>
      <c r="F628" s="41">
        <v>45902.326562499999</v>
      </c>
      <c r="G628" s="41">
        <v>45902.326574074075</v>
      </c>
      <c r="H628" s="1">
        <v>98532026</v>
      </c>
      <c r="I628" s="1" t="s">
        <v>226</v>
      </c>
      <c r="J628" s="1" t="s">
        <v>335</v>
      </c>
      <c r="K628" s="1" t="s">
        <v>15</v>
      </c>
      <c r="L628" s="1" t="s">
        <v>227</v>
      </c>
      <c r="M628" s="1" t="s">
        <v>18</v>
      </c>
      <c r="N628" s="1" t="str">
        <f>VLOOKUP(A628,[2]Hoja2!A:G,7,0)</f>
        <v>SUR ITAGUI AGIZAL</v>
      </c>
      <c r="O628" s="1"/>
      <c r="P628" s="1"/>
      <c r="Q628" s="43">
        <v>45904</v>
      </c>
      <c r="R628" s="43"/>
      <c r="S628" s="1" t="s">
        <v>23</v>
      </c>
      <c r="T628" s="1" t="s">
        <v>228</v>
      </c>
      <c r="U628" s="1"/>
      <c r="V628" s="1"/>
      <c r="W628" s="46">
        <f t="shared" si="94"/>
        <v>45910.326574074075</v>
      </c>
      <c r="X628" s="47">
        <f t="shared" si="95"/>
        <v>8</v>
      </c>
      <c r="Y628" s="47">
        <f t="shared" ca="1" si="88"/>
        <v>43.673425925924676</v>
      </c>
      <c r="Z628" s="47">
        <f t="shared" ca="1" si="89"/>
        <v>32</v>
      </c>
      <c r="AA628" s="47">
        <f t="shared" ca="1" si="90"/>
        <v>11.673425925924676</v>
      </c>
      <c r="AB628" s="47">
        <f t="shared" ca="1" si="91"/>
        <v>32</v>
      </c>
      <c r="AC628" s="47">
        <f t="shared" ca="1" si="92"/>
        <v>24</v>
      </c>
      <c r="AD628" s="48">
        <f t="shared" ca="1" si="93"/>
        <v>-33.673425925924676</v>
      </c>
      <c r="AE628" s="42" t="str">
        <f t="shared" ca="1" si="96"/>
        <v>VENCIDO</v>
      </c>
    </row>
    <row r="629" spans="1:31" customFormat="1" ht="15" x14ac:dyDescent="0.25">
      <c r="A629" s="110">
        <v>23528561</v>
      </c>
      <c r="B629" s="39" t="e">
        <f>VLOOKUP(A629,[1]BASE!$A:$A,1,0)</f>
        <v>#N/A</v>
      </c>
      <c r="C629" s="39" t="e">
        <f>VLOOKUP(A629,'INGRESO DIARIO'!A:A,1,0)</f>
        <v>#N/A</v>
      </c>
      <c r="D629" s="1" t="s">
        <v>229</v>
      </c>
      <c r="E629" s="1" t="s">
        <v>409</v>
      </c>
      <c r="F629" s="41">
        <v>45902.333032407405</v>
      </c>
      <c r="G629" s="41">
        <v>45902.333043981482</v>
      </c>
      <c r="H629" s="1">
        <v>98532026</v>
      </c>
      <c r="I629" s="1" t="s">
        <v>226</v>
      </c>
      <c r="J629" s="1" t="s">
        <v>335</v>
      </c>
      <c r="K629" s="1" t="s">
        <v>15</v>
      </c>
      <c r="L629" s="1" t="s">
        <v>230</v>
      </c>
      <c r="M629" s="1" t="s">
        <v>18</v>
      </c>
      <c r="N629" s="1" t="str">
        <f>VLOOKUP(A629,[2]Hoja2!A:G,7,0)</f>
        <v>SUR ITAGUI AGIZAL</v>
      </c>
      <c r="O629" s="1"/>
      <c r="P629" s="1"/>
      <c r="Q629" s="43">
        <v>45904</v>
      </c>
      <c r="R629" s="43"/>
      <c r="S629" s="1" t="s">
        <v>23</v>
      </c>
      <c r="T629" s="1" t="s">
        <v>228</v>
      </c>
      <c r="U629" s="1"/>
      <c r="V629" s="1"/>
      <c r="W629" s="46">
        <f t="shared" si="94"/>
        <v>45910.333043981482</v>
      </c>
      <c r="X629" s="47">
        <f t="shared" si="95"/>
        <v>8</v>
      </c>
      <c r="Y629" s="47">
        <f t="shared" ca="1" si="88"/>
        <v>43.666956018518249</v>
      </c>
      <c r="Z629" s="47">
        <f t="shared" ca="1" si="89"/>
        <v>32</v>
      </c>
      <c r="AA629" s="47">
        <f t="shared" ca="1" si="90"/>
        <v>11.666956018518249</v>
      </c>
      <c r="AB629" s="47">
        <f t="shared" ca="1" si="91"/>
        <v>32</v>
      </c>
      <c r="AC629" s="47">
        <f t="shared" ca="1" si="92"/>
        <v>24</v>
      </c>
      <c r="AD629" s="48">
        <f t="shared" ca="1" si="93"/>
        <v>-33.666956018518249</v>
      </c>
      <c r="AE629" s="42" t="str">
        <f t="shared" ca="1" si="96"/>
        <v>VENCIDO</v>
      </c>
    </row>
    <row r="630" spans="1:31" customFormat="1" ht="15" x14ac:dyDescent="0.25">
      <c r="A630" s="110">
        <v>23528875</v>
      </c>
      <c r="B630" s="39" t="e">
        <f>VLOOKUP(A630,[1]BASE!$A:$A,1,0)</f>
        <v>#N/A</v>
      </c>
      <c r="C630" s="39" t="e">
        <f>VLOOKUP(A630,'INGRESO DIARIO'!A:A,1,0)</f>
        <v>#N/A</v>
      </c>
      <c r="D630" s="40" t="s">
        <v>357</v>
      </c>
      <c r="E630" s="1" t="s">
        <v>19</v>
      </c>
      <c r="F630" s="41">
        <v>45902.479629629626</v>
      </c>
      <c r="G630" s="41">
        <v>45902.479675925926</v>
      </c>
      <c r="H630" s="1">
        <v>43544443</v>
      </c>
      <c r="I630" s="1" t="s">
        <v>79</v>
      </c>
      <c r="J630" s="1" t="s">
        <v>288</v>
      </c>
      <c r="K630" s="1" t="s">
        <v>15</v>
      </c>
      <c r="L630" s="1" t="s">
        <v>80</v>
      </c>
      <c r="M630" s="1" t="s">
        <v>16</v>
      </c>
      <c r="N630" s="1" t="str">
        <f>VLOOKUP(A630,[2]Hoja2!A:G,7,0)</f>
        <v>OCCIDENTE</v>
      </c>
      <c r="O630" s="1"/>
      <c r="P630" s="1"/>
      <c r="Q630" s="43">
        <v>45904</v>
      </c>
      <c r="R630" s="43"/>
      <c r="S630" s="1" t="s">
        <v>23</v>
      </c>
      <c r="T630" s="1" t="s">
        <v>81</v>
      </c>
      <c r="U630" s="1"/>
      <c r="V630" s="1"/>
      <c r="W630" s="46">
        <f t="shared" si="94"/>
        <v>45906.479675925926</v>
      </c>
      <c r="X630" s="47">
        <f t="shared" si="95"/>
        <v>4</v>
      </c>
      <c r="Y630" s="47">
        <f t="shared" ca="1" si="88"/>
        <v>43.520324074073869</v>
      </c>
      <c r="Z630" s="47">
        <f t="shared" ca="1" si="89"/>
        <v>32</v>
      </c>
      <c r="AA630" s="47">
        <f t="shared" ca="1" si="90"/>
        <v>11.520324074073869</v>
      </c>
      <c r="AB630" s="47">
        <f t="shared" ca="1" si="91"/>
        <v>32</v>
      </c>
      <c r="AC630" s="47">
        <f t="shared" ca="1" si="92"/>
        <v>28</v>
      </c>
      <c r="AD630" s="48">
        <f t="shared" ca="1" si="93"/>
        <v>-37.520324074073869</v>
      </c>
      <c r="AE630" s="42" t="str">
        <f t="shared" ca="1" si="96"/>
        <v>VENCIDO</v>
      </c>
    </row>
    <row r="631" spans="1:31" customFormat="1" ht="15" x14ac:dyDescent="0.25">
      <c r="A631" s="110">
        <v>23285621</v>
      </c>
      <c r="B631" s="39" t="e">
        <f>VLOOKUP(A631,[1]BASE!$A:$A,1,0)</f>
        <v>#N/A</v>
      </c>
      <c r="C631" s="39" t="e">
        <f>VLOOKUP(A631,'INGRESO DIARIO'!A:A,1,0)</f>
        <v>#N/A</v>
      </c>
      <c r="D631" s="40" t="s">
        <v>361</v>
      </c>
      <c r="E631" s="1" t="s">
        <v>19</v>
      </c>
      <c r="F631" s="41">
        <v>45618.749745370369</v>
      </c>
      <c r="G631" s="41">
        <v>45902.513680555552</v>
      </c>
      <c r="H631" s="1">
        <v>71267285</v>
      </c>
      <c r="I631" s="1" t="s">
        <v>87</v>
      </c>
      <c r="J631" s="1" t="s">
        <v>290</v>
      </c>
      <c r="K631" s="1" t="s">
        <v>15</v>
      </c>
      <c r="L631" s="1" t="s">
        <v>17</v>
      </c>
      <c r="M631" s="1" t="s">
        <v>16</v>
      </c>
      <c r="N631" s="1" t="str">
        <f>VLOOKUP(A631,[2]Hoja2!A:G,7,0)</f>
        <v>ORIENTE</v>
      </c>
      <c r="O631" s="1"/>
      <c r="P631" s="1"/>
      <c r="Q631" s="43">
        <v>45904</v>
      </c>
      <c r="R631" s="43"/>
      <c r="S631" s="1" t="s">
        <v>23</v>
      </c>
      <c r="T631" s="1" t="s">
        <v>88</v>
      </c>
      <c r="U631" s="1"/>
      <c r="V631" s="1"/>
      <c r="W631" s="46">
        <f t="shared" si="94"/>
        <v>45906.513680555552</v>
      </c>
      <c r="X631" s="47">
        <f t="shared" si="95"/>
        <v>4</v>
      </c>
      <c r="Y631" s="47">
        <f t="shared" ca="1" si="88"/>
        <v>43.486319444447872</v>
      </c>
      <c r="Z631" s="47">
        <f t="shared" ca="1" si="89"/>
        <v>32</v>
      </c>
      <c r="AA631" s="47">
        <f t="shared" ca="1" si="90"/>
        <v>11.486319444447872</v>
      </c>
      <c r="AB631" s="47">
        <f t="shared" ca="1" si="91"/>
        <v>32</v>
      </c>
      <c r="AC631" s="47">
        <f t="shared" ca="1" si="92"/>
        <v>28</v>
      </c>
      <c r="AD631" s="48">
        <f t="shared" ca="1" si="93"/>
        <v>-37.486319444447872</v>
      </c>
      <c r="AE631" s="42" t="str">
        <f t="shared" ca="1" si="96"/>
        <v>VENCIDO</v>
      </c>
    </row>
    <row r="632" spans="1:31" customFormat="1" ht="15" x14ac:dyDescent="0.25">
      <c r="A632" s="110">
        <v>23530099</v>
      </c>
      <c r="B632" s="39" t="e">
        <f>VLOOKUP(A632,[1]BASE!$A:$A,1,0)</f>
        <v>#N/A</v>
      </c>
      <c r="C632" s="39" t="e">
        <f>VLOOKUP(A632,'INGRESO DIARIO'!A:A,1,0)</f>
        <v>#N/A</v>
      </c>
      <c r="D632" s="40" t="s">
        <v>364</v>
      </c>
      <c r="E632" s="1" t="s">
        <v>19</v>
      </c>
      <c r="F632" s="41">
        <v>45903.41300925926</v>
      </c>
      <c r="G632" s="41">
        <v>45903.413043981483</v>
      </c>
      <c r="H632" s="1">
        <v>70301537</v>
      </c>
      <c r="I632" s="1" t="s">
        <v>95</v>
      </c>
      <c r="J632" s="1" t="s">
        <v>293</v>
      </c>
      <c r="K632" s="1" t="s">
        <v>15</v>
      </c>
      <c r="L632" s="1" t="s">
        <v>96</v>
      </c>
      <c r="M632" s="1" t="s">
        <v>16</v>
      </c>
      <c r="N632" s="1" t="str">
        <f>VLOOKUP(A632,[2]Hoja2!A:G,7,0)</f>
        <v>OCCIDENTE</v>
      </c>
      <c r="O632" s="1"/>
      <c r="P632" s="1"/>
      <c r="Q632" s="43">
        <v>45904</v>
      </c>
      <c r="R632" s="43"/>
      <c r="S632" s="1" t="s">
        <v>23</v>
      </c>
      <c r="T632" s="1" t="s">
        <v>97</v>
      </c>
      <c r="U632" s="1"/>
      <c r="V632" s="1"/>
      <c r="W632" s="46">
        <f t="shared" si="94"/>
        <v>45907.413043981483</v>
      </c>
      <c r="X632" s="47">
        <f t="shared" si="95"/>
        <v>4</v>
      </c>
      <c r="Y632" s="47">
        <f t="shared" ca="1" si="88"/>
        <v>42.586956018516503</v>
      </c>
      <c r="Z632" s="47">
        <f t="shared" ca="1" si="89"/>
        <v>31</v>
      </c>
      <c r="AA632" s="47">
        <f t="shared" ca="1" si="90"/>
        <v>11.586956018516503</v>
      </c>
      <c r="AB632" s="47">
        <f t="shared" ca="1" si="91"/>
        <v>31</v>
      </c>
      <c r="AC632" s="47">
        <f t="shared" ca="1" si="92"/>
        <v>27</v>
      </c>
      <c r="AD632" s="48">
        <f t="shared" ca="1" si="93"/>
        <v>-36.586956018516503</v>
      </c>
      <c r="AE632" s="42" t="str">
        <f t="shared" ca="1" si="96"/>
        <v>VENCIDO</v>
      </c>
    </row>
    <row r="633" spans="1:31" customFormat="1" ht="15" x14ac:dyDescent="0.25">
      <c r="A633" s="110">
        <v>23528921</v>
      </c>
      <c r="B633" s="39" t="e">
        <f>VLOOKUP(A633,[1]BASE!$A:$A,1,0)</f>
        <v>#N/A</v>
      </c>
      <c r="C633" s="39" t="e">
        <f>VLOOKUP(A633,'INGRESO DIARIO'!A:A,1,0)</f>
        <v>#N/A</v>
      </c>
      <c r="D633" s="40" t="s">
        <v>372</v>
      </c>
      <c r="E633" s="1" t="s">
        <v>19</v>
      </c>
      <c r="F633" s="41">
        <v>45902.505069444444</v>
      </c>
      <c r="G633" s="41">
        <v>45902.505104166667</v>
      </c>
      <c r="H633" s="1">
        <v>32473616</v>
      </c>
      <c r="I633" s="1" t="s">
        <v>114</v>
      </c>
      <c r="J633" s="1" t="s">
        <v>302</v>
      </c>
      <c r="K633" s="1" t="s">
        <v>15</v>
      </c>
      <c r="L633" s="1" t="s">
        <v>115</v>
      </c>
      <c r="M633" s="1" t="s">
        <v>16</v>
      </c>
      <c r="N633" s="1" t="str">
        <f>VLOOKUP(A633,[2]Hoja2!A:G,7,0)</f>
        <v>ORIENTE</v>
      </c>
      <c r="O633" s="1"/>
      <c r="P633" s="1"/>
      <c r="Q633" s="43">
        <v>45904</v>
      </c>
      <c r="R633" s="43"/>
      <c r="S633" s="1" t="s">
        <v>23</v>
      </c>
      <c r="T633" s="1" t="s">
        <v>116</v>
      </c>
      <c r="U633" s="1"/>
      <c r="V633" s="1"/>
      <c r="W633" s="46">
        <f t="shared" si="94"/>
        <v>45906.505104166667</v>
      </c>
      <c r="X633" s="47">
        <f t="shared" si="95"/>
        <v>4</v>
      </c>
      <c r="Y633" s="47">
        <f t="shared" ca="1" si="88"/>
        <v>43.49489583333343</v>
      </c>
      <c r="Z633" s="47">
        <f t="shared" ca="1" si="89"/>
        <v>32</v>
      </c>
      <c r="AA633" s="47">
        <f t="shared" ca="1" si="90"/>
        <v>11.49489583333343</v>
      </c>
      <c r="AB633" s="47">
        <f t="shared" ca="1" si="91"/>
        <v>32</v>
      </c>
      <c r="AC633" s="47">
        <f t="shared" ca="1" si="92"/>
        <v>28</v>
      </c>
      <c r="AD633" s="48">
        <f t="shared" ca="1" si="93"/>
        <v>-37.49489583333343</v>
      </c>
      <c r="AE633" s="42" t="str">
        <f t="shared" ca="1" si="96"/>
        <v>VENCIDO</v>
      </c>
    </row>
    <row r="634" spans="1:31" customFormat="1" ht="15" x14ac:dyDescent="0.25">
      <c r="A634" s="110">
        <v>23528924</v>
      </c>
      <c r="B634" s="39" t="e">
        <f>VLOOKUP(A634,[1]BASE!$A:$A,1,0)</f>
        <v>#N/A</v>
      </c>
      <c r="C634" s="39" t="e">
        <f>VLOOKUP(A634,'INGRESO DIARIO'!A:A,1,0)</f>
        <v>#N/A</v>
      </c>
      <c r="D634" s="40" t="s">
        <v>373</v>
      </c>
      <c r="E634" s="1" t="s">
        <v>19</v>
      </c>
      <c r="F634" s="41">
        <v>45902.507800925923</v>
      </c>
      <c r="G634" s="41">
        <v>45902.507835648146</v>
      </c>
      <c r="H634" s="1">
        <v>32473616</v>
      </c>
      <c r="I634" s="1" t="s">
        <v>114</v>
      </c>
      <c r="J634" s="1" t="s">
        <v>302</v>
      </c>
      <c r="K634" s="1" t="s">
        <v>15</v>
      </c>
      <c r="L634" s="1" t="s">
        <v>117</v>
      </c>
      <c r="M634" s="1" t="s">
        <v>16</v>
      </c>
      <c r="N634" s="1" t="str">
        <f>VLOOKUP(A634,[2]Hoja2!A:G,7,0)</f>
        <v>ORIENTE</v>
      </c>
      <c r="O634" s="1"/>
      <c r="P634" s="1"/>
      <c r="Q634" s="43">
        <v>45904</v>
      </c>
      <c r="R634" s="43"/>
      <c r="S634" s="1" t="s">
        <v>23</v>
      </c>
      <c r="T634" s="1" t="s">
        <v>118</v>
      </c>
      <c r="U634" s="1"/>
      <c r="V634" s="1"/>
      <c r="W634" s="46">
        <f t="shared" si="94"/>
        <v>45906.507835648146</v>
      </c>
      <c r="X634" s="47">
        <f t="shared" si="95"/>
        <v>4</v>
      </c>
      <c r="Y634" s="47">
        <f t="shared" ca="1" si="88"/>
        <v>43.492164351853717</v>
      </c>
      <c r="Z634" s="47">
        <f t="shared" ca="1" si="89"/>
        <v>32</v>
      </c>
      <c r="AA634" s="47">
        <f t="shared" ca="1" si="90"/>
        <v>11.492164351853717</v>
      </c>
      <c r="AB634" s="47">
        <f t="shared" ca="1" si="91"/>
        <v>32</v>
      </c>
      <c r="AC634" s="47">
        <f t="shared" ca="1" si="92"/>
        <v>28</v>
      </c>
      <c r="AD634" s="48">
        <f t="shared" ca="1" si="93"/>
        <v>-37.492164351853717</v>
      </c>
      <c r="AE634" s="42" t="str">
        <f t="shared" ca="1" si="96"/>
        <v>VENCIDO</v>
      </c>
    </row>
    <row r="635" spans="1:31" customFormat="1" ht="15" x14ac:dyDescent="0.25">
      <c r="A635" s="110">
        <v>23529908</v>
      </c>
      <c r="B635" s="39" t="e">
        <f>VLOOKUP(A635,[1]BASE!$A:$A,1,0)</f>
        <v>#N/A</v>
      </c>
      <c r="C635" s="39" t="e">
        <f>VLOOKUP(A635,'INGRESO DIARIO'!A:A,1,0)</f>
        <v>#N/A</v>
      </c>
      <c r="D635" s="40" t="s">
        <v>380</v>
      </c>
      <c r="E635" s="1" t="s">
        <v>19</v>
      </c>
      <c r="F635" s="41">
        <v>45903.366342592592</v>
      </c>
      <c r="G635" s="41">
        <v>45903.366365740738</v>
      </c>
      <c r="H635" s="1">
        <v>32142974</v>
      </c>
      <c r="I635" s="1" t="s">
        <v>129</v>
      </c>
      <c r="J635" s="1" t="s">
        <v>307</v>
      </c>
      <c r="K635" s="1" t="s">
        <v>15</v>
      </c>
      <c r="L635" s="1" t="s">
        <v>130</v>
      </c>
      <c r="M635" s="1" t="s">
        <v>16</v>
      </c>
      <c r="N635" s="1" t="str">
        <f>VLOOKUP(A635,[2]Hoja2!A:G,7,0)</f>
        <v>OCCIDENTE</v>
      </c>
      <c r="O635" s="1"/>
      <c r="P635" s="1"/>
      <c r="Q635" s="43">
        <v>45904</v>
      </c>
      <c r="R635" s="43"/>
      <c r="S635" s="1" t="s">
        <v>23</v>
      </c>
      <c r="T635" s="1" t="s">
        <v>131</v>
      </c>
      <c r="U635" s="1"/>
      <c r="V635" s="1"/>
      <c r="W635" s="46">
        <f t="shared" si="94"/>
        <v>45907.366365740738</v>
      </c>
      <c r="X635" s="47">
        <f t="shared" si="95"/>
        <v>4</v>
      </c>
      <c r="Y635" s="47">
        <f t="shared" ca="1" si="88"/>
        <v>42.63363425926218</v>
      </c>
      <c r="Z635" s="47">
        <f t="shared" ca="1" si="89"/>
        <v>31</v>
      </c>
      <c r="AA635" s="47">
        <f t="shared" ca="1" si="90"/>
        <v>11.63363425926218</v>
      </c>
      <c r="AB635" s="47">
        <f t="shared" ca="1" si="91"/>
        <v>31</v>
      </c>
      <c r="AC635" s="47">
        <f t="shared" ca="1" si="92"/>
        <v>27</v>
      </c>
      <c r="AD635" s="48">
        <f t="shared" ca="1" si="93"/>
        <v>-36.63363425926218</v>
      </c>
      <c r="AE635" s="42" t="str">
        <f t="shared" ca="1" si="96"/>
        <v>VENCIDO</v>
      </c>
    </row>
    <row r="636" spans="1:31" customFormat="1" ht="15" x14ac:dyDescent="0.25">
      <c r="A636" s="110">
        <v>23462893</v>
      </c>
      <c r="B636" s="39" t="e">
        <f>VLOOKUP(A636,[1]BASE!$A:$A,1,0)</f>
        <v>#N/A</v>
      </c>
      <c r="C636" s="39" t="e">
        <f>VLOOKUP(A636,'INGRESO DIARIO'!A:A,1,0)</f>
        <v>#N/A</v>
      </c>
      <c r="D636" s="40" t="s">
        <v>381</v>
      </c>
      <c r="E636" s="1" t="s">
        <v>19</v>
      </c>
      <c r="F636" s="41">
        <v>45819.765034722222</v>
      </c>
      <c r="G636" s="41">
        <v>45902.733217592591</v>
      </c>
      <c r="H636" s="1">
        <v>43564742</v>
      </c>
      <c r="I636" s="1" t="s">
        <v>132</v>
      </c>
      <c r="J636" s="1" t="s">
        <v>308</v>
      </c>
      <c r="K636" s="1" t="s">
        <v>15</v>
      </c>
      <c r="L636" s="1" t="s">
        <v>133</v>
      </c>
      <c r="M636" s="1" t="s">
        <v>16</v>
      </c>
      <c r="N636" s="1" t="str">
        <f>VLOOKUP(A636,[2]Hoja2!A:G,7,0)</f>
        <v>OCCIDENTE</v>
      </c>
      <c r="O636" s="1"/>
      <c r="P636" s="1"/>
      <c r="Q636" s="43">
        <v>45904</v>
      </c>
      <c r="R636" s="43"/>
      <c r="S636" s="1" t="s">
        <v>23</v>
      </c>
      <c r="T636" s="1" t="s">
        <v>134</v>
      </c>
      <c r="U636" s="1"/>
      <c r="V636" s="1"/>
      <c r="W636" s="46">
        <f t="shared" si="94"/>
        <v>45906.733217592591</v>
      </c>
      <c r="X636" s="47">
        <f t="shared" si="95"/>
        <v>4</v>
      </c>
      <c r="Y636" s="47">
        <f t="shared" ref="Y636:Y699" ca="1" si="97">+TODAY()-G636+1</f>
        <v>43.266782407408755</v>
      </c>
      <c r="Z636" s="47">
        <f t="shared" ref="Z636:Z699" ca="1" si="98">+NETWORKDAYS.INTL(G636,NOW(),1)-MOD(H636,1)</f>
        <v>32</v>
      </c>
      <c r="AA636" s="47">
        <f t="shared" ref="AA636:AA699" ca="1" si="99">+Y636-Z636</f>
        <v>11.266782407408755</v>
      </c>
      <c r="AB636" s="47">
        <f t="shared" ref="AB636:AB699" ca="1" si="100">+(((TODAY()-G636)+1)-AA636)</f>
        <v>32</v>
      </c>
      <c r="AC636" s="47">
        <f t="shared" ref="AC636:AC699" ca="1" si="101">+AB636-X636</f>
        <v>28</v>
      </c>
      <c r="AD636" s="48">
        <f t="shared" ref="AD636:AD699" ca="1" si="102">IF(W636&lt;&gt;0,+W636-TODAY()+1,"")</f>
        <v>-37.266782407408755</v>
      </c>
      <c r="AE636" s="42" t="str">
        <f t="shared" ca="1" si="96"/>
        <v>VENCIDO</v>
      </c>
    </row>
    <row r="637" spans="1:31" customFormat="1" ht="15" x14ac:dyDescent="0.25">
      <c r="A637" s="110">
        <v>23292044</v>
      </c>
      <c r="B637" s="39" t="e">
        <f>VLOOKUP(A637,[1]BASE!$A:$A,1,0)</f>
        <v>#N/A</v>
      </c>
      <c r="C637" s="39" t="e">
        <f>VLOOKUP(A637,'INGRESO DIARIO'!A:A,1,0)</f>
        <v>#N/A</v>
      </c>
      <c r="D637" s="1" t="s">
        <v>151</v>
      </c>
      <c r="E637" s="1" t="s">
        <v>19</v>
      </c>
      <c r="F637" s="41">
        <v>45624.379525462966</v>
      </c>
      <c r="G637" s="41">
        <v>45902.702002314814</v>
      </c>
      <c r="H637" s="1">
        <v>1128414643</v>
      </c>
      <c r="I637" s="1" t="s">
        <v>152</v>
      </c>
      <c r="J637" s="1" t="s">
        <v>316</v>
      </c>
      <c r="K637" s="1" t="s">
        <v>15</v>
      </c>
      <c r="L637" s="1" t="s">
        <v>153</v>
      </c>
      <c r="M637" s="1" t="s">
        <v>16</v>
      </c>
      <c r="N637" s="1" t="str">
        <f>VLOOKUP(A637,[2]Hoja2!A:G,7,0)</f>
        <v>OCCIDENTE</v>
      </c>
      <c r="O637" s="1"/>
      <c r="P637" s="1"/>
      <c r="Q637" s="43">
        <v>45904</v>
      </c>
      <c r="R637" s="43"/>
      <c r="S637" s="1" t="s">
        <v>23</v>
      </c>
      <c r="T637" s="1" t="s">
        <v>154</v>
      </c>
      <c r="U637" s="1"/>
      <c r="V637" s="1"/>
      <c r="W637" s="46">
        <f t="shared" si="94"/>
        <v>45906.702002314814</v>
      </c>
      <c r="X637" s="47">
        <f t="shared" si="95"/>
        <v>4</v>
      </c>
      <c r="Y637" s="47">
        <f t="shared" ca="1" si="97"/>
        <v>43.297997685185692</v>
      </c>
      <c r="Z637" s="47">
        <f t="shared" ca="1" si="98"/>
        <v>32</v>
      </c>
      <c r="AA637" s="47">
        <f t="shared" ca="1" si="99"/>
        <v>11.297997685185692</v>
      </c>
      <c r="AB637" s="47">
        <f t="shared" ca="1" si="100"/>
        <v>32</v>
      </c>
      <c r="AC637" s="47">
        <f t="shared" ca="1" si="101"/>
        <v>28</v>
      </c>
      <c r="AD637" s="48">
        <f t="shared" ca="1" si="102"/>
        <v>-37.297997685185692</v>
      </c>
      <c r="AE637" s="42" t="str">
        <f t="shared" ca="1" si="96"/>
        <v>VENCIDO</v>
      </c>
    </row>
    <row r="638" spans="1:31" customFormat="1" ht="15" x14ac:dyDescent="0.25">
      <c r="A638" s="110">
        <v>23474128</v>
      </c>
      <c r="B638" s="39" t="e">
        <f>VLOOKUP(A638,[1]BASE!$A:$A,1,0)</f>
        <v>#N/A</v>
      </c>
      <c r="C638" s="39" t="e">
        <f>VLOOKUP(A638,'INGRESO DIARIO'!A:A,1,0)</f>
        <v>#N/A</v>
      </c>
      <c r="D638" s="40" t="s">
        <v>391</v>
      </c>
      <c r="E638" s="1" t="s">
        <v>19</v>
      </c>
      <c r="F638" s="41">
        <v>45834.371319444443</v>
      </c>
      <c r="G638" s="41">
        <v>45902.357094907406</v>
      </c>
      <c r="H638" s="1">
        <v>1128406235</v>
      </c>
      <c r="I638" s="1" t="s">
        <v>75</v>
      </c>
      <c r="J638" s="1" t="s">
        <v>74</v>
      </c>
      <c r="K638" s="1" t="s">
        <v>15</v>
      </c>
      <c r="L638" s="1" t="s">
        <v>17</v>
      </c>
      <c r="M638" s="1" t="s">
        <v>16</v>
      </c>
      <c r="N638" s="1" t="s">
        <v>22</v>
      </c>
      <c r="O638" s="1"/>
      <c r="P638" s="1"/>
      <c r="Q638" s="43">
        <v>45904</v>
      </c>
      <c r="R638" s="43"/>
      <c r="S638" s="1" t="s">
        <v>23</v>
      </c>
      <c r="T638" s="1" t="s">
        <v>157</v>
      </c>
      <c r="U638" s="1"/>
      <c r="V638" s="1"/>
      <c r="W638" s="46">
        <f t="shared" si="94"/>
        <v>45906.357094907406</v>
      </c>
      <c r="X638" s="47">
        <f t="shared" si="95"/>
        <v>4</v>
      </c>
      <c r="Y638" s="47">
        <f t="shared" ca="1" si="97"/>
        <v>43.642905092594447</v>
      </c>
      <c r="Z638" s="47">
        <f t="shared" ca="1" si="98"/>
        <v>32</v>
      </c>
      <c r="AA638" s="47">
        <f t="shared" ca="1" si="99"/>
        <v>11.642905092594447</v>
      </c>
      <c r="AB638" s="47">
        <f t="shared" ca="1" si="100"/>
        <v>32</v>
      </c>
      <c r="AC638" s="47">
        <f t="shared" ca="1" si="101"/>
        <v>28</v>
      </c>
      <c r="AD638" s="48">
        <f t="shared" ca="1" si="102"/>
        <v>-37.642905092594447</v>
      </c>
      <c r="AE638" s="42" t="str">
        <f t="shared" ca="1" si="96"/>
        <v>VENCIDO</v>
      </c>
    </row>
    <row r="639" spans="1:31" customFormat="1" ht="15" x14ac:dyDescent="0.25">
      <c r="A639" s="110">
        <v>23530093</v>
      </c>
      <c r="B639" s="39" t="e">
        <f>VLOOKUP(A639,[1]BASE!$A:$A,1,0)</f>
        <v>#N/A</v>
      </c>
      <c r="C639" s="39" t="e">
        <f>VLOOKUP(A639,'INGRESO DIARIO'!A:A,1,0)</f>
        <v>#N/A</v>
      </c>
      <c r="D639" s="40" t="s">
        <v>392</v>
      </c>
      <c r="E639" s="1" t="s">
        <v>19</v>
      </c>
      <c r="F639" s="41">
        <v>45903.411203703705</v>
      </c>
      <c r="G639" s="41">
        <v>45903.411238425928</v>
      </c>
      <c r="H639" s="1">
        <v>8316587</v>
      </c>
      <c r="I639" s="1" t="s">
        <v>158</v>
      </c>
      <c r="J639" s="1" t="s">
        <v>318</v>
      </c>
      <c r="K639" s="1" t="s">
        <v>15</v>
      </c>
      <c r="L639" s="1" t="s">
        <v>159</v>
      </c>
      <c r="M639" s="1" t="s">
        <v>16</v>
      </c>
      <c r="N639" s="1" t="str">
        <f>VLOOKUP(A639,[2]Hoja2!A:G,7,0)</f>
        <v>SUR</v>
      </c>
      <c r="O639" s="1"/>
      <c r="P639" s="1"/>
      <c r="Q639" s="43">
        <v>45904</v>
      </c>
      <c r="R639" s="43"/>
      <c r="S639" s="1" t="s">
        <v>23</v>
      </c>
      <c r="T639" s="1" t="s">
        <v>160</v>
      </c>
      <c r="U639" s="1"/>
      <c r="V639" s="1"/>
      <c r="W639" s="46">
        <f t="shared" si="94"/>
        <v>45907.411238425928</v>
      </c>
      <c r="X639" s="47">
        <f t="shared" si="95"/>
        <v>4</v>
      </c>
      <c r="Y639" s="47">
        <f t="shared" ca="1" si="97"/>
        <v>42.588761574072123</v>
      </c>
      <c r="Z639" s="47">
        <f t="shared" ca="1" si="98"/>
        <v>31</v>
      </c>
      <c r="AA639" s="47">
        <f t="shared" ca="1" si="99"/>
        <v>11.588761574072123</v>
      </c>
      <c r="AB639" s="47">
        <f t="shared" ca="1" si="100"/>
        <v>31</v>
      </c>
      <c r="AC639" s="47">
        <f t="shared" ca="1" si="101"/>
        <v>27</v>
      </c>
      <c r="AD639" s="48">
        <f t="shared" ca="1" si="102"/>
        <v>-36.588761574072123</v>
      </c>
      <c r="AE639" s="42" t="str">
        <f t="shared" ca="1" si="96"/>
        <v>VENCIDO</v>
      </c>
    </row>
    <row r="640" spans="1:31" customFormat="1" ht="15" x14ac:dyDescent="0.25">
      <c r="A640" s="111">
        <v>23533703</v>
      </c>
      <c r="B640" s="181" t="e">
        <f>VLOOKUP(A640,[1]BASE!$A:$A,1,0)</f>
        <v>#N/A</v>
      </c>
      <c r="C640" s="39" t="e">
        <f>VLOOKUP(A640,'INGRESO DIARIO'!A:A,1,0)</f>
        <v>#N/A</v>
      </c>
      <c r="D640" s="60" t="s">
        <v>693</v>
      </c>
      <c r="E640" s="60" t="s">
        <v>412</v>
      </c>
      <c r="F640" s="99">
        <v>45908.510613425926</v>
      </c>
      <c r="G640" s="99">
        <v>45908.510613425926</v>
      </c>
      <c r="H640" s="60">
        <v>1026144901</v>
      </c>
      <c r="I640" s="60" t="s">
        <v>694</v>
      </c>
      <c r="J640" s="60" t="s">
        <v>726</v>
      </c>
      <c r="K640" s="60" t="s">
        <v>15</v>
      </c>
      <c r="L640" s="60" t="s">
        <v>695</v>
      </c>
      <c r="M640" s="60" t="s">
        <v>18</v>
      </c>
      <c r="N640" s="60" t="s">
        <v>26</v>
      </c>
      <c r="O640" s="60"/>
      <c r="P640" s="60" t="s">
        <v>17</v>
      </c>
      <c r="Q640" s="60"/>
      <c r="R640" s="60"/>
      <c r="S640" s="60"/>
      <c r="T640" s="60" t="s">
        <v>17</v>
      </c>
      <c r="U640" s="60" t="s">
        <v>17</v>
      </c>
      <c r="V640" s="60" t="s">
        <v>17</v>
      </c>
      <c r="W640" s="101">
        <f t="shared" ref="W640:W703" si="103">+IF(M640="RURAL",(G640+8),IF(M640="URBANA",(G640+4),""))</f>
        <v>45916.510613425926</v>
      </c>
      <c r="X640" s="102">
        <f t="shared" ref="X640:X703" si="104">+IF(M640="URBANA",4,IF(M640="RURAL",8,0))</f>
        <v>8</v>
      </c>
      <c r="Y640" s="102">
        <f t="shared" ca="1" si="97"/>
        <v>37.48938657407416</v>
      </c>
      <c r="Z640" s="102">
        <f t="shared" ca="1" si="98"/>
        <v>28</v>
      </c>
      <c r="AA640" s="102">
        <f t="shared" ca="1" si="99"/>
        <v>9.4893865740741603</v>
      </c>
      <c r="AB640" s="102">
        <f t="shared" ca="1" si="100"/>
        <v>28</v>
      </c>
      <c r="AC640" s="102">
        <f t="shared" ca="1" si="101"/>
        <v>20</v>
      </c>
      <c r="AD640" s="103">
        <f t="shared" ca="1" si="102"/>
        <v>-27.48938657407416</v>
      </c>
      <c r="AE640" s="42" t="str">
        <f t="shared" ca="1" si="96"/>
        <v>VENCIDO</v>
      </c>
    </row>
    <row r="641" spans="1:31" customFormat="1" ht="15" x14ac:dyDescent="0.25">
      <c r="A641" s="126">
        <v>23524180</v>
      </c>
      <c r="B641" s="128" t="e">
        <f>VLOOKUP(A641,[1]BASE!$A:$A,1,0)</f>
        <v>#N/A</v>
      </c>
      <c r="C641" s="128" t="e">
        <f>VLOOKUP(A641,'INGRESO DIARIO'!A:A,1,0)</f>
        <v>#N/A</v>
      </c>
      <c r="D641" s="136" t="s">
        <v>3138</v>
      </c>
      <c r="E641" s="129" t="s">
        <v>19</v>
      </c>
      <c r="F641" s="130">
        <v>45896.47997685185</v>
      </c>
      <c r="G641" s="130">
        <v>45901.906840277778</v>
      </c>
      <c r="H641" s="129">
        <v>32143027</v>
      </c>
      <c r="I641" s="129" t="s">
        <v>2262</v>
      </c>
      <c r="J641" s="129" t="s">
        <v>2859</v>
      </c>
      <c r="K641" s="129" t="s">
        <v>15</v>
      </c>
      <c r="L641" s="129" t="s">
        <v>2265</v>
      </c>
      <c r="M641" s="129" t="s">
        <v>16</v>
      </c>
      <c r="N641" s="129" t="s">
        <v>22</v>
      </c>
      <c r="O641" s="129"/>
      <c r="P641" s="129"/>
      <c r="Q641" s="129"/>
      <c r="R641" s="129"/>
      <c r="S641" s="129"/>
      <c r="T641" s="129"/>
      <c r="U641" s="129"/>
      <c r="V641" s="129"/>
      <c r="W641" s="133">
        <f t="shared" si="103"/>
        <v>45905.906840277778</v>
      </c>
      <c r="X641" s="134">
        <f t="shared" si="104"/>
        <v>4</v>
      </c>
      <c r="Y641" s="134">
        <f t="shared" ca="1" si="97"/>
        <v>44.093159722222481</v>
      </c>
      <c r="Z641" s="134">
        <f t="shared" ca="1" si="98"/>
        <v>33</v>
      </c>
      <c r="AA641" s="134">
        <f t="shared" ca="1" si="99"/>
        <v>11.093159722222481</v>
      </c>
      <c r="AB641" s="134">
        <f t="shared" ca="1" si="100"/>
        <v>33</v>
      </c>
      <c r="AC641" s="134">
        <f t="shared" ca="1" si="101"/>
        <v>29</v>
      </c>
      <c r="AD641" s="135">
        <f t="shared" ca="1" si="102"/>
        <v>-38.093159722222481</v>
      </c>
      <c r="AE641" s="127" t="str">
        <f t="shared" ca="1" si="96"/>
        <v>VENCIDO</v>
      </c>
    </row>
    <row r="642" spans="1:31" ht="14.25" customHeight="1" x14ac:dyDescent="0.25">
      <c r="A642" s="126">
        <v>23280528</v>
      </c>
      <c r="B642" s="128" t="e">
        <f>VLOOKUP(A642,[1]BASE!$A:$A,1,0)</f>
        <v>#N/A</v>
      </c>
      <c r="C642" s="128" t="e">
        <f>VLOOKUP(A642,'INGRESO DIARIO'!A:A,1,0)</f>
        <v>#N/A</v>
      </c>
      <c r="D642" s="129" t="s">
        <v>1345</v>
      </c>
      <c r="E642" s="129" t="s">
        <v>589</v>
      </c>
      <c r="F642" s="130">
        <v>45614.660821759258</v>
      </c>
      <c r="G642" s="130">
        <v>45901.906550925924</v>
      </c>
      <c r="H642" s="129">
        <v>1036614445</v>
      </c>
      <c r="I642" s="129" t="s">
        <v>1343</v>
      </c>
      <c r="J642" s="129" t="s">
        <v>2705</v>
      </c>
      <c r="K642" s="129" t="s">
        <v>15</v>
      </c>
      <c r="L642" s="129" t="s">
        <v>1351</v>
      </c>
      <c r="M642" s="129" t="s">
        <v>18</v>
      </c>
      <c r="N642" s="129" t="s">
        <v>26</v>
      </c>
      <c r="O642" s="129"/>
      <c r="P642" s="129"/>
      <c r="Q642" s="129"/>
      <c r="R642" s="129"/>
      <c r="S642" s="129"/>
      <c r="T642" s="129"/>
      <c r="U642" s="129"/>
      <c r="V642" s="129"/>
      <c r="W642" s="133">
        <f t="shared" si="103"/>
        <v>45909.906550925924</v>
      </c>
      <c r="X642" s="134">
        <f t="shared" si="104"/>
        <v>8</v>
      </c>
      <c r="Y642" s="134">
        <f t="shared" ca="1" si="97"/>
        <v>44.093449074076489</v>
      </c>
      <c r="Z642" s="134">
        <f t="shared" ca="1" si="98"/>
        <v>33</v>
      </c>
      <c r="AA642" s="134">
        <f t="shared" ca="1" si="99"/>
        <v>11.093449074076489</v>
      </c>
      <c r="AB642" s="134">
        <f t="shared" ca="1" si="100"/>
        <v>33</v>
      </c>
      <c r="AC642" s="134">
        <f t="shared" ca="1" si="101"/>
        <v>25</v>
      </c>
      <c r="AD642" s="135">
        <f t="shared" ca="1" si="102"/>
        <v>-34.093449074076489</v>
      </c>
      <c r="AE642" s="127" t="str">
        <f t="shared" ca="1" si="96"/>
        <v>VENCIDO</v>
      </c>
    </row>
    <row r="643" spans="1:31" customFormat="1" ht="15" x14ac:dyDescent="0.25">
      <c r="A643" s="126">
        <v>23395660</v>
      </c>
      <c r="B643" s="128" t="e">
        <f>VLOOKUP(A643,[1]BASE!$A:$A,1,0)</f>
        <v>#N/A</v>
      </c>
      <c r="C643" s="128" t="e">
        <f>VLOOKUP(A643,'INGRESO DIARIO'!A:A,1,0)</f>
        <v>#N/A</v>
      </c>
      <c r="D643" s="129" t="s">
        <v>1400</v>
      </c>
      <c r="E643" s="129" t="s">
        <v>412</v>
      </c>
      <c r="F643" s="130">
        <v>45741.354143518518</v>
      </c>
      <c r="G643" s="130">
        <v>45901.906875000001</v>
      </c>
      <c r="H643" s="129">
        <v>15257817</v>
      </c>
      <c r="I643" s="129" t="s">
        <v>1398</v>
      </c>
      <c r="J643" s="129" t="s">
        <v>2713</v>
      </c>
      <c r="K643" s="129" t="s">
        <v>15</v>
      </c>
      <c r="L643" s="129" t="s">
        <v>1404</v>
      </c>
      <c r="M643" s="129" t="s">
        <v>18</v>
      </c>
      <c r="N643" s="129" t="s">
        <v>26</v>
      </c>
      <c r="O643" s="129"/>
      <c r="P643" s="129"/>
      <c r="Q643" s="129"/>
      <c r="R643" s="129"/>
      <c r="S643" s="129"/>
      <c r="T643" s="129"/>
      <c r="U643" s="129"/>
      <c r="V643" s="129"/>
      <c r="W643" s="133">
        <f t="shared" si="103"/>
        <v>45909.906875000001</v>
      </c>
      <c r="X643" s="134">
        <f t="shared" si="104"/>
        <v>8</v>
      </c>
      <c r="Y643" s="134">
        <f t="shared" ca="1" si="97"/>
        <v>44.093124999999418</v>
      </c>
      <c r="Z643" s="134">
        <f t="shared" ca="1" si="98"/>
        <v>33</v>
      </c>
      <c r="AA643" s="134">
        <f t="shared" ca="1" si="99"/>
        <v>11.093124999999418</v>
      </c>
      <c r="AB643" s="134">
        <f t="shared" ca="1" si="100"/>
        <v>33</v>
      </c>
      <c r="AC643" s="134">
        <f t="shared" ca="1" si="101"/>
        <v>25</v>
      </c>
      <c r="AD643" s="135">
        <f t="shared" ca="1" si="102"/>
        <v>-34.093124999999418</v>
      </c>
      <c r="AE643" s="127" t="str">
        <f t="shared" ca="1" si="96"/>
        <v>VENCIDO</v>
      </c>
    </row>
    <row r="644" spans="1:31" customFormat="1" ht="15" x14ac:dyDescent="0.25">
      <c r="A644" s="126">
        <v>23417291</v>
      </c>
      <c r="B644" s="128" t="e">
        <f>VLOOKUP(A644,[1]BASE!$A:$A,1,0)</f>
        <v>#N/A</v>
      </c>
      <c r="C644" s="128" t="e">
        <f>VLOOKUP(A644,'INGRESO DIARIO'!A:A,1,0)</f>
        <v>#N/A</v>
      </c>
      <c r="D644" s="129" t="s">
        <v>1422</v>
      </c>
      <c r="E644" s="129" t="s">
        <v>589</v>
      </c>
      <c r="F644" s="130">
        <v>45768.376215277778</v>
      </c>
      <c r="G644" s="130">
        <v>45901.906724537039</v>
      </c>
      <c r="H644" s="129">
        <v>42799221</v>
      </c>
      <c r="I644" s="129" t="s">
        <v>1421</v>
      </c>
      <c r="J644" s="129" t="s">
        <v>2717</v>
      </c>
      <c r="K644" s="129" t="s">
        <v>15</v>
      </c>
      <c r="L644" s="129" t="s">
        <v>1424</v>
      </c>
      <c r="M644" s="129" t="s">
        <v>18</v>
      </c>
      <c r="N644" s="129" t="s">
        <v>26</v>
      </c>
      <c r="O644" s="129"/>
      <c r="P644" s="129"/>
      <c r="Q644" s="129"/>
      <c r="R644" s="129"/>
      <c r="S644" s="129"/>
      <c r="T644" s="129"/>
      <c r="U644" s="129"/>
      <c r="V644" s="129"/>
      <c r="W644" s="133">
        <f t="shared" si="103"/>
        <v>45909.906724537039</v>
      </c>
      <c r="X644" s="134">
        <f t="shared" si="104"/>
        <v>8</v>
      </c>
      <c r="Y644" s="134">
        <f t="shared" ca="1" si="97"/>
        <v>44.093275462961174</v>
      </c>
      <c r="Z644" s="134">
        <f t="shared" ca="1" si="98"/>
        <v>33</v>
      </c>
      <c r="AA644" s="134">
        <f t="shared" ca="1" si="99"/>
        <v>11.093275462961174</v>
      </c>
      <c r="AB644" s="134">
        <f t="shared" ca="1" si="100"/>
        <v>33</v>
      </c>
      <c r="AC644" s="134">
        <f t="shared" ca="1" si="101"/>
        <v>25</v>
      </c>
      <c r="AD644" s="135">
        <f t="shared" ca="1" si="102"/>
        <v>-34.093275462961174</v>
      </c>
      <c r="AE644" s="127" t="str">
        <f t="shared" ca="1" si="96"/>
        <v>VENCIDO</v>
      </c>
    </row>
    <row r="645" spans="1:31" customFormat="1" ht="15" x14ac:dyDescent="0.25">
      <c r="A645" s="126">
        <v>23454014</v>
      </c>
      <c r="B645" s="128" t="e">
        <f>VLOOKUP(A645,[1]BASE!$A:$A,1,0)</f>
        <v>#N/A</v>
      </c>
      <c r="C645" s="128" t="e">
        <f>VLOOKUP(A645,'INGRESO DIARIO'!A:A,1,0)</f>
        <v>#N/A</v>
      </c>
      <c r="D645" s="129" t="s">
        <v>1450</v>
      </c>
      <c r="E645" s="129" t="s">
        <v>412</v>
      </c>
      <c r="F645" s="130">
        <v>45811.389178240737</v>
      </c>
      <c r="G645" s="130">
        <v>45901.906840277778</v>
      </c>
      <c r="H645" s="129">
        <v>71396409</v>
      </c>
      <c r="I645" s="129" t="s">
        <v>1449</v>
      </c>
      <c r="J645" s="129" t="s">
        <v>2722</v>
      </c>
      <c r="K645" s="129" t="s">
        <v>15</v>
      </c>
      <c r="L645" s="129" t="s">
        <v>1452</v>
      </c>
      <c r="M645" s="129" t="s">
        <v>18</v>
      </c>
      <c r="N645" s="129" t="s">
        <v>26</v>
      </c>
      <c r="O645" s="129"/>
      <c r="P645" s="129"/>
      <c r="Q645" s="129"/>
      <c r="R645" s="129"/>
      <c r="S645" s="129"/>
      <c r="T645" s="129"/>
      <c r="U645" s="129"/>
      <c r="V645" s="129"/>
      <c r="W645" s="133">
        <f t="shared" si="103"/>
        <v>45909.906840277778</v>
      </c>
      <c r="X645" s="134">
        <f t="shared" si="104"/>
        <v>8</v>
      </c>
      <c r="Y645" s="134">
        <f t="shared" ca="1" si="97"/>
        <v>44.093159722222481</v>
      </c>
      <c r="Z645" s="134">
        <f t="shared" ca="1" si="98"/>
        <v>33</v>
      </c>
      <c r="AA645" s="134">
        <f t="shared" ca="1" si="99"/>
        <v>11.093159722222481</v>
      </c>
      <c r="AB645" s="134">
        <f t="shared" ca="1" si="100"/>
        <v>33</v>
      </c>
      <c r="AC645" s="134">
        <f t="shared" ca="1" si="101"/>
        <v>25</v>
      </c>
      <c r="AD645" s="135">
        <f t="shared" ca="1" si="102"/>
        <v>-34.093159722222481</v>
      </c>
      <c r="AE645" s="127" t="str">
        <f t="shared" ca="1" si="96"/>
        <v>VENCIDO</v>
      </c>
    </row>
    <row r="646" spans="1:31" customFormat="1" ht="15" x14ac:dyDescent="0.25">
      <c r="A646" s="126">
        <v>23469063</v>
      </c>
      <c r="B646" s="128" t="e">
        <f>VLOOKUP(A646,[1]BASE!$A:$A,1,0)</f>
        <v>#N/A</v>
      </c>
      <c r="C646" s="128" t="e">
        <f>VLOOKUP(A646,'INGRESO DIARIO'!A:A,1,0)</f>
        <v>#N/A</v>
      </c>
      <c r="D646" s="129" t="s">
        <v>1480</v>
      </c>
      <c r="E646" s="129" t="s">
        <v>412</v>
      </c>
      <c r="F646" s="130">
        <v>45826.67392361111</v>
      </c>
      <c r="G646" s="130">
        <v>45901.90693287037</v>
      </c>
      <c r="H646" s="129">
        <v>1026158573</v>
      </c>
      <c r="I646" s="129" t="s">
        <v>1478</v>
      </c>
      <c r="J646" s="129" t="s">
        <v>2727</v>
      </c>
      <c r="K646" s="129" t="s">
        <v>15</v>
      </c>
      <c r="L646" s="129" t="s">
        <v>1483</v>
      </c>
      <c r="M646" s="129" t="s">
        <v>18</v>
      </c>
      <c r="N646" s="129" t="s">
        <v>26</v>
      </c>
      <c r="O646" s="129"/>
      <c r="P646" s="129"/>
      <c r="Q646" s="129"/>
      <c r="R646" s="129"/>
      <c r="S646" s="129"/>
      <c r="T646" s="129"/>
      <c r="U646" s="129"/>
      <c r="V646" s="129"/>
      <c r="W646" s="133">
        <f t="shared" si="103"/>
        <v>45909.90693287037</v>
      </c>
      <c r="X646" s="134">
        <f t="shared" si="104"/>
        <v>8</v>
      </c>
      <c r="Y646" s="134">
        <f t="shared" ca="1" si="97"/>
        <v>44.093067129630072</v>
      </c>
      <c r="Z646" s="134">
        <f t="shared" ca="1" si="98"/>
        <v>33</v>
      </c>
      <c r="AA646" s="134">
        <f t="shared" ca="1" si="99"/>
        <v>11.093067129630072</v>
      </c>
      <c r="AB646" s="134">
        <f t="shared" ca="1" si="100"/>
        <v>33</v>
      </c>
      <c r="AC646" s="134">
        <f t="shared" ca="1" si="101"/>
        <v>25</v>
      </c>
      <c r="AD646" s="135">
        <f t="shared" ca="1" si="102"/>
        <v>-34.093067129630072</v>
      </c>
      <c r="AE646" s="127" t="str">
        <f t="shared" ca="1" si="96"/>
        <v>VENCIDO</v>
      </c>
    </row>
    <row r="647" spans="1:31" customFormat="1" ht="15" x14ac:dyDescent="0.25">
      <c r="A647" s="126">
        <v>23472518</v>
      </c>
      <c r="B647" s="128" t="e">
        <f>VLOOKUP(A647,[1]BASE!$A:$A,1,0)</f>
        <v>#N/A</v>
      </c>
      <c r="C647" s="128" t="e">
        <f>VLOOKUP(A647,'INGRESO DIARIO'!A:A,1,0)</f>
        <v>#N/A</v>
      </c>
      <c r="D647" s="129" t="s">
        <v>1492</v>
      </c>
      <c r="E647" s="129" t="s">
        <v>589</v>
      </c>
      <c r="F647" s="130">
        <v>45832.605532407404</v>
      </c>
      <c r="G647" s="130">
        <v>45901.90697916667</v>
      </c>
      <c r="H647" s="129">
        <v>21843163</v>
      </c>
      <c r="I647" s="129" t="s">
        <v>1491</v>
      </c>
      <c r="J647" s="129" t="s">
        <v>2729</v>
      </c>
      <c r="K647" s="129" t="s">
        <v>15</v>
      </c>
      <c r="L647" s="129" t="s">
        <v>1494</v>
      </c>
      <c r="M647" s="129" t="s">
        <v>18</v>
      </c>
      <c r="N647" s="129" t="s">
        <v>26</v>
      </c>
      <c r="O647" s="129"/>
      <c r="P647" s="129"/>
      <c r="Q647" s="129"/>
      <c r="R647" s="129"/>
      <c r="S647" s="129"/>
      <c r="T647" s="129"/>
      <c r="U647" s="129"/>
      <c r="V647" s="129"/>
      <c r="W647" s="133">
        <f t="shared" si="103"/>
        <v>45909.90697916667</v>
      </c>
      <c r="X647" s="134">
        <f t="shared" si="104"/>
        <v>8</v>
      </c>
      <c r="Y647" s="134">
        <f t="shared" ca="1" si="97"/>
        <v>44.093020833330229</v>
      </c>
      <c r="Z647" s="134">
        <f t="shared" ca="1" si="98"/>
        <v>33</v>
      </c>
      <c r="AA647" s="134">
        <f t="shared" ca="1" si="99"/>
        <v>11.093020833330229</v>
      </c>
      <c r="AB647" s="134">
        <f t="shared" ca="1" si="100"/>
        <v>33</v>
      </c>
      <c r="AC647" s="134">
        <f t="shared" ca="1" si="101"/>
        <v>25</v>
      </c>
      <c r="AD647" s="135">
        <f t="shared" ca="1" si="102"/>
        <v>-34.093020833330229</v>
      </c>
      <c r="AE647" s="127" t="str">
        <f t="shared" ca="1" si="96"/>
        <v>VENCIDO</v>
      </c>
    </row>
    <row r="648" spans="1:31" customFormat="1" ht="15" x14ac:dyDescent="0.25">
      <c r="A648" s="126">
        <v>23478154</v>
      </c>
      <c r="B648" s="128" t="e">
        <f>VLOOKUP(A648,[1]BASE!$A:$A,1,0)</f>
        <v>#N/A</v>
      </c>
      <c r="C648" s="128" t="e">
        <f>VLOOKUP(A648,'INGRESO DIARIO'!A:A,1,0)</f>
        <v>#N/A</v>
      </c>
      <c r="D648" s="129" t="s">
        <v>1505</v>
      </c>
      <c r="E648" s="129" t="s">
        <v>413</v>
      </c>
      <c r="F648" s="130">
        <v>45862.314236111109</v>
      </c>
      <c r="G648" s="130">
        <v>45901.906851851854</v>
      </c>
      <c r="H648" s="129">
        <v>39432783</v>
      </c>
      <c r="I648" s="129" t="s">
        <v>1503</v>
      </c>
      <c r="J648" s="129" t="s">
        <v>2731</v>
      </c>
      <c r="K648" s="129" t="s">
        <v>15</v>
      </c>
      <c r="L648" s="129" t="s">
        <v>1509</v>
      </c>
      <c r="M648" s="129" t="s">
        <v>18</v>
      </c>
      <c r="N648" s="129" t="s">
        <v>26</v>
      </c>
      <c r="O648" s="129"/>
      <c r="P648" s="129"/>
      <c r="Q648" s="129"/>
      <c r="R648" s="129"/>
      <c r="S648" s="129"/>
      <c r="T648" s="129"/>
      <c r="U648" s="129"/>
      <c r="V648" s="129"/>
      <c r="W648" s="133">
        <f t="shared" si="103"/>
        <v>45909.906851851854</v>
      </c>
      <c r="X648" s="134">
        <f t="shared" si="104"/>
        <v>8</v>
      </c>
      <c r="Y648" s="134">
        <f t="shared" ca="1" si="97"/>
        <v>44.093148148145701</v>
      </c>
      <c r="Z648" s="134">
        <f t="shared" ca="1" si="98"/>
        <v>33</v>
      </c>
      <c r="AA648" s="134">
        <f t="shared" ca="1" si="99"/>
        <v>11.093148148145701</v>
      </c>
      <c r="AB648" s="134">
        <f t="shared" ca="1" si="100"/>
        <v>33</v>
      </c>
      <c r="AC648" s="134">
        <f t="shared" ca="1" si="101"/>
        <v>25</v>
      </c>
      <c r="AD648" s="135">
        <f t="shared" ca="1" si="102"/>
        <v>-34.093148148145701</v>
      </c>
      <c r="AE648" s="127" t="str">
        <f t="shared" ca="1" si="96"/>
        <v>VENCIDO</v>
      </c>
    </row>
    <row r="649" spans="1:31" customFormat="1" ht="15" x14ac:dyDescent="0.25">
      <c r="A649" s="126">
        <v>23481663</v>
      </c>
      <c r="B649" s="128" t="e">
        <f>VLOOKUP(A649,[1]BASE!$A:$A,1,0)</f>
        <v>#N/A</v>
      </c>
      <c r="C649" s="128" t="e">
        <f>VLOOKUP(A649,'INGRESO DIARIO'!A:A,1,0)</f>
        <v>#N/A</v>
      </c>
      <c r="D649" s="129" t="s">
        <v>1512</v>
      </c>
      <c r="E649" s="129" t="s">
        <v>589</v>
      </c>
      <c r="F649" s="130">
        <v>45845.599918981483</v>
      </c>
      <c r="G649" s="130">
        <v>45901.906655092593</v>
      </c>
      <c r="H649" s="129">
        <v>1017221909</v>
      </c>
      <c r="I649" s="129" t="s">
        <v>1510</v>
      </c>
      <c r="J649" s="129" t="s">
        <v>2732</v>
      </c>
      <c r="K649" s="129" t="s">
        <v>15</v>
      </c>
      <c r="L649" s="129" t="s">
        <v>1514</v>
      </c>
      <c r="M649" s="129" t="s">
        <v>18</v>
      </c>
      <c r="N649" s="129" t="s">
        <v>26</v>
      </c>
      <c r="O649" s="129"/>
      <c r="P649" s="129"/>
      <c r="Q649" s="129"/>
      <c r="R649" s="129"/>
      <c r="S649" s="129"/>
      <c r="T649" s="129"/>
      <c r="U649" s="129"/>
      <c r="V649" s="129"/>
      <c r="W649" s="133">
        <f t="shared" si="103"/>
        <v>45909.906655092593</v>
      </c>
      <c r="X649" s="134">
        <f t="shared" si="104"/>
        <v>8</v>
      </c>
      <c r="Y649" s="134">
        <f t="shared" ca="1" si="97"/>
        <v>44.0933449074073</v>
      </c>
      <c r="Z649" s="134">
        <f t="shared" ca="1" si="98"/>
        <v>33</v>
      </c>
      <c r="AA649" s="134">
        <f t="shared" ca="1" si="99"/>
        <v>11.0933449074073</v>
      </c>
      <c r="AB649" s="134">
        <f t="shared" ca="1" si="100"/>
        <v>33</v>
      </c>
      <c r="AC649" s="134">
        <f t="shared" ca="1" si="101"/>
        <v>25</v>
      </c>
      <c r="AD649" s="135">
        <f t="shared" ca="1" si="102"/>
        <v>-34.0933449074073</v>
      </c>
      <c r="AE649" s="127" t="str">
        <f t="shared" ca="1" si="96"/>
        <v>VENCIDO</v>
      </c>
    </row>
    <row r="650" spans="1:31" customFormat="1" ht="15" x14ac:dyDescent="0.25">
      <c r="A650" s="126">
        <v>23501718</v>
      </c>
      <c r="B650" s="128" t="e">
        <f>VLOOKUP(A650,[1]BASE!$A:$A,1,0)</f>
        <v>#N/A</v>
      </c>
      <c r="C650" s="128" t="e">
        <f>VLOOKUP(A650,'INGRESO DIARIO'!A:A,1,0)</f>
        <v>#N/A</v>
      </c>
      <c r="D650" s="129" t="s">
        <v>1609</v>
      </c>
      <c r="E650" s="129" t="s">
        <v>19</v>
      </c>
      <c r="F650" s="130">
        <v>45868.776331018518</v>
      </c>
      <c r="G650" s="130">
        <v>45901.906493055554</v>
      </c>
      <c r="H650" s="129">
        <v>8471718</v>
      </c>
      <c r="I650" s="129" t="s">
        <v>1608</v>
      </c>
      <c r="J650" s="129" t="s">
        <v>2748</v>
      </c>
      <c r="K650" s="129" t="s">
        <v>15</v>
      </c>
      <c r="L650" s="129" t="s">
        <v>1611</v>
      </c>
      <c r="M650" s="129" t="s">
        <v>18</v>
      </c>
      <c r="N650" s="129" t="s">
        <v>22</v>
      </c>
      <c r="O650" s="129"/>
      <c r="P650" s="129"/>
      <c r="Q650" s="129"/>
      <c r="R650" s="129"/>
      <c r="S650" s="129"/>
      <c r="T650" s="129"/>
      <c r="U650" s="129"/>
      <c r="V650" s="129"/>
      <c r="W650" s="133">
        <f t="shared" si="103"/>
        <v>45909.906493055554</v>
      </c>
      <c r="X650" s="134">
        <f t="shared" si="104"/>
        <v>8</v>
      </c>
      <c r="Y650" s="134">
        <f t="shared" ca="1" si="97"/>
        <v>44.093506944445835</v>
      </c>
      <c r="Z650" s="134">
        <f t="shared" ca="1" si="98"/>
        <v>33</v>
      </c>
      <c r="AA650" s="134">
        <f t="shared" ca="1" si="99"/>
        <v>11.093506944445835</v>
      </c>
      <c r="AB650" s="134">
        <f t="shared" ca="1" si="100"/>
        <v>33</v>
      </c>
      <c r="AC650" s="134">
        <f t="shared" ca="1" si="101"/>
        <v>25</v>
      </c>
      <c r="AD650" s="135">
        <f t="shared" ca="1" si="102"/>
        <v>-34.093506944445835</v>
      </c>
      <c r="AE650" s="127" t="str">
        <f t="shared" ca="1" si="96"/>
        <v>VENCIDO</v>
      </c>
    </row>
    <row r="651" spans="1:31" customFormat="1" ht="15" x14ac:dyDescent="0.25">
      <c r="A651" s="126">
        <v>23502220</v>
      </c>
      <c r="B651" s="128" t="e">
        <f>VLOOKUP(A651,[1]BASE!$A:$A,1,0)</f>
        <v>#N/A</v>
      </c>
      <c r="C651" s="128" t="e">
        <f>VLOOKUP(A651,'INGRESO DIARIO'!A:A,1,0)</f>
        <v>#N/A</v>
      </c>
      <c r="D651" s="129" t="s">
        <v>1620</v>
      </c>
      <c r="E651" s="129" t="s">
        <v>412</v>
      </c>
      <c r="F651" s="130">
        <v>45875.77076388889</v>
      </c>
      <c r="G651" s="130">
        <v>45901.906944444447</v>
      </c>
      <c r="H651" s="129">
        <v>1098806826</v>
      </c>
      <c r="I651" s="129" t="s">
        <v>1618</v>
      </c>
      <c r="J651" s="129" t="s">
        <v>2750</v>
      </c>
      <c r="K651" s="129" t="s">
        <v>15</v>
      </c>
      <c r="L651" s="129" t="s">
        <v>1622</v>
      </c>
      <c r="M651" s="129" t="s">
        <v>18</v>
      </c>
      <c r="N651" s="129" t="s">
        <v>26</v>
      </c>
      <c r="O651" s="129"/>
      <c r="P651" s="129"/>
      <c r="Q651" s="129"/>
      <c r="R651" s="129"/>
      <c r="S651" s="129"/>
      <c r="T651" s="129"/>
      <c r="U651" s="129"/>
      <c r="V651" s="129"/>
      <c r="W651" s="133">
        <f t="shared" si="103"/>
        <v>45909.906944444447</v>
      </c>
      <c r="X651" s="134">
        <f t="shared" si="104"/>
        <v>8</v>
      </c>
      <c r="Y651" s="134">
        <f t="shared" ca="1" si="97"/>
        <v>44.093055555553292</v>
      </c>
      <c r="Z651" s="134">
        <f t="shared" ca="1" si="98"/>
        <v>33</v>
      </c>
      <c r="AA651" s="134">
        <f t="shared" ca="1" si="99"/>
        <v>11.093055555553292</v>
      </c>
      <c r="AB651" s="134">
        <f t="shared" ca="1" si="100"/>
        <v>33</v>
      </c>
      <c r="AC651" s="134">
        <f t="shared" ca="1" si="101"/>
        <v>25</v>
      </c>
      <c r="AD651" s="135">
        <f t="shared" ca="1" si="102"/>
        <v>-34.093055555553292</v>
      </c>
      <c r="AE651" s="127" t="str">
        <f t="shared" ref="AE651:AE714" ca="1" si="105">IF(S651&lt;&gt;"OK",IF(AC651&gt;=0,"VENCIDO",IF(AND(AC651&lt;0,AC651&gt;=-2.1),"ALERTA","A TIEMPO")),"EJECUTADO")</f>
        <v>VENCIDO</v>
      </c>
    </row>
    <row r="652" spans="1:31" customFormat="1" ht="15" x14ac:dyDescent="0.25">
      <c r="A652" s="126">
        <v>23512332</v>
      </c>
      <c r="B652" s="128" t="e">
        <f>VLOOKUP(A652,[1]BASE!$A:$A,1,0)</f>
        <v>#N/A</v>
      </c>
      <c r="C652" s="128" t="e">
        <f>VLOOKUP(A652,'INGRESO DIARIO'!A:A,1,0)</f>
        <v>#N/A</v>
      </c>
      <c r="D652" s="129" t="s">
        <v>1717</v>
      </c>
      <c r="E652" s="129" t="s">
        <v>589</v>
      </c>
      <c r="F652" s="130">
        <v>45882.596030092594</v>
      </c>
      <c r="G652" s="130">
        <v>45901.906724537039</v>
      </c>
      <c r="H652" s="129">
        <v>98772278</v>
      </c>
      <c r="I652" s="129" t="s">
        <v>1716</v>
      </c>
      <c r="J652" s="129" t="s">
        <v>2766</v>
      </c>
      <c r="K652" s="129" t="s">
        <v>15</v>
      </c>
      <c r="L652" s="129" t="s">
        <v>1719</v>
      </c>
      <c r="M652" s="129" t="s">
        <v>18</v>
      </c>
      <c r="N652" s="129" t="s">
        <v>26</v>
      </c>
      <c r="O652" s="129"/>
      <c r="P652" s="129"/>
      <c r="Q652" s="129"/>
      <c r="R652" s="129"/>
      <c r="S652" s="129"/>
      <c r="T652" s="129"/>
      <c r="U652" s="129"/>
      <c r="V652" s="129"/>
      <c r="W652" s="133">
        <f t="shared" si="103"/>
        <v>45909.906724537039</v>
      </c>
      <c r="X652" s="134">
        <f t="shared" si="104"/>
        <v>8</v>
      </c>
      <c r="Y652" s="134">
        <f t="shared" ca="1" si="97"/>
        <v>44.093275462961174</v>
      </c>
      <c r="Z652" s="134">
        <f t="shared" ca="1" si="98"/>
        <v>33</v>
      </c>
      <c r="AA652" s="134">
        <f t="shared" ca="1" si="99"/>
        <v>11.093275462961174</v>
      </c>
      <c r="AB652" s="134">
        <f t="shared" ca="1" si="100"/>
        <v>33</v>
      </c>
      <c r="AC652" s="134">
        <f t="shared" ca="1" si="101"/>
        <v>25</v>
      </c>
      <c r="AD652" s="135">
        <f t="shared" ca="1" si="102"/>
        <v>-34.093275462961174</v>
      </c>
      <c r="AE652" s="127" t="str">
        <f t="shared" ca="1" si="105"/>
        <v>VENCIDO</v>
      </c>
    </row>
    <row r="653" spans="1:31" customFormat="1" ht="15" x14ac:dyDescent="0.25">
      <c r="A653" s="126">
        <v>23513843</v>
      </c>
      <c r="B653" s="128" t="e">
        <f>VLOOKUP(A653,[1]BASE!$A:$A,1,0)</f>
        <v>#N/A</v>
      </c>
      <c r="C653" s="128" t="e">
        <f>VLOOKUP(A653,'INGRESO DIARIO'!A:A,1,0)</f>
        <v>#N/A</v>
      </c>
      <c r="D653" s="129" t="s">
        <v>1754</v>
      </c>
      <c r="E653" s="129" t="s">
        <v>589</v>
      </c>
      <c r="F653" s="130">
        <v>45883.694513888891</v>
      </c>
      <c r="G653" s="130">
        <v>45901.906828703701</v>
      </c>
      <c r="H653" s="129">
        <v>1040731625</v>
      </c>
      <c r="I653" s="129" t="s">
        <v>1752</v>
      </c>
      <c r="J653" s="129" t="s">
        <v>2772</v>
      </c>
      <c r="K653" s="129" t="s">
        <v>15</v>
      </c>
      <c r="L653" s="129" t="s">
        <v>1756</v>
      </c>
      <c r="M653" s="129" t="s">
        <v>18</v>
      </c>
      <c r="N653" s="129" t="s">
        <v>26</v>
      </c>
      <c r="O653" s="129"/>
      <c r="P653" s="129"/>
      <c r="Q653" s="129"/>
      <c r="R653" s="129"/>
      <c r="S653" s="129"/>
      <c r="T653" s="129"/>
      <c r="U653" s="129"/>
      <c r="V653" s="129"/>
      <c r="W653" s="133">
        <f t="shared" si="103"/>
        <v>45909.906828703701</v>
      </c>
      <c r="X653" s="134">
        <f t="shared" si="104"/>
        <v>8</v>
      </c>
      <c r="Y653" s="134">
        <f t="shared" ca="1" si="97"/>
        <v>44.093171296299261</v>
      </c>
      <c r="Z653" s="134">
        <f t="shared" ca="1" si="98"/>
        <v>33</v>
      </c>
      <c r="AA653" s="134">
        <f t="shared" ca="1" si="99"/>
        <v>11.093171296299261</v>
      </c>
      <c r="AB653" s="134">
        <f t="shared" ca="1" si="100"/>
        <v>33</v>
      </c>
      <c r="AC653" s="134">
        <f t="shared" ca="1" si="101"/>
        <v>25</v>
      </c>
      <c r="AD653" s="135">
        <f t="shared" ca="1" si="102"/>
        <v>-34.093171296299261</v>
      </c>
      <c r="AE653" s="127" t="str">
        <f t="shared" ca="1" si="105"/>
        <v>VENCIDO</v>
      </c>
    </row>
    <row r="654" spans="1:31" customFormat="1" ht="15" x14ac:dyDescent="0.25">
      <c r="A654" s="126">
        <v>23513890</v>
      </c>
      <c r="B654" s="128" t="e">
        <f>VLOOKUP(A654,[1]BASE!$A:$A,1,0)</f>
        <v>#N/A</v>
      </c>
      <c r="C654" s="128" t="e">
        <f>VLOOKUP(A654,'INGRESO DIARIO'!A:A,1,0)</f>
        <v>#N/A</v>
      </c>
      <c r="D654" s="129" t="s">
        <v>1759</v>
      </c>
      <c r="E654" s="129" t="s">
        <v>589</v>
      </c>
      <c r="F654" s="130">
        <v>45883.743900462963</v>
      </c>
      <c r="G654" s="130">
        <v>45901.906666666669</v>
      </c>
      <c r="H654" s="129">
        <v>1026160496</v>
      </c>
      <c r="I654" s="129" t="s">
        <v>1758</v>
      </c>
      <c r="J654" s="129" t="s">
        <v>2773</v>
      </c>
      <c r="K654" s="129" t="s">
        <v>15</v>
      </c>
      <c r="L654" s="129" t="s">
        <v>1761</v>
      </c>
      <c r="M654" s="129" t="s">
        <v>18</v>
      </c>
      <c r="N654" s="129" t="s">
        <v>26</v>
      </c>
      <c r="O654" s="129"/>
      <c r="P654" s="129"/>
      <c r="Q654" s="129"/>
      <c r="R654" s="129"/>
      <c r="S654" s="129"/>
      <c r="T654" s="129"/>
      <c r="U654" s="129"/>
      <c r="V654" s="129"/>
      <c r="W654" s="133">
        <f t="shared" si="103"/>
        <v>45909.906666666669</v>
      </c>
      <c r="X654" s="134">
        <f t="shared" si="104"/>
        <v>8</v>
      </c>
      <c r="Y654" s="134">
        <f t="shared" ca="1" si="97"/>
        <v>44.09333333333052</v>
      </c>
      <c r="Z654" s="134">
        <f t="shared" ca="1" si="98"/>
        <v>33</v>
      </c>
      <c r="AA654" s="134">
        <f t="shared" ca="1" si="99"/>
        <v>11.09333333333052</v>
      </c>
      <c r="AB654" s="134">
        <f t="shared" ca="1" si="100"/>
        <v>33</v>
      </c>
      <c r="AC654" s="134">
        <f t="shared" ca="1" si="101"/>
        <v>25</v>
      </c>
      <c r="AD654" s="135">
        <f t="shared" ca="1" si="102"/>
        <v>-34.09333333333052</v>
      </c>
      <c r="AE654" s="127" t="str">
        <f t="shared" ca="1" si="105"/>
        <v>VENCIDO</v>
      </c>
    </row>
    <row r="655" spans="1:31" customFormat="1" ht="15" x14ac:dyDescent="0.25">
      <c r="A655" s="126">
        <v>23516175</v>
      </c>
      <c r="B655" s="128" t="e">
        <f>VLOOKUP(A655,[1]BASE!$A:$A,1,0)</f>
        <v>#N/A</v>
      </c>
      <c r="C655" s="128" t="e">
        <f>VLOOKUP(A655,'INGRESO DIARIO'!A:A,1,0)</f>
        <v>#N/A</v>
      </c>
      <c r="D655" s="129" t="s">
        <v>1832</v>
      </c>
      <c r="E655" s="129" t="s">
        <v>589</v>
      </c>
      <c r="F655" s="130">
        <v>45888.592256944445</v>
      </c>
      <c r="G655" s="130">
        <v>45901.906666666669</v>
      </c>
      <c r="H655" s="129">
        <v>1039286928</v>
      </c>
      <c r="I655" s="129" t="s">
        <v>1830</v>
      </c>
      <c r="J655" s="129" t="s">
        <v>2785</v>
      </c>
      <c r="K655" s="129" t="s">
        <v>15</v>
      </c>
      <c r="L655" s="129" t="s">
        <v>1834</v>
      </c>
      <c r="M655" s="129" t="s">
        <v>18</v>
      </c>
      <c r="N655" s="129" t="s">
        <v>26</v>
      </c>
      <c r="O655" s="129"/>
      <c r="P655" s="129"/>
      <c r="Q655" s="129"/>
      <c r="R655" s="129"/>
      <c r="S655" s="129"/>
      <c r="T655" s="129"/>
      <c r="U655" s="129"/>
      <c r="V655" s="129"/>
      <c r="W655" s="133">
        <f t="shared" si="103"/>
        <v>45909.906666666669</v>
      </c>
      <c r="X655" s="134">
        <f t="shared" si="104"/>
        <v>8</v>
      </c>
      <c r="Y655" s="134">
        <f t="shared" ca="1" si="97"/>
        <v>44.09333333333052</v>
      </c>
      <c r="Z655" s="134">
        <f t="shared" ca="1" si="98"/>
        <v>33</v>
      </c>
      <c r="AA655" s="134">
        <f t="shared" ca="1" si="99"/>
        <v>11.09333333333052</v>
      </c>
      <c r="AB655" s="134">
        <f t="shared" ca="1" si="100"/>
        <v>33</v>
      </c>
      <c r="AC655" s="134">
        <f t="shared" ca="1" si="101"/>
        <v>25</v>
      </c>
      <c r="AD655" s="135">
        <f t="shared" ca="1" si="102"/>
        <v>-34.09333333333052</v>
      </c>
      <c r="AE655" s="127" t="str">
        <f t="shared" ca="1" si="105"/>
        <v>VENCIDO</v>
      </c>
    </row>
    <row r="656" spans="1:31" customFormat="1" ht="15" x14ac:dyDescent="0.25">
      <c r="A656" s="126">
        <v>23516267</v>
      </c>
      <c r="B656" s="128" t="e">
        <f>VLOOKUP(A656,[1]BASE!$A:$A,1,0)</f>
        <v>#N/A</v>
      </c>
      <c r="C656" s="128" t="e">
        <f>VLOOKUP(A656,'INGRESO DIARIO'!A:A,1,0)</f>
        <v>#N/A</v>
      </c>
      <c r="D656" s="129" t="s">
        <v>1838</v>
      </c>
      <c r="E656" s="129" t="s">
        <v>589</v>
      </c>
      <c r="F656" s="130">
        <v>45888.617951388886</v>
      </c>
      <c r="G656" s="130">
        <v>45901.906828703701</v>
      </c>
      <c r="H656" s="129">
        <v>15254482</v>
      </c>
      <c r="I656" s="129" t="s">
        <v>1836</v>
      </c>
      <c r="J656" s="129" t="s">
        <v>2786</v>
      </c>
      <c r="K656" s="129" t="s">
        <v>15</v>
      </c>
      <c r="L656" s="129" t="s">
        <v>1840</v>
      </c>
      <c r="M656" s="129" t="s">
        <v>18</v>
      </c>
      <c r="N656" s="129" t="s">
        <v>26</v>
      </c>
      <c r="O656" s="129"/>
      <c r="P656" s="129"/>
      <c r="Q656" s="129"/>
      <c r="R656" s="129"/>
      <c r="S656" s="129"/>
      <c r="T656" s="129"/>
      <c r="U656" s="129"/>
      <c r="V656" s="129"/>
      <c r="W656" s="133">
        <f t="shared" si="103"/>
        <v>45909.906828703701</v>
      </c>
      <c r="X656" s="134">
        <f t="shared" si="104"/>
        <v>8</v>
      </c>
      <c r="Y656" s="134">
        <f t="shared" ca="1" si="97"/>
        <v>44.093171296299261</v>
      </c>
      <c r="Z656" s="134">
        <f t="shared" ca="1" si="98"/>
        <v>33</v>
      </c>
      <c r="AA656" s="134">
        <f t="shared" ca="1" si="99"/>
        <v>11.093171296299261</v>
      </c>
      <c r="AB656" s="134">
        <f t="shared" ca="1" si="100"/>
        <v>33</v>
      </c>
      <c r="AC656" s="134">
        <f t="shared" ca="1" si="101"/>
        <v>25</v>
      </c>
      <c r="AD656" s="135">
        <f t="shared" ca="1" si="102"/>
        <v>-34.093171296299261</v>
      </c>
      <c r="AE656" s="127" t="str">
        <f t="shared" ca="1" si="105"/>
        <v>VENCIDO</v>
      </c>
    </row>
    <row r="657" spans="1:31" customFormat="1" ht="15" x14ac:dyDescent="0.25">
      <c r="A657" s="126">
        <v>23517487</v>
      </c>
      <c r="B657" s="128" t="e">
        <f>VLOOKUP(A657,[1]BASE!$A:$A,1,0)</f>
        <v>#N/A</v>
      </c>
      <c r="C657" s="128" t="e">
        <f>VLOOKUP(A657,'INGRESO DIARIO'!A:A,1,0)</f>
        <v>#N/A</v>
      </c>
      <c r="D657" s="129" t="s">
        <v>1897</v>
      </c>
      <c r="E657" s="129" t="s">
        <v>589</v>
      </c>
      <c r="F657" s="130">
        <v>45889.658101851855</v>
      </c>
      <c r="G657" s="130">
        <v>45901.906574074077</v>
      </c>
      <c r="H657" s="129">
        <v>43688992</v>
      </c>
      <c r="I657" s="129" t="s">
        <v>1895</v>
      </c>
      <c r="J657" s="129" t="s">
        <v>2794</v>
      </c>
      <c r="K657" s="129" t="s">
        <v>15</v>
      </c>
      <c r="L657" s="129" t="s">
        <v>1899</v>
      </c>
      <c r="M657" s="129" t="s">
        <v>18</v>
      </c>
      <c r="N657" s="129" t="s">
        <v>26</v>
      </c>
      <c r="O657" s="129"/>
      <c r="P657" s="129"/>
      <c r="Q657" s="129"/>
      <c r="R657" s="129"/>
      <c r="S657" s="129"/>
      <c r="T657" s="129"/>
      <c r="U657" s="129"/>
      <c r="V657" s="129"/>
      <c r="W657" s="133">
        <f t="shared" si="103"/>
        <v>45909.906574074077</v>
      </c>
      <c r="X657" s="134">
        <f t="shared" si="104"/>
        <v>8</v>
      </c>
      <c r="Y657" s="134">
        <f t="shared" ca="1" si="97"/>
        <v>44.093425925922929</v>
      </c>
      <c r="Z657" s="134">
        <f t="shared" ca="1" si="98"/>
        <v>33</v>
      </c>
      <c r="AA657" s="134">
        <f t="shared" ca="1" si="99"/>
        <v>11.093425925922929</v>
      </c>
      <c r="AB657" s="134">
        <f t="shared" ca="1" si="100"/>
        <v>33</v>
      </c>
      <c r="AC657" s="134">
        <f t="shared" ca="1" si="101"/>
        <v>25</v>
      </c>
      <c r="AD657" s="135">
        <f t="shared" ca="1" si="102"/>
        <v>-34.093425925922929</v>
      </c>
      <c r="AE657" s="127" t="str">
        <f t="shared" ca="1" si="105"/>
        <v>VENCIDO</v>
      </c>
    </row>
    <row r="658" spans="1:31" customFormat="1" ht="15" x14ac:dyDescent="0.25">
      <c r="A658" s="126">
        <v>23523800</v>
      </c>
      <c r="B658" s="128" t="e">
        <f>VLOOKUP(A658,[1]BASE!$A:$A,1,0)</f>
        <v>#N/A</v>
      </c>
      <c r="C658" s="128" t="e">
        <f>VLOOKUP(A658,'INGRESO DIARIO'!A:A,1,0)</f>
        <v>#N/A</v>
      </c>
      <c r="D658" s="129" t="s">
        <v>2204</v>
      </c>
      <c r="E658" s="129" t="s">
        <v>412</v>
      </c>
      <c r="F658" s="130">
        <v>45896.346041666664</v>
      </c>
      <c r="G658" s="130">
        <v>45901.906736111108</v>
      </c>
      <c r="H658" s="129">
        <v>43688005</v>
      </c>
      <c r="I658" s="129" t="s">
        <v>2202</v>
      </c>
      <c r="J658" s="129" t="s">
        <v>2849</v>
      </c>
      <c r="K658" s="129" t="s">
        <v>15</v>
      </c>
      <c r="L658" s="129" t="s">
        <v>2206</v>
      </c>
      <c r="M658" s="129" t="s">
        <v>18</v>
      </c>
      <c r="N658" s="129" t="s">
        <v>26</v>
      </c>
      <c r="O658" s="129"/>
      <c r="P658" s="129"/>
      <c r="Q658" s="129"/>
      <c r="R658" s="129"/>
      <c r="S658" s="129"/>
      <c r="T658" s="129"/>
      <c r="U658" s="129"/>
      <c r="V658" s="129"/>
      <c r="W658" s="133">
        <f t="shared" si="103"/>
        <v>45909.906736111108</v>
      </c>
      <c r="X658" s="134">
        <f t="shared" si="104"/>
        <v>8</v>
      </c>
      <c r="Y658" s="134">
        <f t="shared" ca="1" si="97"/>
        <v>44.09326388889167</v>
      </c>
      <c r="Z658" s="134">
        <f t="shared" ca="1" si="98"/>
        <v>33</v>
      </c>
      <c r="AA658" s="134">
        <f t="shared" ca="1" si="99"/>
        <v>11.09326388889167</v>
      </c>
      <c r="AB658" s="134">
        <f t="shared" ca="1" si="100"/>
        <v>33</v>
      </c>
      <c r="AC658" s="134">
        <f t="shared" ca="1" si="101"/>
        <v>25</v>
      </c>
      <c r="AD658" s="135">
        <f t="shared" ca="1" si="102"/>
        <v>-34.09326388889167</v>
      </c>
      <c r="AE658" s="127" t="str">
        <f t="shared" ca="1" si="105"/>
        <v>VENCIDO</v>
      </c>
    </row>
    <row r="659" spans="1:31" customFormat="1" ht="15" x14ac:dyDescent="0.25">
      <c r="A659" s="126">
        <v>23524192</v>
      </c>
      <c r="B659" s="128" t="e">
        <f>VLOOKUP(A659,[1]BASE!$A:$A,1,0)</f>
        <v>#N/A</v>
      </c>
      <c r="C659" s="128" t="e">
        <f>VLOOKUP(A659,'INGRESO DIARIO'!A:A,1,0)</f>
        <v>#N/A</v>
      </c>
      <c r="D659" s="129" t="s">
        <v>2270</v>
      </c>
      <c r="E659" s="129" t="s">
        <v>412</v>
      </c>
      <c r="F659" s="130">
        <v>45896.484293981484</v>
      </c>
      <c r="G659" s="130">
        <v>45901.90697916667</v>
      </c>
      <c r="H659" s="129">
        <v>1012357139</v>
      </c>
      <c r="I659" s="129" t="s">
        <v>2267</v>
      </c>
      <c r="J659" s="129" t="s">
        <v>2860</v>
      </c>
      <c r="K659" s="129" t="s">
        <v>15</v>
      </c>
      <c r="L659" s="129" t="s">
        <v>2272</v>
      </c>
      <c r="M659" s="129" t="s">
        <v>18</v>
      </c>
      <c r="N659" s="129" t="s">
        <v>26</v>
      </c>
      <c r="O659" s="129"/>
      <c r="P659" s="129"/>
      <c r="Q659" s="129"/>
      <c r="R659" s="129"/>
      <c r="S659" s="129"/>
      <c r="T659" s="129"/>
      <c r="U659" s="129"/>
      <c r="V659" s="129"/>
      <c r="W659" s="133">
        <f t="shared" si="103"/>
        <v>45909.90697916667</v>
      </c>
      <c r="X659" s="134">
        <f t="shared" si="104"/>
        <v>8</v>
      </c>
      <c r="Y659" s="134">
        <f t="shared" ca="1" si="97"/>
        <v>44.093020833330229</v>
      </c>
      <c r="Z659" s="134">
        <f t="shared" ca="1" si="98"/>
        <v>33</v>
      </c>
      <c r="AA659" s="134">
        <f t="shared" ca="1" si="99"/>
        <v>11.093020833330229</v>
      </c>
      <c r="AB659" s="134">
        <f t="shared" ca="1" si="100"/>
        <v>33</v>
      </c>
      <c r="AC659" s="134">
        <f t="shared" ca="1" si="101"/>
        <v>25</v>
      </c>
      <c r="AD659" s="135">
        <f t="shared" ca="1" si="102"/>
        <v>-34.093020833330229</v>
      </c>
      <c r="AE659" s="127" t="str">
        <f t="shared" ca="1" si="105"/>
        <v>VENCIDO</v>
      </c>
    </row>
    <row r="660" spans="1:31" customFormat="1" ht="15" x14ac:dyDescent="0.25">
      <c r="A660" s="126">
        <v>23526897</v>
      </c>
      <c r="B660" s="128" t="e">
        <f>VLOOKUP(A660,[1]BASE!$A:$A,1,0)</f>
        <v>#N/A</v>
      </c>
      <c r="C660" s="128" t="e">
        <f>VLOOKUP(A660,'INGRESO DIARIO'!A:A,1,0)</f>
        <v>#N/A</v>
      </c>
      <c r="D660" s="129" t="s">
        <v>2530</v>
      </c>
      <c r="E660" s="129" t="s">
        <v>413</v>
      </c>
      <c r="F660" s="130">
        <v>45898.740995370368</v>
      </c>
      <c r="G660" s="130">
        <v>45901.906655092593</v>
      </c>
      <c r="H660" s="129">
        <v>1038263376</v>
      </c>
      <c r="I660" s="129" t="s">
        <v>2528</v>
      </c>
      <c r="J660" s="129" t="s">
        <v>2902</v>
      </c>
      <c r="K660" s="129" t="s">
        <v>15</v>
      </c>
      <c r="L660" s="129" t="s">
        <v>2532</v>
      </c>
      <c r="M660" s="129" t="s">
        <v>18</v>
      </c>
      <c r="N660" s="129" t="s">
        <v>26</v>
      </c>
      <c r="O660" s="129"/>
      <c r="P660" s="129"/>
      <c r="Q660" s="129"/>
      <c r="R660" s="129"/>
      <c r="S660" s="129"/>
      <c r="T660" s="129"/>
      <c r="U660" s="129"/>
      <c r="V660" s="129"/>
      <c r="W660" s="133">
        <f t="shared" si="103"/>
        <v>45909.906655092593</v>
      </c>
      <c r="X660" s="134">
        <f t="shared" si="104"/>
        <v>8</v>
      </c>
      <c r="Y660" s="134">
        <f t="shared" ca="1" si="97"/>
        <v>44.0933449074073</v>
      </c>
      <c r="Z660" s="134">
        <f t="shared" ca="1" si="98"/>
        <v>33</v>
      </c>
      <c r="AA660" s="134">
        <f t="shared" ca="1" si="99"/>
        <v>11.0933449074073</v>
      </c>
      <c r="AB660" s="134">
        <f t="shared" ca="1" si="100"/>
        <v>33</v>
      </c>
      <c r="AC660" s="134">
        <f t="shared" ca="1" si="101"/>
        <v>25</v>
      </c>
      <c r="AD660" s="135">
        <f t="shared" ca="1" si="102"/>
        <v>-34.0933449074073</v>
      </c>
      <c r="AE660" s="127" t="str">
        <f t="shared" ca="1" si="105"/>
        <v>VENCIDO</v>
      </c>
    </row>
    <row r="661" spans="1:31" customFormat="1" ht="15" x14ac:dyDescent="0.25">
      <c r="A661" s="126">
        <v>23527899</v>
      </c>
      <c r="B661" s="128" t="e">
        <f>VLOOKUP(A661,[1]BASE!$A:$A,1,0)</f>
        <v>#N/A</v>
      </c>
      <c r="C661" s="128" t="e">
        <f>VLOOKUP(A661,'INGRESO DIARIO'!A:A,1,0)</f>
        <v>#N/A</v>
      </c>
      <c r="D661" s="129" t="s">
        <v>2649</v>
      </c>
      <c r="E661" s="129" t="s">
        <v>412</v>
      </c>
      <c r="F661" s="130">
        <v>45901.566458333335</v>
      </c>
      <c r="G661" s="130">
        <v>45901.906550925924</v>
      </c>
      <c r="H661" s="129">
        <v>1026157192</v>
      </c>
      <c r="I661" s="129" t="s">
        <v>2647</v>
      </c>
      <c r="J661" s="129" t="s">
        <v>2919</v>
      </c>
      <c r="K661" s="129" t="s">
        <v>15</v>
      </c>
      <c r="L661" s="129" t="s">
        <v>2651</v>
      </c>
      <c r="M661" s="129" t="s">
        <v>18</v>
      </c>
      <c r="N661" s="129" t="s">
        <v>26</v>
      </c>
      <c r="O661" s="129"/>
      <c r="P661" s="129"/>
      <c r="Q661" s="129"/>
      <c r="R661" s="129"/>
      <c r="S661" s="129"/>
      <c r="T661" s="129"/>
      <c r="U661" s="129"/>
      <c r="V661" s="129"/>
      <c r="W661" s="133">
        <f t="shared" si="103"/>
        <v>45909.906550925924</v>
      </c>
      <c r="X661" s="134">
        <f t="shared" si="104"/>
        <v>8</v>
      </c>
      <c r="Y661" s="134">
        <f t="shared" ca="1" si="97"/>
        <v>44.093449074076489</v>
      </c>
      <c r="Z661" s="134">
        <f t="shared" ca="1" si="98"/>
        <v>33</v>
      </c>
      <c r="AA661" s="134">
        <f t="shared" ca="1" si="99"/>
        <v>11.093449074076489</v>
      </c>
      <c r="AB661" s="134">
        <f t="shared" ca="1" si="100"/>
        <v>33</v>
      </c>
      <c r="AC661" s="134">
        <f t="shared" ca="1" si="101"/>
        <v>25</v>
      </c>
      <c r="AD661" s="135">
        <f t="shared" ca="1" si="102"/>
        <v>-34.093449074076489</v>
      </c>
      <c r="AE661" s="127" t="str">
        <f t="shared" ca="1" si="105"/>
        <v>VENCIDO</v>
      </c>
    </row>
    <row r="662" spans="1:31" customFormat="1" ht="15" x14ac:dyDescent="0.25">
      <c r="A662" s="126">
        <v>23527957</v>
      </c>
      <c r="B662" s="128" t="e">
        <f>VLOOKUP(A662,[1]BASE!$A:$A,1,0)</f>
        <v>#N/A</v>
      </c>
      <c r="C662" s="128" t="e">
        <f>VLOOKUP(A662,'INGRESO DIARIO'!A:A,1,0)</f>
        <v>#N/A</v>
      </c>
      <c r="D662" s="129" t="s">
        <v>2667</v>
      </c>
      <c r="E662" s="129" t="s">
        <v>412</v>
      </c>
      <c r="F662" s="130">
        <v>45901.600601851853</v>
      </c>
      <c r="G662" s="130">
        <v>45901.906550925924</v>
      </c>
      <c r="H662" s="129">
        <v>1026161956</v>
      </c>
      <c r="I662" s="129" t="s">
        <v>2665</v>
      </c>
      <c r="J662" s="129" t="s">
        <v>2922</v>
      </c>
      <c r="K662" s="129" t="s">
        <v>15</v>
      </c>
      <c r="L662" s="129" t="s">
        <v>2669</v>
      </c>
      <c r="M662" s="129" t="s">
        <v>18</v>
      </c>
      <c r="N662" s="129" t="s">
        <v>26</v>
      </c>
      <c r="O662" s="129"/>
      <c r="P662" s="129"/>
      <c r="Q662" s="129"/>
      <c r="R662" s="129"/>
      <c r="S662" s="129"/>
      <c r="T662" s="129"/>
      <c r="U662" s="129"/>
      <c r="V662" s="129"/>
      <c r="W662" s="133">
        <f t="shared" si="103"/>
        <v>45909.906550925924</v>
      </c>
      <c r="X662" s="134">
        <f t="shared" si="104"/>
        <v>8</v>
      </c>
      <c r="Y662" s="134">
        <f t="shared" ca="1" si="97"/>
        <v>44.093449074076489</v>
      </c>
      <c r="Z662" s="134">
        <f t="shared" ca="1" si="98"/>
        <v>33</v>
      </c>
      <c r="AA662" s="134">
        <f t="shared" ca="1" si="99"/>
        <v>11.093449074076489</v>
      </c>
      <c r="AB662" s="134">
        <f t="shared" ca="1" si="100"/>
        <v>33</v>
      </c>
      <c r="AC662" s="134">
        <f t="shared" ca="1" si="101"/>
        <v>25</v>
      </c>
      <c r="AD662" s="135">
        <f t="shared" ca="1" si="102"/>
        <v>-34.093449074076489</v>
      </c>
      <c r="AE662" s="127" t="str">
        <f t="shared" ca="1" si="105"/>
        <v>VENCIDO</v>
      </c>
    </row>
    <row r="663" spans="1:31" customFormat="1" ht="15" x14ac:dyDescent="0.25">
      <c r="A663" s="126">
        <v>23527969</v>
      </c>
      <c r="B663" s="128" t="e">
        <f>VLOOKUP(A663,[1]BASE!$A:$A,1,0)</f>
        <v>#N/A</v>
      </c>
      <c r="C663" s="128" t="e">
        <f>VLOOKUP(A663,'INGRESO DIARIO'!A:A,1,0)</f>
        <v>#N/A</v>
      </c>
      <c r="D663" s="129" t="s">
        <v>2673</v>
      </c>
      <c r="E663" s="129" t="s">
        <v>412</v>
      </c>
      <c r="F663" s="130">
        <v>45901.607488425929</v>
      </c>
      <c r="G663" s="130">
        <v>45901.906828703701</v>
      </c>
      <c r="H663" s="129">
        <v>1000656766</v>
      </c>
      <c r="I663" s="129" t="s">
        <v>2671</v>
      </c>
      <c r="J663" s="129" t="s">
        <v>2923</v>
      </c>
      <c r="K663" s="129" t="s">
        <v>15</v>
      </c>
      <c r="L663" s="129" t="s">
        <v>2675</v>
      </c>
      <c r="M663" s="129" t="s">
        <v>18</v>
      </c>
      <c r="N663" s="129" t="s">
        <v>26</v>
      </c>
      <c r="O663" s="129"/>
      <c r="P663" s="129"/>
      <c r="Q663" s="129"/>
      <c r="R663" s="129"/>
      <c r="S663" s="129"/>
      <c r="T663" s="129"/>
      <c r="U663" s="129"/>
      <c r="V663" s="129"/>
      <c r="W663" s="133">
        <f t="shared" si="103"/>
        <v>45909.906828703701</v>
      </c>
      <c r="X663" s="134">
        <f t="shared" si="104"/>
        <v>8</v>
      </c>
      <c r="Y663" s="134">
        <f t="shared" ca="1" si="97"/>
        <v>44.093171296299261</v>
      </c>
      <c r="Z663" s="134">
        <f t="shared" ca="1" si="98"/>
        <v>33</v>
      </c>
      <c r="AA663" s="134">
        <f t="shared" ca="1" si="99"/>
        <v>11.093171296299261</v>
      </c>
      <c r="AB663" s="134">
        <f t="shared" ca="1" si="100"/>
        <v>33</v>
      </c>
      <c r="AC663" s="134">
        <f t="shared" ca="1" si="101"/>
        <v>25</v>
      </c>
      <c r="AD663" s="135">
        <f t="shared" ca="1" si="102"/>
        <v>-34.093171296299261</v>
      </c>
      <c r="AE663" s="127" t="str">
        <f t="shared" ca="1" si="105"/>
        <v>VENCIDO</v>
      </c>
    </row>
    <row r="664" spans="1:31" customFormat="1" ht="15" x14ac:dyDescent="0.25">
      <c r="A664" s="126">
        <v>23333910</v>
      </c>
      <c r="B664" s="128" t="e">
        <f>VLOOKUP(A664,[1]BASE!$A:$A,1,0)</f>
        <v>#N/A</v>
      </c>
      <c r="C664" s="128" t="e">
        <f>VLOOKUP(A664,'INGRESO DIARIO'!A:A,1,0)</f>
        <v>#N/A</v>
      </c>
      <c r="D664" s="136" t="s">
        <v>3068</v>
      </c>
      <c r="E664" s="129" t="s">
        <v>19</v>
      </c>
      <c r="F664" s="130">
        <v>45678.422731481478</v>
      </c>
      <c r="G664" s="130">
        <v>45901.906736111108</v>
      </c>
      <c r="H664" s="129">
        <v>1133775202</v>
      </c>
      <c r="I664" s="129" t="s">
        <v>1359</v>
      </c>
      <c r="J664" s="129" t="s">
        <v>2707</v>
      </c>
      <c r="K664" s="129" t="s">
        <v>15</v>
      </c>
      <c r="L664" s="129" t="s">
        <v>1363</v>
      </c>
      <c r="M664" s="129" t="s">
        <v>16</v>
      </c>
      <c r="N664" s="129" t="s">
        <v>22</v>
      </c>
      <c r="O664" s="129"/>
      <c r="P664" s="129"/>
      <c r="Q664" s="129"/>
      <c r="R664" s="129"/>
      <c r="S664" s="129"/>
      <c r="T664" s="129"/>
      <c r="U664" s="129"/>
      <c r="V664" s="129"/>
      <c r="W664" s="133">
        <f t="shared" si="103"/>
        <v>45905.906736111108</v>
      </c>
      <c r="X664" s="134">
        <f t="shared" si="104"/>
        <v>4</v>
      </c>
      <c r="Y664" s="134">
        <f t="shared" ca="1" si="97"/>
        <v>44.09326388889167</v>
      </c>
      <c r="Z664" s="134">
        <f t="shared" ca="1" si="98"/>
        <v>33</v>
      </c>
      <c r="AA664" s="134">
        <f t="shared" ca="1" si="99"/>
        <v>11.09326388889167</v>
      </c>
      <c r="AB664" s="134">
        <f t="shared" ca="1" si="100"/>
        <v>33</v>
      </c>
      <c r="AC664" s="134">
        <f t="shared" ca="1" si="101"/>
        <v>29</v>
      </c>
      <c r="AD664" s="135">
        <f t="shared" ca="1" si="102"/>
        <v>-38.09326388889167</v>
      </c>
      <c r="AE664" s="127" t="str">
        <f t="shared" ca="1" si="105"/>
        <v>VENCIDO</v>
      </c>
    </row>
    <row r="665" spans="1:31" customFormat="1" ht="15" x14ac:dyDescent="0.25">
      <c r="A665" s="126">
        <v>23386577</v>
      </c>
      <c r="B665" s="128" t="e">
        <f>VLOOKUP(A665,[1]BASE!$A:$A,1,0)</f>
        <v>#N/A</v>
      </c>
      <c r="C665" s="128" t="e">
        <f>VLOOKUP(A665,'INGRESO DIARIO'!A:A,1,0)</f>
        <v>#N/A</v>
      </c>
      <c r="D665" s="136" t="s">
        <v>3071</v>
      </c>
      <c r="E665" s="129" t="s">
        <v>19</v>
      </c>
      <c r="F665" s="130">
        <v>45734.717812499999</v>
      </c>
      <c r="G665" s="130">
        <v>45901.906840277778</v>
      </c>
      <c r="H665" s="129">
        <v>4831837</v>
      </c>
      <c r="I665" s="129" t="s">
        <v>1387</v>
      </c>
      <c r="J665" s="129" t="s">
        <v>2711</v>
      </c>
      <c r="K665" s="129" t="s">
        <v>15</v>
      </c>
      <c r="L665" s="129" t="s">
        <v>1391</v>
      </c>
      <c r="M665" s="129" t="s">
        <v>16</v>
      </c>
      <c r="N665" s="129" t="s">
        <v>22</v>
      </c>
      <c r="O665" s="129"/>
      <c r="P665" s="129"/>
      <c r="Q665" s="129"/>
      <c r="R665" s="129"/>
      <c r="S665" s="129"/>
      <c r="T665" s="129"/>
      <c r="U665" s="129"/>
      <c r="V665" s="129"/>
      <c r="W665" s="133">
        <f t="shared" si="103"/>
        <v>45905.906840277778</v>
      </c>
      <c r="X665" s="134">
        <f t="shared" si="104"/>
        <v>4</v>
      </c>
      <c r="Y665" s="134">
        <f t="shared" ca="1" si="97"/>
        <v>44.093159722222481</v>
      </c>
      <c r="Z665" s="134">
        <f t="shared" ca="1" si="98"/>
        <v>33</v>
      </c>
      <c r="AA665" s="134">
        <f t="shared" ca="1" si="99"/>
        <v>11.093159722222481</v>
      </c>
      <c r="AB665" s="134">
        <f t="shared" ca="1" si="100"/>
        <v>33</v>
      </c>
      <c r="AC665" s="134">
        <f t="shared" ca="1" si="101"/>
        <v>29</v>
      </c>
      <c r="AD665" s="135">
        <f t="shared" ca="1" si="102"/>
        <v>-38.093159722222481</v>
      </c>
      <c r="AE665" s="127" t="str">
        <f t="shared" ca="1" si="105"/>
        <v>VENCIDO</v>
      </c>
    </row>
    <row r="666" spans="1:31" customFormat="1" ht="15" x14ac:dyDescent="0.25">
      <c r="A666" s="126">
        <v>23406595</v>
      </c>
      <c r="B666" s="128">
        <f>VLOOKUP(A666,[1]BASE!$A:$A,1,0)</f>
        <v>23406595</v>
      </c>
      <c r="C666" s="128" t="e">
        <f>VLOOKUP(A666,'INGRESO DIARIO'!A:A,1,0)</f>
        <v>#N/A</v>
      </c>
      <c r="D666" s="129" t="s">
        <v>1408</v>
      </c>
      <c r="E666" s="129" t="s">
        <v>19</v>
      </c>
      <c r="F666" s="130">
        <v>45751.420995370368</v>
      </c>
      <c r="G666" s="130">
        <v>45901.906574074077</v>
      </c>
      <c r="H666" s="129">
        <v>43045056</v>
      </c>
      <c r="I666" s="129" t="s">
        <v>1406</v>
      </c>
      <c r="J666" s="129" t="s">
        <v>2714</v>
      </c>
      <c r="K666" s="129" t="s">
        <v>15</v>
      </c>
      <c r="L666" s="129" t="s">
        <v>1410</v>
      </c>
      <c r="M666" s="129" t="s">
        <v>16</v>
      </c>
      <c r="N666" s="129" t="s">
        <v>22</v>
      </c>
      <c r="O666" s="129"/>
      <c r="P666" s="129"/>
      <c r="Q666" s="129"/>
      <c r="R666" s="129"/>
      <c r="S666" s="129"/>
      <c r="T666" s="129"/>
      <c r="U666" s="129"/>
      <c r="V666" s="129"/>
      <c r="W666" s="133">
        <f t="shared" si="103"/>
        <v>45905.906574074077</v>
      </c>
      <c r="X666" s="134">
        <f t="shared" si="104"/>
        <v>4</v>
      </c>
      <c r="Y666" s="134">
        <f t="shared" ca="1" si="97"/>
        <v>44.093425925922929</v>
      </c>
      <c r="Z666" s="134">
        <f t="shared" ca="1" si="98"/>
        <v>33</v>
      </c>
      <c r="AA666" s="134">
        <f t="shared" ca="1" si="99"/>
        <v>11.093425925922929</v>
      </c>
      <c r="AB666" s="134">
        <f t="shared" ca="1" si="100"/>
        <v>33</v>
      </c>
      <c r="AC666" s="134">
        <f t="shared" ca="1" si="101"/>
        <v>29</v>
      </c>
      <c r="AD666" s="135">
        <f t="shared" ca="1" si="102"/>
        <v>-38.093425925922929</v>
      </c>
      <c r="AE666" s="127" t="str">
        <f t="shared" ca="1" si="105"/>
        <v>VENCIDO</v>
      </c>
    </row>
    <row r="667" spans="1:31" customFormat="1" ht="15" x14ac:dyDescent="0.25">
      <c r="A667" s="126">
        <v>23436886</v>
      </c>
      <c r="B667" s="128" t="e">
        <f>VLOOKUP(A667,[1]BASE!$A:$A,1,0)</f>
        <v>#N/A</v>
      </c>
      <c r="C667" s="128" t="e">
        <f>VLOOKUP(A667,'INGRESO DIARIO'!A:A,1,0)</f>
        <v>#N/A</v>
      </c>
      <c r="D667" s="136" t="s">
        <v>3076</v>
      </c>
      <c r="E667" s="129" t="s">
        <v>19</v>
      </c>
      <c r="F667" s="130">
        <v>45790.534270833334</v>
      </c>
      <c r="G667" s="130">
        <v>45901.90697916667</v>
      </c>
      <c r="H667" s="129">
        <v>71930087</v>
      </c>
      <c r="I667" s="129" t="s">
        <v>1444</v>
      </c>
      <c r="J667" s="129" t="s">
        <v>2721</v>
      </c>
      <c r="K667" s="129" t="s">
        <v>15</v>
      </c>
      <c r="L667" s="129" t="s">
        <v>1447</v>
      </c>
      <c r="M667" s="129" t="s">
        <v>16</v>
      </c>
      <c r="N667" s="129" t="s">
        <v>22</v>
      </c>
      <c r="O667" s="129"/>
      <c r="P667" s="129"/>
      <c r="Q667" s="129"/>
      <c r="R667" s="129"/>
      <c r="S667" s="129"/>
      <c r="T667" s="129"/>
      <c r="U667" s="129"/>
      <c r="V667" s="129"/>
      <c r="W667" s="133">
        <f t="shared" si="103"/>
        <v>45905.90697916667</v>
      </c>
      <c r="X667" s="134">
        <f t="shared" si="104"/>
        <v>4</v>
      </c>
      <c r="Y667" s="134">
        <f t="shared" ca="1" si="97"/>
        <v>44.093020833330229</v>
      </c>
      <c r="Z667" s="134">
        <f t="shared" ca="1" si="98"/>
        <v>33</v>
      </c>
      <c r="AA667" s="134">
        <f t="shared" ca="1" si="99"/>
        <v>11.093020833330229</v>
      </c>
      <c r="AB667" s="134">
        <f t="shared" ca="1" si="100"/>
        <v>33</v>
      </c>
      <c r="AC667" s="134">
        <f t="shared" ca="1" si="101"/>
        <v>29</v>
      </c>
      <c r="AD667" s="135">
        <f t="shared" ca="1" si="102"/>
        <v>-38.093020833330229</v>
      </c>
      <c r="AE667" s="127" t="str">
        <f t="shared" ca="1" si="105"/>
        <v>VENCIDO</v>
      </c>
    </row>
    <row r="668" spans="1:31" customFormat="1" ht="15" x14ac:dyDescent="0.25">
      <c r="A668" s="126">
        <v>23469972</v>
      </c>
      <c r="B668" s="128" t="e">
        <f>VLOOKUP(A668,[1]BASE!$A:$A,1,0)</f>
        <v>#N/A</v>
      </c>
      <c r="C668" s="128" t="e">
        <f>VLOOKUP(A668,'INGRESO DIARIO'!A:A,1,0)</f>
        <v>#N/A</v>
      </c>
      <c r="D668" s="136" t="s">
        <v>3078</v>
      </c>
      <c r="E668" s="129" t="s">
        <v>19</v>
      </c>
      <c r="F668" s="130">
        <v>45827.492465277777</v>
      </c>
      <c r="G668" s="130">
        <v>45901.906678240739</v>
      </c>
      <c r="H668" s="129">
        <v>43531581</v>
      </c>
      <c r="I668" s="129" t="s">
        <v>1485</v>
      </c>
      <c r="J668" s="129" t="s">
        <v>2728</v>
      </c>
      <c r="K668" s="129" t="s">
        <v>15</v>
      </c>
      <c r="L668" s="129" t="s">
        <v>1489</v>
      </c>
      <c r="M668" s="129" t="s">
        <v>16</v>
      </c>
      <c r="N668" s="129" t="s">
        <v>20</v>
      </c>
      <c r="O668" s="129"/>
      <c r="P668" s="129"/>
      <c r="Q668" s="129"/>
      <c r="R668" s="129"/>
      <c r="S668" s="129"/>
      <c r="T668" s="129"/>
      <c r="U668" s="129"/>
      <c r="V668" s="129"/>
      <c r="W668" s="133">
        <f t="shared" si="103"/>
        <v>45905.906678240739</v>
      </c>
      <c r="X668" s="134">
        <f t="shared" si="104"/>
        <v>4</v>
      </c>
      <c r="Y668" s="134">
        <f t="shared" ca="1" si="97"/>
        <v>44.093321759261016</v>
      </c>
      <c r="Z668" s="134">
        <f t="shared" ca="1" si="98"/>
        <v>33</v>
      </c>
      <c r="AA668" s="134">
        <f t="shared" ca="1" si="99"/>
        <v>11.093321759261016</v>
      </c>
      <c r="AB668" s="134">
        <f t="shared" ca="1" si="100"/>
        <v>33</v>
      </c>
      <c r="AC668" s="134">
        <f t="shared" ca="1" si="101"/>
        <v>29</v>
      </c>
      <c r="AD668" s="135">
        <f t="shared" ca="1" si="102"/>
        <v>-38.093321759261016</v>
      </c>
      <c r="AE668" s="127" t="str">
        <f t="shared" ca="1" si="105"/>
        <v>VENCIDO</v>
      </c>
    </row>
    <row r="669" spans="1:31" customFormat="1" ht="15" x14ac:dyDescent="0.25">
      <c r="A669" s="126">
        <v>23489902</v>
      </c>
      <c r="B669" s="128" t="e">
        <f>VLOOKUP(A669,[1]BASE!$A:$A,1,0)</f>
        <v>#N/A</v>
      </c>
      <c r="C669" s="128" t="e">
        <f>VLOOKUP(A669,'INGRESO DIARIO'!A:A,1,0)</f>
        <v>#N/A</v>
      </c>
      <c r="D669" s="136" t="s">
        <v>3080</v>
      </c>
      <c r="E669" s="129" t="s">
        <v>19</v>
      </c>
      <c r="F669" s="130">
        <v>45854.737812500003</v>
      </c>
      <c r="G669" s="130">
        <v>45901.906770833331</v>
      </c>
      <c r="H669" s="129">
        <v>98526855</v>
      </c>
      <c r="I669" s="129" t="s">
        <v>1539</v>
      </c>
      <c r="J669" s="129" t="s">
        <v>2736</v>
      </c>
      <c r="K669" s="129" t="s">
        <v>15</v>
      </c>
      <c r="L669" s="129" t="s">
        <v>1543</v>
      </c>
      <c r="M669" s="129" t="s">
        <v>16</v>
      </c>
      <c r="N669" s="129" t="s">
        <v>26</v>
      </c>
      <c r="O669" s="129"/>
      <c r="P669" s="129"/>
      <c r="Q669" s="129"/>
      <c r="R669" s="129"/>
      <c r="S669" s="129"/>
      <c r="T669" s="129"/>
      <c r="U669" s="129"/>
      <c r="V669" s="129"/>
      <c r="W669" s="133">
        <f t="shared" si="103"/>
        <v>45905.906770833331</v>
      </c>
      <c r="X669" s="134">
        <f t="shared" si="104"/>
        <v>4</v>
      </c>
      <c r="Y669" s="134">
        <f t="shared" ca="1" si="97"/>
        <v>44.093229166668607</v>
      </c>
      <c r="Z669" s="134">
        <f t="shared" ca="1" si="98"/>
        <v>33</v>
      </c>
      <c r="AA669" s="134">
        <f t="shared" ca="1" si="99"/>
        <v>11.093229166668607</v>
      </c>
      <c r="AB669" s="134">
        <f t="shared" ca="1" si="100"/>
        <v>33</v>
      </c>
      <c r="AC669" s="134">
        <f t="shared" ca="1" si="101"/>
        <v>29</v>
      </c>
      <c r="AD669" s="135">
        <f t="shared" ca="1" si="102"/>
        <v>-38.093229166668607</v>
      </c>
      <c r="AE669" s="127" t="str">
        <f t="shared" ca="1" si="105"/>
        <v>VENCIDO</v>
      </c>
    </row>
    <row r="670" spans="1:31" customFormat="1" ht="15" x14ac:dyDescent="0.25">
      <c r="A670" s="126">
        <v>23491849</v>
      </c>
      <c r="B670" s="128" t="e">
        <f>VLOOKUP(A670,[1]BASE!$A:$A,1,0)</f>
        <v>#N/A</v>
      </c>
      <c r="C670" s="128" t="e">
        <f>VLOOKUP(A670,'INGRESO DIARIO'!A:A,1,0)</f>
        <v>#N/A</v>
      </c>
      <c r="D670" s="136" t="s">
        <v>3082</v>
      </c>
      <c r="E670" s="129" t="s">
        <v>19</v>
      </c>
      <c r="F670" s="130">
        <v>45856.604618055557</v>
      </c>
      <c r="G670" s="130">
        <v>45901.906898148147</v>
      </c>
      <c r="H670" s="129">
        <v>10248763</v>
      </c>
      <c r="I670" s="129" t="s">
        <v>1551</v>
      </c>
      <c r="J670" s="129" t="s">
        <v>2738</v>
      </c>
      <c r="K670" s="129" t="s">
        <v>15</v>
      </c>
      <c r="L670" s="129" t="s">
        <v>1554</v>
      </c>
      <c r="M670" s="129" t="s">
        <v>16</v>
      </c>
      <c r="N670" s="129" t="s">
        <v>22</v>
      </c>
      <c r="O670" s="129"/>
      <c r="P670" s="129"/>
      <c r="Q670" s="129"/>
      <c r="R670" s="129"/>
      <c r="S670" s="129"/>
      <c r="T670" s="129"/>
      <c r="U670" s="129"/>
      <c r="V670" s="129"/>
      <c r="W670" s="133">
        <f t="shared" si="103"/>
        <v>45905.906898148147</v>
      </c>
      <c r="X670" s="134">
        <f t="shared" si="104"/>
        <v>4</v>
      </c>
      <c r="Y670" s="134">
        <f t="shared" ca="1" si="97"/>
        <v>44.093101851853135</v>
      </c>
      <c r="Z670" s="134">
        <f t="shared" ca="1" si="98"/>
        <v>33</v>
      </c>
      <c r="AA670" s="134">
        <f t="shared" ca="1" si="99"/>
        <v>11.093101851853135</v>
      </c>
      <c r="AB670" s="134">
        <f t="shared" ca="1" si="100"/>
        <v>33</v>
      </c>
      <c r="AC670" s="134">
        <f t="shared" ca="1" si="101"/>
        <v>29</v>
      </c>
      <c r="AD670" s="135">
        <f t="shared" ca="1" si="102"/>
        <v>-38.093101851853135</v>
      </c>
      <c r="AE670" s="127" t="str">
        <f t="shared" ca="1" si="105"/>
        <v>VENCIDO</v>
      </c>
    </row>
    <row r="671" spans="1:31" customFormat="1" ht="15" x14ac:dyDescent="0.25">
      <c r="A671" s="126">
        <v>23496466</v>
      </c>
      <c r="B671" s="128" t="e">
        <f>VLOOKUP(A671,[1]BASE!$A:$A,1,0)</f>
        <v>#N/A</v>
      </c>
      <c r="C671" s="128" t="e">
        <f>VLOOKUP(A671,'INGRESO DIARIO'!A:A,1,0)</f>
        <v>#N/A</v>
      </c>
      <c r="D671" s="129" t="s">
        <v>1587</v>
      </c>
      <c r="E671" s="129" t="s">
        <v>19</v>
      </c>
      <c r="F671" s="130">
        <v>45869.363379629627</v>
      </c>
      <c r="G671" s="130">
        <v>45901.906886574077</v>
      </c>
      <c r="H671" s="129">
        <v>39177130</v>
      </c>
      <c r="I671" s="129" t="s">
        <v>1585</v>
      </c>
      <c r="J671" s="129" t="s">
        <v>2744</v>
      </c>
      <c r="K671" s="129" t="s">
        <v>15</v>
      </c>
      <c r="L671" s="129" t="s">
        <v>1589</v>
      </c>
      <c r="M671" s="129" t="s">
        <v>16</v>
      </c>
      <c r="N671" s="129" t="s">
        <v>22</v>
      </c>
      <c r="O671" s="129"/>
      <c r="P671" s="129"/>
      <c r="Q671" s="129"/>
      <c r="R671" s="129"/>
      <c r="S671" s="129"/>
      <c r="T671" s="129"/>
      <c r="U671" s="129"/>
      <c r="V671" s="129"/>
      <c r="W671" s="133">
        <f t="shared" si="103"/>
        <v>45905.906886574077</v>
      </c>
      <c r="X671" s="134">
        <f t="shared" si="104"/>
        <v>4</v>
      </c>
      <c r="Y671" s="134">
        <f t="shared" ca="1" si="97"/>
        <v>44.093113425922638</v>
      </c>
      <c r="Z671" s="134">
        <f t="shared" ca="1" si="98"/>
        <v>33</v>
      </c>
      <c r="AA671" s="134">
        <f t="shared" ca="1" si="99"/>
        <v>11.093113425922638</v>
      </c>
      <c r="AB671" s="134">
        <f t="shared" ca="1" si="100"/>
        <v>33</v>
      </c>
      <c r="AC671" s="134">
        <f t="shared" ca="1" si="101"/>
        <v>29</v>
      </c>
      <c r="AD671" s="135">
        <f t="shared" ca="1" si="102"/>
        <v>-38.093113425922638</v>
      </c>
      <c r="AE671" s="127" t="str">
        <f t="shared" ca="1" si="105"/>
        <v>VENCIDO</v>
      </c>
    </row>
    <row r="672" spans="1:31" customFormat="1" ht="15" x14ac:dyDescent="0.25">
      <c r="A672" s="126">
        <v>23504791</v>
      </c>
      <c r="B672" s="128" t="e">
        <f>VLOOKUP(A672,[1]BASE!$A:$A,1,0)</f>
        <v>#N/A</v>
      </c>
      <c r="C672" s="128" t="e">
        <f>VLOOKUP(A672,'INGRESO DIARIO'!A:A,1,0)</f>
        <v>#N/A</v>
      </c>
      <c r="D672" s="136" t="s">
        <v>3087</v>
      </c>
      <c r="E672" s="129" t="s">
        <v>19</v>
      </c>
      <c r="F672" s="130">
        <v>45899.372523148151</v>
      </c>
      <c r="G672" s="130">
        <v>45901.906851851854</v>
      </c>
      <c r="H672" s="129">
        <v>1152209985</v>
      </c>
      <c r="I672" s="129" t="s">
        <v>1635</v>
      </c>
      <c r="J672" s="129" t="s">
        <v>2753</v>
      </c>
      <c r="K672" s="129" t="s">
        <v>15</v>
      </c>
      <c r="L672" s="129" t="s">
        <v>1639</v>
      </c>
      <c r="M672" s="129" t="s">
        <v>16</v>
      </c>
      <c r="N672" s="129" t="s">
        <v>22</v>
      </c>
      <c r="O672" s="129"/>
      <c r="P672" s="129"/>
      <c r="Q672" s="129"/>
      <c r="R672" s="129"/>
      <c r="S672" s="129"/>
      <c r="T672" s="129"/>
      <c r="U672" s="129"/>
      <c r="V672" s="129"/>
      <c r="W672" s="133">
        <f t="shared" si="103"/>
        <v>45905.906851851854</v>
      </c>
      <c r="X672" s="134">
        <f t="shared" si="104"/>
        <v>4</v>
      </c>
      <c r="Y672" s="134">
        <f t="shared" ca="1" si="97"/>
        <v>44.093148148145701</v>
      </c>
      <c r="Z672" s="134">
        <f t="shared" ca="1" si="98"/>
        <v>33</v>
      </c>
      <c r="AA672" s="134">
        <f t="shared" ca="1" si="99"/>
        <v>11.093148148145701</v>
      </c>
      <c r="AB672" s="134">
        <f t="shared" ca="1" si="100"/>
        <v>33</v>
      </c>
      <c r="AC672" s="134">
        <f t="shared" ca="1" si="101"/>
        <v>29</v>
      </c>
      <c r="AD672" s="135">
        <f t="shared" ca="1" si="102"/>
        <v>-38.093148148145701</v>
      </c>
      <c r="AE672" s="127" t="str">
        <f t="shared" ca="1" si="105"/>
        <v>VENCIDO</v>
      </c>
    </row>
    <row r="673" spans="1:31" customFormat="1" ht="15" x14ac:dyDescent="0.25">
      <c r="A673" s="126">
        <v>23508974</v>
      </c>
      <c r="B673" s="128" t="e">
        <f>VLOOKUP(A673,[1]BASE!$A:$A,1,0)</f>
        <v>#N/A</v>
      </c>
      <c r="C673" s="128" t="e">
        <f>VLOOKUP(A673,'INGRESO DIARIO'!A:A,1,0)</f>
        <v>#N/A</v>
      </c>
      <c r="D673" s="136" t="s">
        <v>3089</v>
      </c>
      <c r="E673" s="129" t="s">
        <v>19</v>
      </c>
      <c r="F673" s="130">
        <v>45877.605486111112</v>
      </c>
      <c r="G673" s="130">
        <v>45901.90697916667</v>
      </c>
      <c r="H673" s="129">
        <v>70471058</v>
      </c>
      <c r="I673" s="129" t="s">
        <v>1657</v>
      </c>
      <c r="J673" s="129" t="s">
        <v>2757</v>
      </c>
      <c r="K673" s="129" t="s">
        <v>15</v>
      </c>
      <c r="L673" s="129" t="s">
        <v>1660</v>
      </c>
      <c r="M673" s="129" t="s">
        <v>16</v>
      </c>
      <c r="N673" s="129" t="s">
        <v>20</v>
      </c>
      <c r="O673" s="129"/>
      <c r="P673" s="129"/>
      <c r="Q673" s="129"/>
      <c r="R673" s="129"/>
      <c r="S673" s="129"/>
      <c r="T673" s="129"/>
      <c r="U673" s="129"/>
      <c r="V673" s="129"/>
      <c r="W673" s="133">
        <f t="shared" si="103"/>
        <v>45905.90697916667</v>
      </c>
      <c r="X673" s="134">
        <f t="shared" si="104"/>
        <v>4</v>
      </c>
      <c r="Y673" s="134">
        <f t="shared" ca="1" si="97"/>
        <v>44.093020833330229</v>
      </c>
      <c r="Z673" s="134">
        <f t="shared" ca="1" si="98"/>
        <v>33</v>
      </c>
      <c r="AA673" s="134">
        <f t="shared" ca="1" si="99"/>
        <v>11.093020833330229</v>
      </c>
      <c r="AB673" s="134">
        <f t="shared" ca="1" si="100"/>
        <v>33</v>
      </c>
      <c r="AC673" s="134">
        <f t="shared" ca="1" si="101"/>
        <v>29</v>
      </c>
      <c r="AD673" s="135">
        <f t="shared" ca="1" si="102"/>
        <v>-38.093020833330229</v>
      </c>
      <c r="AE673" s="127" t="str">
        <f t="shared" ca="1" si="105"/>
        <v>VENCIDO</v>
      </c>
    </row>
    <row r="674" spans="1:31" customFormat="1" ht="15" x14ac:dyDescent="0.25">
      <c r="A674" s="126">
        <v>23514560</v>
      </c>
      <c r="B674" s="128" t="e">
        <f>VLOOKUP(A674,[1]BASE!$A:$A,1,0)</f>
        <v>#N/A</v>
      </c>
      <c r="C674" s="128" t="e">
        <f>VLOOKUP(A674,'INGRESO DIARIO'!A:A,1,0)</f>
        <v>#N/A</v>
      </c>
      <c r="D674" s="136" t="s">
        <v>3097</v>
      </c>
      <c r="E674" s="129" t="s">
        <v>19</v>
      </c>
      <c r="F674" s="130">
        <v>45884.569143518522</v>
      </c>
      <c r="G674" s="130">
        <v>45901.906493055554</v>
      </c>
      <c r="H674" s="129">
        <v>1017225702</v>
      </c>
      <c r="I674" s="129" t="s">
        <v>1773</v>
      </c>
      <c r="J674" s="129" t="s">
        <v>2776</v>
      </c>
      <c r="K674" s="129" t="s">
        <v>15</v>
      </c>
      <c r="L674" s="129" t="s">
        <v>1778</v>
      </c>
      <c r="M674" s="129" t="s">
        <v>16</v>
      </c>
      <c r="N674" s="129" t="s">
        <v>22</v>
      </c>
      <c r="O674" s="129"/>
      <c r="P674" s="129"/>
      <c r="Q674" s="129"/>
      <c r="R674" s="129"/>
      <c r="S674" s="129"/>
      <c r="T674" s="129"/>
      <c r="U674" s="129"/>
      <c r="V674" s="129"/>
      <c r="W674" s="133">
        <f t="shared" si="103"/>
        <v>45905.906493055554</v>
      </c>
      <c r="X674" s="134">
        <f t="shared" si="104"/>
        <v>4</v>
      </c>
      <c r="Y674" s="134">
        <f t="shared" ca="1" si="97"/>
        <v>44.093506944445835</v>
      </c>
      <c r="Z674" s="134">
        <f t="shared" ca="1" si="98"/>
        <v>33</v>
      </c>
      <c r="AA674" s="134">
        <f t="shared" ca="1" si="99"/>
        <v>11.093506944445835</v>
      </c>
      <c r="AB674" s="134">
        <f t="shared" ca="1" si="100"/>
        <v>33</v>
      </c>
      <c r="AC674" s="134">
        <f t="shared" ca="1" si="101"/>
        <v>29</v>
      </c>
      <c r="AD674" s="135">
        <f t="shared" ca="1" si="102"/>
        <v>-38.093506944445835</v>
      </c>
      <c r="AE674" s="127" t="str">
        <f t="shared" ca="1" si="105"/>
        <v>VENCIDO</v>
      </c>
    </row>
    <row r="675" spans="1:31" customFormat="1" ht="15" x14ac:dyDescent="0.25">
      <c r="A675" s="126">
        <v>23516154</v>
      </c>
      <c r="B675" s="128" t="e">
        <f>VLOOKUP(A675,[1]BASE!$A:$A,1,0)</f>
        <v>#N/A</v>
      </c>
      <c r="C675" s="128" t="e">
        <f>VLOOKUP(A675,'INGRESO DIARIO'!A:A,1,0)</f>
        <v>#N/A</v>
      </c>
      <c r="D675" s="136" t="s">
        <v>3099</v>
      </c>
      <c r="E675" s="129" t="s">
        <v>19</v>
      </c>
      <c r="F675" s="130">
        <v>45888.5858912037</v>
      </c>
      <c r="G675" s="130">
        <v>45901.90697916667</v>
      </c>
      <c r="H675" s="129">
        <v>1007222528</v>
      </c>
      <c r="I675" s="129" t="s">
        <v>1824</v>
      </c>
      <c r="J675" s="129" t="s">
        <v>2784</v>
      </c>
      <c r="K675" s="129" t="s">
        <v>15</v>
      </c>
      <c r="L675" s="129" t="s">
        <v>1828</v>
      </c>
      <c r="M675" s="129" t="s">
        <v>16</v>
      </c>
      <c r="N675" s="129" t="s">
        <v>22</v>
      </c>
      <c r="O675" s="129"/>
      <c r="P675" s="129"/>
      <c r="Q675" s="129"/>
      <c r="R675" s="129"/>
      <c r="S675" s="129"/>
      <c r="T675" s="129"/>
      <c r="U675" s="129"/>
      <c r="V675" s="129"/>
      <c r="W675" s="133">
        <f t="shared" si="103"/>
        <v>45905.90697916667</v>
      </c>
      <c r="X675" s="134">
        <f t="shared" si="104"/>
        <v>4</v>
      </c>
      <c r="Y675" s="134">
        <f t="shared" ca="1" si="97"/>
        <v>44.093020833330229</v>
      </c>
      <c r="Z675" s="134">
        <f t="shared" ca="1" si="98"/>
        <v>33</v>
      </c>
      <c r="AA675" s="134">
        <f t="shared" ca="1" si="99"/>
        <v>11.093020833330229</v>
      </c>
      <c r="AB675" s="134">
        <f t="shared" ca="1" si="100"/>
        <v>33</v>
      </c>
      <c r="AC675" s="134">
        <f t="shared" ca="1" si="101"/>
        <v>29</v>
      </c>
      <c r="AD675" s="135">
        <f t="shared" ca="1" si="102"/>
        <v>-38.093020833330229</v>
      </c>
      <c r="AE675" s="127" t="str">
        <f t="shared" ca="1" si="105"/>
        <v>VENCIDO</v>
      </c>
    </row>
    <row r="676" spans="1:31" customFormat="1" ht="15" x14ac:dyDescent="0.25">
      <c r="A676" s="126">
        <v>23518122</v>
      </c>
      <c r="B676" s="128" t="e">
        <f>VLOOKUP(A676,[1]BASE!$A:$A,1,0)</f>
        <v>#N/A</v>
      </c>
      <c r="C676" s="128" t="e">
        <f>VLOOKUP(A676,'INGRESO DIARIO'!A:A,1,0)</f>
        <v>#N/A</v>
      </c>
      <c r="D676" s="136" t="s">
        <v>3104</v>
      </c>
      <c r="E676" s="129" t="s">
        <v>19</v>
      </c>
      <c r="F676" s="130">
        <v>45895.661307870374</v>
      </c>
      <c r="G676" s="130">
        <v>45901.90697916667</v>
      </c>
      <c r="H676" s="129">
        <v>1128432840</v>
      </c>
      <c r="I676" s="129" t="s">
        <v>1913</v>
      </c>
      <c r="J676" s="129" t="s">
        <v>2797</v>
      </c>
      <c r="K676" s="129" t="s">
        <v>15</v>
      </c>
      <c r="L676" s="129" t="s">
        <v>1917</v>
      </c>
      <c r="M676" s="129" t="s">
        <v>16</v>
      </c>
      <c r="N676" s="129" t="s">
        <v>20</v>
      </c>
      <c r="O676" s="129"/>
      <c r="P676" s="129"/>
      <c r="Q676" s="132"/>
      <c r="R676" s="129"/>
      <c r="S676" s="129"/>
      <c r="T676" s="129"/>
      <c r="U676" s="129"/>
      <c r="V676" s="129"/>
      <c r="W676" s="133">
        <f t="shared" si="103"/>
        <v>45905.90697916667</v>
      </c>
      <c r="X676" s="134">
        <f t="shared" si="104"/>
        <v>4</v>
      </c>
      <c r="Y676" s="134">
        <f t="shared" ca="1" si="97"/>
        <v>44.093020833330229</v>
      </c>
      <c r="Z676" s="134">
        <f t="shared" ca="1" si="98"/>
        <v>33</v>
      </c>
      <c r="AA676" s="134">
        <f t="shared" ca="1" si="99"/>
        <v>11.093020833330229</v>
      </c>
      <c r="AB676" s="134">
        <f t="shared" ca="1" si="100"/>
        <v>33</v>
      </c>
      <c r="AC676" s="134">
        <f t="shared" ca="1" si="101"/>
        <v>29</v>
      </c>
      <c r="AD676" s="135">
        <f t="shared" ca="1" si="102"/>
        <v>-38.093020833330229</v>
      </c>
      <c r="AE676" s="127" t="str">
        <f t="shared" ca="1" si="105"/>
        <v>VENCIDO</v>
      </c>
    </row>
    <row r="677" spans="1:31" customFormat="1" ht="15" x14ac:dyDescent="0.25">
      <c r="A677" s="126">
        <v>23519436</v>
      </c>
      <c r="B677" s="128" t="e">
        <f>VLOOKUP(A677,[1]BASE!$A:$A,1,0)</f>
        <v>#N/A</v>
      </c>
      <c r="C677" s="128" t="e">
        <f>VLOOKUP(A677,'INGRESO DIARIO'!A:A,1,0)</f>
        <v>#N/A</v>
      </c>
      <c r="D677" s="129" t="s">
        <v>1941</v>
      </c>
      <c r="E677" s="129" t="s">
        <v>19</v>
      </c>
      <c r="F677" s="130">
        <v>45897.676724537036</v>
      </c>
      <c r="G677" s="130">
        <v>45901.906504629631</v>
      </c>
      <c r="H677" s="129">
        <v>98603907</v>
      </c>
      <c r="I677" s="129" t="s">
        <v>1939</v>
      </c>
      <c r="J677" s="129" t="s">
        <v>2802</v>
      </c>
      <c r="K677" s="129" t="s">
        <v>15</v>
      </c>
      <c r="L677" s="129" t="s">
        <v>1943</v>
      </c>
      <c r="M677" s="129" t="s">
        <v>16</v>
      </c>
      <c r="N677" s="129" t="s">
        <v>22</v>
      </c>
      <c r="O677" s="129"/>
      <c r="P677" s="129"/>
      <c r="Q677" s="129"/>
      <c r="R677" s="129"/>
      <c r="S677" s="129"/>
      <c r="T677" s="129"/>
      <c r="U677" s="129"/>
      <c r="V677" s="129"/>
      <c r="W677" s="133">
        <f t="shared" si="103"/>
        <v>45905.906504629631</v>
      </c>
      <c r="X677" s="134">
        <f t="shared" si="104"/>
        <v>4</v>
      </c>
      <c r="Y677" s="134">
        <f t="shared" ca="1" si="97"/>
        <v>44.093495370369055</v>
      </c>
      <c r="Z677" s="134">
        <f t="shared" ca="1" si="98"/>
        <v>33</v>
      </c>
      <c r="AA677" s="134">
        <f t="shared" ca="1" si="99"/>
        <v>11.093495370369055</v>
      </c>
      <c r="AB677" s="134">
        <f t="shared" ca="1" si="100"/>
        <v>33</v>
      </c>
      <c r="AC677" s="134">
        <f t="shared" ca="1" si="101"/>
        <v>29</v>
      </c>
      <c r="AD677" s="135">
        <f t="shared" ca="1" si="102"/>
        <v>-38.093495370369055</v>
      </c>
      <c r="AE677" s="127" t="str">
        <f t="shared" ca="1" si="105"/>
        <v>VENCIDO</v>
      </c>
    </row>
    <row r="678" spans="1:31" customFormat="1" ht="15" x14ac:dyDescent="0.25">
      <c r="A678" s="126">
        <v>23519503</v>
      </c>
      <c r="B678" s="128" t="e">
        <f>VLOOKUP(A678,[1]BASE!$A:$A,1,0)</f>
        <v>#N/A</v>
      </c>
      <c r="C678" s="128" t="e">
        <f>VLOOKUP(A678,'INGRESO DIARIO'!A:A,1,0)</f>
        <v>#N/A</v>
      </c>
      <c r="D678" s="136" t="s">
        <v>3108</v>
      </c>
      <c r="E678" s="129" t="s">
        <v>19</v>
      </c>
      <c r="F678" s="130">
        <v>45895.662824074076</v>
      </c>
      <c r="G678" s="130">
        <v>45901.906944444447</v>
      </c>
      <c r="H678" s="129">
        <v>71622832</v>
      </c>
      <c r="I678" s="129" t="s">
        <v>1950</v>
      </c>
      <c r="J678" s="129" t="s">
        <v>2804</v>
      </c>
      <c r="K678" s="129" t="s">
        <v>15</v>
      </c>
      <c r="L678" s="129" t="s">
        <v>1953</v>
      </c>
      <c r="M678" s="129" t="s">
        <v>16</v>
      </c>
      <c r="N678" s="129" t="s">
        <v>22</v>
      </c>
      <c r="O678" s="129"/>
      <c r="P678" s="129"/>
      <c r="Q678" s="129"/>
      <c r="R678" s="129"/>
      <c r="S678" s="129"/>
      <c r="T678" s="129"/>
      <c r="U678" s="129"/>
      <c r="V678" s="129"/>
      <c r="W678" s="133">
        <f t="shared" si="103"/>
        <v>45905.906944444447</v>
      </c>
      <c r="X678" s="134">
        <f t="shared" si="104"/>
        <v>4</v>
      </c>
      <c r="Y678" s="134">
        <f t="shared" ca="1" si="97"/>
        <v>44.093055555553292</v>
      </c>
      <c r="Z678" s="134">
        <f t="shared" ca="1" si="98"/>
        <v>33</v>
      </c>
      <c r="AA678" s="134">
        <f t="shared" ca="1" si="99"/>
        <v>11.093055555553292</v>
      </c>
      <c r="AB678" s="134">
        <f t="shared" ca="1" si="100"/>
        <v>33</v>
      </c>
      <c r="AC678" s="134">
        <f t="shared" ca="1" si="101"/>
        <v>29</v>
      </c>
      <c r="AD678" s="135">
        <f t="shared" ca="1" si="102"/>
        <v>-38.093055555553292</v>
      </c>
      <c r="AE678" s="127" t="str">
        <f t="shared" ca="1" si="105"/>
        <v>VENCIDO</v>
      </c>
    </row>
    <row r="679" spans="1:31" customFormat="1" ht="15" x14ac:dyDescent="0.25">
      <c r="A679" s="126">
        <v>23520043</v>
      </c>
      <c r="B679" s="128" t="e">
        <f>VLOOKUP(A679,[1]BASE!$A:$A,1,0)</f>
        <v>#N/A</v>
      </c>
      <c r="C679" s="128" t="e">
        <f>VLOOKUP(A679,'INGRESO DIARIO'!A:A,1,0)</f>
        <v>#N/A</v>
      </c>
      <c r="D679" s="129" t="s">
        <v>1966</v>
      </c>
      <c r="E679" s="129" t="s">
        <v>19</v>
      </c>
      <c r="F679" s="130">
        <v>45896.70553240741</v>
      </c>
      <c r="G679" s="130">
        <v>45901.906909722224</v>
      </c>
      <c r="H679" s="129">
        <v>1015187878</v>
      </c>
      <c r="I679" s="129" t="s">
        <v>1964</v>
      </c>
      <c r="J679" s="129" t="s">
        <v>2807</v>
      </c>
      <c r="K679" s="129" t="s">
        <v>15</v>
      </c>
      <c r="L679" s="129" t="s">
        <v>1968</v>
      </c>
      <c r="M679" s="129" t="s">
        <v>16</v>
      </c>
      <c r="N679" s="129" t="s">
        <v>22</v>
      </c>
      <c r="O679" s="129"/>
      <c r="P679" s="129"/>
      <c r="Q679" s="129"/>
      <c r="R679" s="129"/>
      <c r="S679" s="129"/>
      <c r="T679" s="129"/>
      <c r="U679" s="129"/>
      <c r="V679" s="129"/>
      <c r="W679" s="133">
        <f t="shared" si="103"/>
        <v>45905.906909722224</v>
      </c>
      <c r="X679" s="134">
        <f t="shared" si="104"/>
        <v>4</v>
      </c>
      <c r="Y679" s="134">
        <f t="shared" ca="1" si="97"/>
        <v>44.093090277776355</v>
      </c>
      <c r="Z679" s="134">
        <f t="shared" ca="1" si="98"/>
        <v>33</v>
      </c>
      <c r="AA679" s="134">
        <f t="shared" ca="1" si="99"/>
        <v>11.093090277776355</v>
      </c>
      <c r="AB679" s="134">
        <f t="shared" ca="1" si="100"/>
        <v>33</v>
      </c>
      <c r="AC679" s="134">
        <f t="shared" ca="1" si="101"/>
        <v>29</v>
      </c>
      <c r="AD679" s="135">
        <f t="shared" ca="1" si="102"/>
        <v>-38.093090277776355</v>
      </c>
      <c r="AE679" s="127" t="str">
        <f t="shared" ca="1" si="105"/>
        <v>VENCIDO</v>
      </c>
    </row>
    <row r="680" spans="1:31" customFormat="1" ht="15" x14ac:dyDescent="0.25">
      <c r="A680" s="126">
        <v>23520279</v>
      </c>
      <c r="B680" s="128" t="e">
        <f>VLOOKUP(A680,[1]BASE!$A:$A,1,0)</f>
        <v>#N/A</v>
      </c>
      <c r="C680" s="128" t="e">
        <f>VLOOKUP(A680,'INGRESO DIARIO'!A:A,1,0)</f>
        <v>#N/A</v>
      </c>
      <c r="D680" s="136" t="s">
        <v>3110</v>
      </c>
      <c r="E680" s="129" t="s">
        <v>19</v>
      </c>
      <c r="F680" s="130">
        <v>45897.682951388888</v>
      </c>
      <c r="G680" s="130">
        <v>45901.906956018516</v>
      </c>
      <c r="H680" s="129">
        <v>1152200140</v>
      </c>
      <c r="I680" s="129" t="s">
        <v>1978</v>
      </c>
      <c r="J680" s="129" t="s">
        <v>2809</v>
      </c>
      <c r="K680" s="129" t="s">
        <v>15</v>
      </c>
      <c r="L680" s="129" t="s">
        <v>1982</v>
      </c>
      <c r="M680" s="129" t="s">
        <v>16</v>
      </c>
      <c r="N680" s="129" t="s">
        <v>22</v>
      </c>
      <c r="O680" s="129"/>
      <c r="P680" s="129"/>
      <c r="Q680" s="129"/>
      <c r="R680" s="129"/>
      <c r="S680" s="129"/>
      <c r="T680" s="129"/>
      <c r="U680" s="129"/>
      <c r="V680" s="129"/>
      <c r="W680" s="133">
        <f t="shared" si="103"/>
        <v>45905.906956018516</v>
      </c>
      <c r="X680" s="134">
        <f t="shared" si="104"/>
        <v>4</v>
      </c>
      <c r="Y680" s="134">
        <f t="shared" ca="1" si="97"/>
        <v>44.093043981483788</v>
      </c>
      <c r="Z680" s="134">
        <f t="shared" ca="1" si="98"/>
        <v>33</v>
      </c>
      <c r="AA680" s="134">
        <f t="shared" ca="1" si="99"/>
        <v>11.093043981483788</v>
      </c>
      <c r="AB680" s="134">
        <f t="shared" ca="1" si="100"/>
        <v>33</v>
      </c>
      <c r="AC680" s="134">
        <f t="shared" ca="1" si="101"/>
        <v>29</v>
      </c>
      <c r="AD680" s="135">
        <f t="shared" ca="1" si="102"/>
        <v>-38.093043981483788</v>
      </c>
      <c r="AE680" s="127" t="str">
        <f t="shared" ca="1" si="105"/>
        <v>VENCIDO</v>
      </c>
    </row>
    <row r="681" spans="1:31" customFormat="1" ht="15" x14ac:dyDescent="0.25">
      <c r="A681" s="126">
        <v>23521596</v>
      </c>
      <c r="B681" s="128" t="e">
        <f>VLOOKUP(A681,[1]BASE!$A:$A,1,0)</f>
        <v>#N/A</v>
      </c>
      <c r="C681" s="128" t="e">
        <f>VLOOKUP(A681,'INGRESO DIARIO'!A:A,1,0)</f>
        <v>#N/A</v>
      </c>
      <c r="D681" s="129" t="s">
        <v>2078</v>
      </c>
      <c r="E681" s="129" t="s">
        <v>19</v>
      </c>
      <c r="F681" s="130">
        <v>45894.58766203704</v>
      </c>
      <c r="G681" s="130">
        <v>45901.906666666669</v>
      </c>
      <c r="H681" s="129">
        <v>8414035</v>
      </c>
      <c r="I681" s="129" t="s">
        <v>2077</v>
      </c>
      <c r="J681" s="129" t="s">
        <v>2828</v>
      </c>
      <c r="K681" s="129" t="s">
        <v>15</v>
      </c>
      <c r="L681" s="129" t="s">
        <v>2080</v>
      </c>
      <c r="M681" s="129" t="s">
        <v>16</v>
      </c>
      <c r="N681" s="129" t="s">
        <v>22</v>
      </c>
      <c r="O681" s="129"/>
      <c r="P681" s="129"/>
      <c r="Q681" s="129"/>
      <c r="R681" s="129"/>
      <c r="S681" s="129"/>
      <c r="T681" s="129"/>
      <c r="U681" s="129"/>
      <c r="V681" s="129"/>
      <c r="W681" s="133">
        <f t="shared" si="103"/>
        <v>45905.906666666669</v>
      </c>
      <c r="X681" s="134">
        <f t="shared" si="104"/>
        <v>4</v>
      </c>
      <c r="Y681" s="134">
        <f t="shared" ca="1" si="97"/>
        <v>44.09333333333052</v>
      </c>
      <c r="Z681" s="134">
        <f t="shared" ca="1" si="98"/>
        <v>33</v>
      </c>
      <c r="AA681" s="134">
        <f t="shared" ca="1" si="99"/>
        <v>11.09333333333052</v>
      </c>
      <c r="AB681" s="134">
        <f t="shared" ca="1" si="100"/>
        <v>33</v>
      </c>
      <c r="AC681" s="134">
        <f t="shared" ca="1" si="101"/>
        <v>29</v>
      </c>
      <c r="AD681" s="135">
        <f t="shared" ca="1" si="102"/>
        <v>-38.09333333333052</v>
      </c>
      <c r="AE681" s="127" t="str">
        <f t="shared" ca="1" si="105"/>
        <v>VENCIDO</v>
      </c>
    </row>
    <row r="682" spans="1:31" customFormat="1" ht="15" x14ac:dyDescent="0.25">
      <c r="A682" s="126">
        <v>23522681</v>
      </c>
      <c r="B682" s="128" t="e">
        <f>VLOOKUP(A682,[1]BASE!$A:$A,1,0)</f>
        <v>#N/A</v>
      </c>
      <c r="C682" s="128" t="e">
        <f>VLOOKUP(A682,'INGRESO DIARIO'!A:A,1,0)</f>
        <v>#N/A</v>
      </c>
      <c r="D682" s="136" t="s">
        <v>3124</v>
      </c>
      <c r="E682" s="129" t="s">
        <v>19</v>
      </c>
      <c r="F682" s="130">
        <v>45895.434803240743</v>
      </c>
      <c r="G682" s="130">
        <v>45901.906678240739</v>
      </c>
      <c r="H682" s="129">
        <v>1020471092</v>
      </c>
      <c r="I682" s="129" t="s">
        <v>2129</v>
      </c>
      <c r="J682" s="129" t="s">
        <v>2836</v>
      </c>
      <c r="K682" s="129" t="s">
        <v>15</v>
      </c>
      <c r="L682" s="129" t="s">
        <v>2133</v>
      </c>
      <c r="M682" s="129" t="s">
        <v>16</v>
      </c>
      <c r="N682" s="129" t="s">
        <v>20</v>
      </c>
      <c r="O682" s="129"/>
      <c r="P682" s="129"/>
      <c r="Q682" s="129"/>
      <c r="R682" s="129"/>
      <c r="S682" s="129"/>
      <c r="T682" s="129"/>
      <c r="U682" s="129"/>
      <c r="V682" s="129"/>
      <c r="W682" s="133">
        <f t="shared" si="103"/>
        <v>45905.906678240739</v>
      </c>
      <c r="X682" s="134">
        <f t="shared" si="104"/>
        <v>4</v>
      </c>
      <c r="Y682" s="134">
        <f t="shared" ca="1" si="97"/>
        <v>44.093321759261016</v>
      </c>
      <c r="Z682" s="134">
        <f t="shared" ca="1" si="98"/>
        <v>33</v>
      </c>
      <c r="AA682" s="134">
        <f t="shared" ca="1" si="99"/>
        <v>11.093321759261016</v>
      </c>
      <c r="AB682" s="134">
        <f t="shared" ca="1" si="100"/>
        <v>33</v>
      </c>
      <c r="AC682" s="134">
        <f t="shared" ca="1" si="101"/>
        <v>29</v>
      </c>
      <c r="AD682" s="135">
        <f t="shared" ca="1" si="102"/>
        <v>-38.093321759261016</v>
      </c>
      <c r="AE682" s="127" t="str">
        <f t="shared" ca="1" si="105"/>
        <v>VENCIDO</v>
      </c>
    </row>
    <row r="683" spans="1:31" customFormat="1" ht="15" x14ac:dyDescent="0.25">
      <c r="A683" s="126">
        <v>23522886</v>
      </c>
      <c r="B683" s="128" t="e">
        <f>VLOOKUP(A683,[1]BASE!$A:$A,1,0)</f>
        <v>#N/A</v>
      </c>
      <c r="C683" s="128" t="e">
        <f>VLOOKUP(A683,'INGRESO DIARIO'!A:A,1,0)</f>
        <v>#N/A</v>
      </c>
      <c r="D683" s="136" t="s">
        <v>3127</v>
      </c>
      <c r="E683" s="129" t="s">
        <v>19</v>
      </c>
      <c r="F683" s="130">
        <v>45895.515960648147</v>
      </c>
      <c r="G683" s="130">
        <v>45901.906886574077</v>
      </c>
      <c r="H683" s="129">
        <v>1000292072</v>
      </c>
      <c r="I683" s="129" t="s">
        <v>2157</v>
      </c>
      <c r="J683" s="129" t="s">
        <v>2841</v>
      </c>
      <c r="K683" s="129" t="s">
        <v>15</v>
      </c>
      <c r="L683" s="129" t="s">
        <v>2160</v>
      </c>
      <c r="M683" s="129" t="s">
        <v>16</v>
      </c>
      <c r="N683" s="129" t="s">
        <v>20</v>
      </c>
      <c r="O683" s="129"/>
      <c r="P683" s="129"/>
      <c r="Q683" s="129"/>
      <c r="R683" s="129"/>
      <c r="S683" s="129"/>
      <c r="T683" s="129"/>
      <c r="U683" s="129"/>
      <c r="V683" s="129"/>
      <c r="W683" s="133">
        <f t="shared" si="103"/>
        <v>45905.906886574077</v>
      </c>
      <c r="X683" s="134">
        <f t="shared" si="104"/>
        <v>4</v>
      </c>
      <c r="Y683" s="134">
        <f t="shared" ca="1" si="97"/>
        <v>44.093113425922638</v>
      </c>
      <c r="Z683" s="134">
        <f t="shared" ca="1" si="98"/>
        <v>33</v>
      </c>
      <c r="AA683" s="134">
        <f t="shared" ca="1" si="99"/>
        <v>11.093113425922638</v>
      </c>
      <c r="AB683" s="134">
        <f t="shared" ca="1" si="100"/>
        <v>33</v>
      </c>
      <c r="AC683" s="134">
        <f t="shared" ca="1" si="101"/>
        <v>29</v>
      </c>
      <c r="AD683" s="135">
        <f t="shared" ca="1" si="102"/>
        <v>-38.093113425922638</v>
      </c>
      <c r="AE683" s="127" t="str">
        <f t="shared" ca="1" si="105"/>
        <v>VENCIDO</v>
      </c>
    </row>
    <row r="684" spans="1:31" customFormat="1" ht="15" x14ac:dyDescent="0.25">
      <c r="A684" s="126">
        <v>23522946</v>
      </c>
      <c r="B684" s="128" t="e">
        <f>VLOOKUP(A684,[1]BASE!$A:$A,1,0)</f>
        <v>#N/A</v>
      </c>
      <c r="C684" s="128" t="e">
        <f>VLOOKUP(A684,'INGRESO DIARIO'!A:A,1,0)</f>
        <v>#N/A</v>
      </c>
      <c r="D684" s="136" t="s">
        <v>3128</v>
      </c>
      <c r="E684" s="129" t="s">
        <v>19</v>
      </c>
      <c r="F684" s="130">
        <v>45895.547210648147</v>
      </c>
      <c r="G684" s="130">
        <v>45901.906944444447</v>
      </c>
      <c r="H684" s="129">
        <v>43347644</v>
      </c>
      <c r="I684" s="129" t="s">
        <v>2162</v>
      </c>
      <c r="J684" s="129" t="s">
        <v>2842</v>
      </c>
      <c r="K684" s="129" t="s">
        <v>15</v>
      </c>
      <c r="L684" s="129" t="s">
        <v>2165</v>
      </c>
      <c r="M684" s="129" t="s">
        <v>16</v>
      </c>
      <c r="N684" s="129" t="s">
        <v>20</v>
      </c>
      <c r="O684" s="129"/>
      <c r="P684" s="129"/>
      <c r="Q684" s="129"/>
      <c r="R684" s="129"/>
      <c r="S684" s="129"/>
      <c r="T684" s="129"/>
      <c r="U684" s="129"/>
      <c r="V684" s="129"/>
      <c r="W684" s="133">
        <f t="shared" si="103"/>
        <v>45905.906944444447</v>
      </c>
      <c r="X684" s="134">
        <f t="shared" si="104"/>
        <v>4</v>
      </c>
      <c r="Y684" s="134">
        <f t="shared" ca="1" si="97"/>
        <v>44.093055555553292</v>
      </c>
      <c r="Z684" s="134">
        <f t="shared" ca="1" si="98"/>
        <v>33</v>
      </c>
      <c r="AA684" s="134">
        <f t="shared" ca="1" si="99"/>
        <v>11.093055555553292</v>
      </c>
      <c r="AB684" s="134">
        <f t="shared" ca="1" si="100"/>
        <v>33</v>
      </c>
      <c r="AC684" s="134">
        <f t="shared" ca="1" si="101"/>
        <v>29</v>
      </c>
      <c r="AD684" s="135">
        <f t="shared" ca="1" si="102"/>
        <v>-38.093055555553292</v>
      </c>
      <c r="AE684" s="127" t="str">
        <f t="shared" ca="1" si="105"/>
        <v>VENCIDO</v>
      </c>
    </row>
    <row r="685" spans="1:31" customFormat="1" ht="15" x14ac:dyDescent="0.25">
      <c r="A685" s="126">
        <v>23523055</v>
      </c>
      <c r="B685" s="128" t="e">
        <f>VLOOKUP(A685,[1]BASE!$A:$A,1,0)</f>
        <v>#N/A</v>
      </c>
      <c r="C685" s="128" t="e">
        <f>VLOOKUP(A685,'INGRESO DIARIO'!A:A,1,0)</f>
        <v>#N/A</v>
      </c>
      <c r="D685" s="136" t="s">
        <v>3130</v>
      </c>
      <c r="E685" s="129" t="s">
        <v>19</v>
      </c>
      <c r="F685" s="130">
        <v>45895.593321759261</v>
      </c>
      <c r="G685" s="130">
        <v>45901.906585648147</v>
      </c>
      <c r="H685" s="129">
        <v>43570733</v>
      </c>
      <c r="I685" s="129" t="s">
        <v>2173</v>
      </c>
      <c r="J685" s="129" t="s">
        <v>2844</v>
      </c>
      <c r="K685" s="129" t="s">
        <v>15</v>
      </c>
      <c r="L685" s="129" t="s">
        <v>2177</v>
      </c>
      <c r="M685" s="129" t="s">
        <v>16</v>
      </c>
      <c r="N685" s="129" t="s">
        <v>22</v>
      </c>
      <c r="O685" s="129"/>
      <c r="P685" s="129"/>
      <c r="Q685" s="129"/>
      <c r="R685" s="129"/>
      <c r="S685" s="129"/>
      <c r="T685" s="129"/>
      <c r="U685" s="129"/>
      <c r="V685" s="129"/>
      <c r="W685" s="133">
        <f t="shared" si="103"/>
        <v>45905.906585648147</v>
      </c>
      <c r="X685" s="134">
        <f t="shared" si="104"/>
        <v>4</v>
      </c>
      <c r="Y685" s="134">
        <f t="shared" ca="1" si="97"/>
        <v>44.093414351853426</v>
      </c>
      <c r="Z685" s="134">
        <f t="shared" ca="1" si="98"/>
        <v>33</v>
      </c>
      <c r="AA685" s="134">
        <f t="shared" ca="1" si="99"/>
        <v>11.093414351853426</v>
      </c>
      <c r="AB685" s="134">
        <f t="shared" ca="1" si="100"/>
        <v>33</v>
      </c>
      <c r="AC685" s="134">
        <f t="shared" ca="1" si="101"/>
        <v>29</v>
      </c>
      <c r="AD685" s="135">
        <f t="shared" ca="1" si="102"/>
        <v>-38.093414351853426</v>
      </c>
      <c r="AE685" s="127" t="str">
        <f t="shared" ca="1" si="105"/>
        <v>VENCIDO</v>
      </c>
    </row>
    <row r="686" spans="1:31" customFormat="1" ht="15" x14ac:dyDescent="0.25">
      <c r="A686" s="126">
        <v>23523827</v>
      </c>
      <c r="B686" s="128" t="e">
        <f>VLOOKUP(A686,[1]BASE!$A:$A,1,0)</f>
        <v>#N/A</v>
      </c>
      <c r="C686" s="128" t="e">
        <f>VLOOKUP(A686,'INGRESO DIARIO'!A:A,1,0)</f>
        <v>#N/A</v>
      </c>
      <c r="D686" s="136" t="s">
        <v>3134</v>
      </c>
      <c r="E686" s="129" t="s">
        <v>19</v>
      </c>
      <c r="F686" s="130">
        <v>45896.362141203703</v>
      </c>
      <c r="G686" s="130">
        <v>45901.906678240739</v>
      </c>
      <c r="H686" s="129">
        <v>43902812</v>
      </c>
      <c r="I686" s="129" t="s">
        <v>2220</v>
      </c>
      <c r="J686" s="129" t="s">
        <v>2852</v>
      </c>
      <c r="K686" s="129" t="s">
        <v>15</v>
      </c>
      <c r="L686" s="129" t="s">
        <v>2224</v>
      </c>
      <c r="M686" s="129" t="s">
        <v>16</v>
      </c>
      <c r="N686" s="129" t="s">
        <v>22</v>
      </c>
      <c r="O686" s="129"/>
      <c r="P686" s="129"/>
      <c r="Q686" s="132"/>
      <c r="R686" s="129"/>
      <c r="S686" s="129"/>
      <c r="T686" s="129"/>
      <c r="U686" s="129"/>
      <c r="V686" s="129"/>
      <c r="W686" s="133">
        <f t="shared" si="103"/>
        <v>45905.906678240739</v>
      </c>
      <c r="X686" s="134">
        <f t="shared" si="104"/>
        <v>4</v>
      </c>
      <c r="Y686" s="134">
        <f t="shared" ca="1" si="97"/>
        <v>44.093321759261016</v>
      </c>
      <c r="Z686" s="134">
        <f t="shared" ca="1" si="98"/>
        <v>33</v>
      </c>
      <c r="AA686" s="134">
        <f t="shared" ca="1" si="99"/>
        <v>11.093321759261016</v>
      </c>
      <c r="AB686" s="134">
        <f t="shared" ca="1" si="100"/>
        <v>33</v>
      </c>
      <c r="AC686" s="134">
        <f t="shared" ca="1" si="101"/>
        <v>29</v>
      </c>
      <c r="AD686" s="135">
        <f t="shared" ca="1" si="102"/>
        <v>-38.093321759261016</v>
      </c>
      <c r="AE686" s="127" t="str">
        <f t="shared" ca="1" si="105"/>
        <v>VENCIDO</v>
      </c>
    </row>
    <row r="687" spans="1:31" customFormat="1" ht="15" x14ac:dyDescent="0.25">
      <c r="A687" s="126">
        <v>23524174</v>
      </c>
      <c r="B687" s="128" t="e">
        <f>VLOOKUP(A687,[1]BASE!$A:$A,1,0)</f>
        <v>#N/A</v>
      </c>
      <c r="C687" s="128" t="e">
        <f>VLOOKUP(A687,'INGRESO DIARIO'!A:A,1,0)</f>
        <v>#N/A</v>
      </c>
      <c r="D687" s="136" t="s">
        <v>3137</v>
      </c>
      <c r="E687" s="129" t="s">
        <v>19</v>
      </c>
      <c r="F687" s="130">
        <v>45896.478506944448</v>
      </c>
      <c r="G687" s="130">
        <v>45901.906782407408</v>
      </c>
      <c r="H687" s="129">
        <v>1000395861</v>
      </c>
      <c r="I687" s="129" t="s">
        <v>2256</v>
      </c>
      <c r="J687" s="129" t="s">
        <v>2858</v>
      </c>
      <c r="K687" s="129" t="s">
        <v>15</v>
      </c>
      <c r="L687" s="129" t="s">
        <v>2260</v>
      </c>
      <c r="M687" s="129" t="s">
        <v>16</v>
      </c>
      <c r="N687" s="129" t="s">
        <v>22</v>
      </c>
      <c r="O687" s="129"/>
      <c r="P687" s="129"/>
      <c r="Q687" s="129"/>
      <c r="R687" s="129"/>
      <c r="S687" s="129"/>
      <c r="T687" s="129"/>
      <c r="U687" s="129"/>
      <c r="V687" s="129"/>
      <c r="W687" s="133">
        <f t="shared" si="103"/>
        <v>45905.906782407408</v>
      </c>
      <c r="X687" s="134">
        <f t="shared" si="104"/>
        <v>4</v>
      </c>
      <c r="Y687" s="134">
        <f t="shared" ca="1" si="97"/>
        <v>44.093217592591827</v>
      </c>
      <c r="Z687" s="134">
        <f t="shared" ca="1" si="98"/>
        <v>33</v>
      </c>
      <c r="AA687" s="134">
        <f t="shared" ca="1" si="99"/>
        <v>11.093217592591827</v>
      </c>
      <c r="AB687" s="134">
        <f t="shared" ca="1" si="100"/>
        <v>33</v>
      </c>
      <c r="AC687" s="134">
        <f t="shared" ca="1" si="101"/>
        <v>29</v>
      </c>
      <c r="AD687" s="135">
        <f t="shared" ca="1" si="102"/>
        <v>-38.093217592591827</v>
      </c>
      <c r="AE687" s="127" t="str">
        <f t="shared" ca="1" si="105"/>
        <v>VENCIDO</v>
      </c>
    </row>
    <row r="688" spans="1:31" customFormat="1" ht="15" x14ac:dyDescent="0.25">
      <c r="A688" s="126">
        <v>23524498</v>
      </c>
      <c r="B688" s="128" t="e">
        <f>VLOOKUP(A688,[1]BASE!$A:$A,1,0)</f>
        <v>#N/A</v>
      </c>
      <c r="C688" s="128" t="e">
        <f>VLOOKUP(A688,'INGRESO DIARIO'!A:A,1,0)</f>
        <v>#N/A</v>
      </c>
      <c r="D688" s="136" t="s">
        <v>3141</v>
      </c>
      <c r="E688" s="129" t="s">
        <v>19</v>
      </c>
      <c r="F688" s="130">
        <v>45896.611319444448</v>
      </c>
      <c r="G688" s="130">
        <v>45901.90697916667</v>
      </c>
      <c r="H688" s="129">
        <v>8247215</v>
      </c>
      <c r="I688" s="129" t="s">
        <v>2309</v>
      </c>
      <c r="J688" s="129" t="s">
        <v>2866</v>
      </c>
      <c r="K688" s="129" t="s">
        <v>15</v>
      </c>
      <c r="L688" s="129" t="s">
        <v>2312</v>
      </c>
      <c r="M688" s="129" t="s">
        <v>16</v>
      </c>
      <c r="N688" s="129" t="s">
        <v>20</v>
      </c>
      <c r="O688" s="129"/>
      <c r="P688" s="129"/>
      <c r="Q688" s="129"/>
      <c r="R688" s="129"/>
      <c r="S688" s="129"/>
      <c r="T688" s="129"/>
      <c r="U688" s="129"/>
      <c r="V688" s="129"/>
      <c r="W688" s="133">
        <f t="shared" si="103"/>
        <v>45905.90697916667</v>
      </c>
      <c r="X688" s="134">
        <f t="shared" si="104"/>
        <v>4</v>
      </c>
      <c r="Y688" s="134">
        <f t="shared" ca="1" si="97"/>
        <v>44.093020833330229</v>
      </c>
      <c r="Z688" s="134">
        <f t="shared" ca="1" si="98"/>
        <v>33</v>
      </c>
      <c r="AA688" s="134">
        <f t="shared" ca="1" si="99"/>
        <v>11.093020833330229</v>
      </c>
      <c r="AB688" s="134">
        <f t="shared" ca="1" si="100"/>
        <v>33</v>
      </c>
      <c r="AC688" s="134">
        <f t="shared" ca="1" si="101"/>
        <v>29</v>
      </c>
      <c r="AD688" s="135">
        <f t="shared" ca="1" si="102"/>
        <v>-38.093020833330229</v>
      </c>
      <c r="AE688" s="127" t="str">
        <f t="shared" ca="1" si="105"/>
        <v>VENCIDO</v>
      </c>
    </row>
    <row r="689" spans="1:31" customFormat="1" ht="15" x14ac:dyDescent="0.25">
      <c r="A689" s="126">
        <v>23525254</v>
      </c>
      <c r="B689" s="128" t="e">
        <f>VLOOKUP(A689,[1]BASE!$A:$A,1,0)</f>
        <v>#N/A</v>
      </c>
      <c r="C689" s="128" t="e">
        <f>VLOOKUP(A689,'INGRESO DIARIO'!A:A,1,0)</f>
        <v>#N/A</v>
      </c>
      <c r="D689" s="136" t="s">
        <v>3151</v>
      </c>
      <c r="E689" s="129" t="s">
        <v>19</v>
      </c>
      <c r="F689" s="130">
        <v>45897.420856481483</v>
      </c>
      <c r="G689" s="130">
        <v>45901.906585648147</v>
      </c>
      <c r="H689" s="129">
        <v>39176590</v>
      </c>
      <c r="I689" s="129" t="s">
        <v>2396</v>
      </c>
      <c r="J689" s="129" t="s">
        <v>2880</v>
      </c>
      <c r="K689" s="129" t="s">
        <v>15</v>
      </c>
      <c r="L689" s="129" t="s">
        <v>2400</v>
      </c>
      <c r="M689" s="129" t="s">
        <v>16</v>
      </c>
      <c r="N689" s="129" t="s">
        <v>22</v>
      </c>
      <c r="O689" s="129"/>
      <c r="P689" s="129"/>
      <c r="Q689" s="129"/>
      <c r="R689" s="129"/>
      <c r="S689" s="129"/>
      <c r="T689" s="129"/>
      <c r="U689" s="129"/>
      <c r="V689" s="129"/>
      <c r="W689" s="133">
        <f t="shared" si="103"/>
        <v>45905.906585648147</v>
      </c>
      <c r="X689" s="134">
        <f t="shared" si="104"/>
        <v>4</v>
      </c>
      <c r="Y689" s="134">
        <f t="shared" ca="1" si="97"/>
        <v>44.093414351853426</v>
      </c>
      <c r="Z689" s="134">
        <f t="shared" ca="1" si="98"/>
        <v>33</v>
      </c>
      <c r="AA689" s="134">
        <f t="shared" ca="1" si="99"/>
        <v>11.093414351853426</v>
      </c>
      <c r="AB689" s="134">
        <f t="shared" ca="1" si="100"/>
        <v>33</v>
      </c>
      <c r="AC689" s="134">
        <f t="shared" ca="1" si="101"/>
        <v>29</v>
      </c>
      <c r="AD689" s="135">
        <f t="shared" ca="1" si="102"/>
        <v>-38.093414351853426</v>
      </c>
      <c r="AE689" s="127" t="str">
        <f t="shared" ca="1" si="105"/>
        <v>VENCIDO</v>
      </c>
    </row>
    <row r="690" spans="1:31" customFormat="1" ht="15" x14ac:dyDescent="0.25">
      <c r="A690" s="126">
        <v>23526557</v>
      </c>
      <c r="B690" s="128" t="e">
        <f>VLOOKUP(A690,[1]BASE!$A:$A,1,0)</f>
        <v>#N/A</v>
      </c>
      <c r="C690" s="128" t="e">
        <f>VLOOKUP(A690,'INGRESO DIARIO'!A:A,1,0)</f>
        <v>#N/A</v>
      </c>
      <c r="D690" s="136" t="s">
        <v>3161</v>
      </c>
      <c r="E690" s="129" t="s">
        <v>19</v>
      </c>
      <c r="F690" s="130">
        <v>45898.475405092591</v>
      </c>
      <c r="G690" s="130">
        <v>45901.90693287037</v>
      </c>
      <c r="H690" s="129">
        <v>1045077194</v>
      </c>
      <c r="I690" s="129" t="s">
        <v>2493</v>
      </c>
      <c r="J690" s="129" t="s">
        <v>2896</v>
      </c>
      <c r="K690" s="129" t="s">
        <v>15</v>
      </c>
      <c r="L690" s="129" t="s">
        <v>2497</v>
      </c>
      <c r="M690" s="129" t="s">
        <v>16</v>
      </c>
      <c r="N690" s="129" t="s">
        <v>22</v>
      </c>
      <c r="O690" s="129"/>
      <c r="P690" s="129"/>
      <c r="Q690" s="129"/>
      <c r="R690" s="129"/>
      <c r="S690" s="129"/>
      <c r="T690" s="129"/>
      <c r="U690" s="129"/>
      <c r="V690" s="129"/>
      <c r="W690" s="133">
        <f t="shared" si="103"/>
        <v>45905.90693287037</v>
      </c>
      <c r="X690" s="134">
        <f t="shared" si="104"/>
        <v>4</v>
      </c>
      <c r="Y690" s="134">
        <f t="shared" ca="1" si="97"/>
        <v>44.093067129630072</v>
      </c>
      <c r="Z690" s="134">
        <f t="shared" ca="1" si="98"/>
        <v>33</v>
      </c>
      <c r="AA690" s="134">
        <f t="shared" ca="1" si="99"/>
        <v>11.093067129630072</v>
      </c>
      <c r="AB690" s="134">
        <f t="shared" ca="1" si="100"/>
        <v>33</v>
      </c>
      <c r="AC690" s="134">
        <f t="shared" ca="1" si="101"/>
        <v>29</v>
      </c>
      <c r="AD690" s="135">
        <f t="shared" ca="1" si="102"/>
        <v>-38.093067129630072</v>
      </c>
      <c r="AE690" s="127" t="str">
        <f t="shared" ca="1" si="105"/>
        <v>VENCIDO</v>
      </c>
    </row>
    <row r="691" spans="1:31" customFormat="1" ht="15" x14ac:dyDescent="0.25">
      <c r="A691" s="126">
        <v>23526606</v>
      </c>
      <c r="B691" s="128" t="e">
        <f>VLOOKUP(A691,[1]BASE!$A:$A,1,0)</f>
        <v>#N/A</v>
      </c>
      <c r="C691" s="128" t="e">
        <f>VLOOKUP(A691,'INGRESO DIARIO'!A:A,1,0)</f>
        <v>#N/A</v>
      </c>
      <c r="D691" s="136" t="s">
        <v>3162</v>
      </c>
      <c r="E691" s="129" t="s">
        <v>19</v>
      </c>
      <c r="F691" s="130">
        <v>45898.499907407408</v>
      </c>
      <c r="G691" s="130">
        <v>45901.906828703701</v>
      </c>
      <c r="H691" s="129">
        <v>43592832</v>
      </c>
      <c r="I691" s="129" t="s">
        <v>2499</v>
      </c>
      <c r="J691" s="129" t="s">
        <v>2897</v>
      </c>
      <c r="K691" s="129" t="s">
        <v>15</v>
      </c>
      <c r="L691" s="129" t="s">
        <v>2503</v>
      </c>
      <c r="M691" s="129" t="s">
        <v>16</v>
      </c>
      <c r="N691" s="129" t="s">
        <v>22</v>
      </c>
      <c r="O691" s="129"/>
      <c r="P691" s="129"/>
      <c r="Q691" s="129"/>
      <c r="R691" s="129"/>
      <c r="S691" s="129"/>
      <c r="T691" s="129"/>
      <c r="U691" s="129"/>
      <c r="V691" s="129"/>
      <c r="W691" s="133">
        <f t="shared" si="103"/>
        <v>45905.906828703701</v>
      </c>
      <c r="X691" s="134">
        <f t="shared" si="104"/>
        <v>4</v>
      </c>
      <c r="Y691" s="134">
        <f t="shared" ca="1" si="97"/>
        <v>44.093171296299261</v>
      </c>
      <c r="Z691" s="134">
        <f t="shared" ca="1" si="98"/>
        <v>33</v>
      </c>
      <c r="AA691" s="134">
        <f t="shared" ca="1" si="99"/>
        <v>11.093171296299261</v>
      </c>
      <c r="AB691" s="134">
        <f t="shared" ca="1" si="100"/>
        <v>33</v>
      </c>
      <c r="AC691" s="134">
        <f t="shared" ca="1" si="101"/>
        <v>29</v>
      </c>
      <c r="AD691" s="135">
        <f t="shared" ca="1" si="102"/>
        <v>-38.093171296299261</v>
      </c>
      <c r="AE691" s="127" t="str">
        <f t="shared" ca="1" si="105"/>
        <v>VENCIDO</v>
      </c>
    </row>
    <row r="692" spans="1:31" customFormat="1" ht="15" x14ac:dyDescent="0.25">
      <c r="A692" s="126">
        <v>23527432</v>
      </c>
      <c r="B692" s="128" t="e">
        <f>VLOOKUP(A692,[1]BASE!$A:$A,1,0)</f>
        <v>#N/A</v>
      </c>
      <c r="C692" s="128" t="e">
        <f>VLOOKUP(A692,'INGRESO DIARIO'!A:A,1,0)</f>
        <v>#N/A</v>
      </c>
      <c r="D692" s="136" t="s">
        <v>3169</v>
      </c>
      <c r="E692" s="129" t="s">
        <v>19</v>
      </c>
      <c r="F692" s="130">
        <v>45901.335034722222</v>
      </c>
      <c r="G692" s="130">
        <v>45901.906875000001</v>
      </c>
      <c r="H692" s="129">
        <v>71748961</v>
      </c>
      <c r="I692" s="129" t="s">
        <v>2560</v>
      </c>
      <c r="J692" s="129" t="s">
        <v>2907</v>
      </c>
      <c r="K692" s="129" t="s">
        <v>15</v>
      </c>
      <c r="L692" s="129" t="s">
        <v>2564</v>
      </c>
      <c r="M692" s="129" t="s">
        <v>16</v>
      </c>
      <c r="N692" s="129" t="s">
        <v>22</v>
      </c>
      <c r="O692" s="129"/>
      <c r="P692" s="129"/>
      <c r="Q692" s="129"/>
      <c r="R692" s="129"/>
      <c r="S692" s="129"/>
      <c r="T692" s="129"/>
      <c r="U692" s="129"/>
      <c r="V692" s="129"/>
      <c r="W692" s="133">
        <f t="shared" si="103"/>
        <v>45905.906875000001</v>
      </c>
      <c r="X692" s="134">
        <f t="shared" si="104"/>
        <v>4</v>
      </c>
      <c r="Y692" s="134">
        <f t="shared" ca="1" si="97"/>
        <v>44.093124999999418</v>
      </c>
      <c r="Z692" s="134">
        <f t="shared" ca="1" si="98"/>
        <v>33</v>
      </c>
      <c r="AA692" s="134">
        <f t="shared" ca="1" si="99"/>
        <v>11.093124999999418</v>
      </c>
      <c r="AB692" s="134">
        <f t="shared" ca="1" si="100"/>
        <v>33</v>
      </c>
      <c r="AC692" s="134">
        <f t="shared" ca="1" si="101"/>
        <v>29</v>
      </c>
      <c r="AD692" s="135">
        <f t="shared" ca="1" si="102"/>
        <v>-38.093124999999418</v>
      </c>
      <c r="AE692" s="127" t="str">
        <f t="shared" ca="1" si="105"/>
        <v>VENCIDO</v>
      </c>
    </row>
    <row r="693" spans="1:31" customFormat="1" ht="15" x14ac:dyDescent="0.25">
      <c r="A693" s="126">
        <v>23527489</v>
      </c>
      <c r="B693" s="128" t="e">
        <f>VLOOKUP(A693,[1]BASE!$A:$A,1,0)</f>
        <v>#N/A</v>
      </c>
      <c r="C693" s="128" t="e">
        <f>VLOOKUP(A693,'INGRESO DIARIO'!A:A,1,0)</f>
        <v>#N/A</v>
      </c>
      <c r="D693" s="136" t="s">
        <v>3170</v>
      </c>
      <c r="E693" s="129" t="s">
        <v>19</v>
      </c>
      <c r="F693" s="130">
        <v>45901.373865740738</v>
      </c>
      <c r="G693" s="130">
        <v>45901.906875000001</v>
      </c>
      <c r="H693" s="129">
        <v>1152685608</v>
      </c>
      <c r="I693" s="129" t="s">
        <v>2566</v>
      </c>
      <c r="J693" s="129" t="s">
        <v>2908</v>
      </c>
      <c r="K693" s="129" t="s">
        <v>15</v>
      </c>
      <c r="L693" s="129" t="s">
        <v>2570</v>
      </c>
      <c r="M693" s="129" t="s">
        <v>16</v>
      </c>
      <c r="N693" s="129" t="s">
        <v>22</v>
      </c>
      <c r="O693" s="129"/>
      <c r="P693" s="129"/>
      <c r="Q693" s="129"/>
      <c r="R693" s="129"/>
      <c r="S693" s="129"/>
      <c r="T693" s="129"/>
      <c r="U693" s="129"/>
      <c r="V693" s="129"/>
      <c r="W693" s="133">
        <f t="shared" si="103"/>
        <v>45905.906875000001</v>
      </c>
      <c r="X693" s="134">
        <f t="shared" si="104"/>
        <v>4</v>
      </c>
      <c r="Y693" s="134">
        <f t="shared" ca="1" si="97"/>
        <v>44.093124999999418</v>
      </c>
      <c r="Z693" s="134">
        <f t="shared" ca="1" si="98"/>
        <v>33</v>
      </c>
      <c r="AA693" s="134">
        <f t="shared" ca="1" si="99"/>
        <v>11.093124999999418</v>
      </c>
      <c r="AB693" s="134">
        <f t="shared" ca="1" si="100"/>
        <v>33</v>
      </c>
      <c r="AC693" s="134">
        <f t="shared" ca="1" si="101"/>
        <v>29</v>
      </c>
      <c r="AD693" s="135">
        <f t="shared" ca="1" si="102"/>
        <v>-38.093124999999418</v>
      </c>
      <c r="AE693" s="127" t="str">
        <f t="shared" ca="1" si="105"/>
        <v>VENCIDO</v>
      </c>
    </row>
    <row r="694" spans="1:31" customFormat="1" ht="15" x14ac:dyDescent="0.25">
      <c r="A694" s="126">
        <v>23527495</v>
      </c>
      <c r="B694" s="128" t="e">
        <f>VLOOKUP(A694,[1]BASE!$A:$A,1,0)</f>
        <v>#N/A</v>
      </c>
      <c r="C694" s="128" t="e">
        <f>VLOOKUP(A694,'INGRESO DIARIO'!A:A,1,0)</f>
        <v>#N/A</v>
      </c>
      <c r="D694" s="129" t="s">
        <v>2574</v>
      </c>
      <c r="E694" s="129" t="s">
        <v>19</v>
      </c>
      <c r="F694" s="130">
        <v>45901.377708333333</v>
      </c>
      <c r="G694" s="130">
        <v>45901.906655092593</v>
      </c>
      <c r="H694" s="129">
        <v>1017209389</v>
      </c>
      <c r="I694" s="129" t="s">
        <v>2572</v>
      </c>
      <c r="J694" s="129" t="s">
        <v>2909</v>
      </c>
      <c r="K694" s="129" t="s">
        <v>15</v>
      </c>
      <c r="L694" s="129" t="s">
        <v>2576</v>
      </c>
      <c r="M694" s="129" t="s">
        <v>16</v>
      </c>
      <c r="N694" s="129" t="s">
        <v>22</v>
      </c>
      <c r="O694" s="129"/>
      <c r="P694" s="129"/>
      <c r="Q694" s="129"/>
      <c r="R694" s="129"/>
      <c r="S694" s="129"/>
      <c r="T694" s="129"/>
      <c r="U694" s="129"/>
      <c r="V694" s="129"/>
      <c r="W694" s="133">
        <f t="shared" si="103"/>
        <v>45905.906655092593</v>
      </c>
      <c r="X694" s="134">
        <f t="shared" si="104"/>
        <v>4</v>
      </c>
      <c r="Y694" s="134">
        <f t="shared" ca="1" si="97"/>
        <v>44.0933449074073</v>
      </c>
      <c r="Z694" s="134">
        <f t="shared" ca="1" si="98"/>
        <v>33</v>
      </c>
      <c r="AA694" s="134">
        <f t="shared" ca="1" si="99"/>
        <v>11.0933449074073</v>
      </c>
      <c r="AB694" s="134">
        <f t="shared" ca="1" si="100"/>
        <v>33</v>
      </c>
      <c r="AC694" s="134">
        <f t="shared" ca="1" si="101"/>
        <v>29</v>
      </c>
      <c r="AD694" s="135">
        <f t="shared" ca="1" si="102"/>
        <v>-38.0933449074073</v>
      </c>
      <c r="AE694" s="127" t="str">
        <f t="shared" ca="1" si="105"/>
        <v>VENCIDO</v>
      </c>
    </row>
    <row r="695" spans="1:31" customFormat="1" ht="15" x14ac:dyDescent="0.25">
      <c r="A695" s="126">
        <v>23527505</v>
      </c>
      <c r="B695" s="128" t="e">
        <f>VLOOKUP(A695,[1]BASE!$A:$A,1,0)</f>
        <v>#N/A</v>
      </c>
      <c r="C695" s="128" t="e">
        <f>VLOOKUP(A695,'INGRESO DIARIO'!A:A,1,0)</f>
        <v>#N/A</v>
      </c>
      <c r="D695" s="136" t="s">
        <v>3171</v>
      </c>
      <c r="E695" s="129" t="s">
        <v>19</v>
      </c>
      <c r="F695" s="130">
        <v>45901.3828125</v>
      </c>
      <c r="G695" s="130">
        <v>45901.906724537039</v>
      </c>
      <c r="H695" s="129">
        <v>71599584</v>
      </c>
      <c r="I695" s="129" t="s">
        <v>2578</v>
      </c>
      <c r="J695" s="129" t="s">
        <v>2910</v>
      </c>
      <c r="K695" s="129" t="s">
        <v>15</v>
      </c>
      <c r="L695" s="129" t="s">
        <v>2583</v>
      </c>
      <c r="M695" s="129" t="s">
        <v>16</v>
      </c>
      <c r="N695" s="129" t="s">
        <v>22</v>
      </c>
      <c r="O695" s="129"/>
      <c r="P695" s="129"/>
      <c r="Q695" s="129"/>
      <c r="R695" s="129"/>
      <c r="S695" s="129"/>
      <c r="T695" s="129"/>
      <c r="U695" s="129"/>
      <c r="V695" s="129"/>
      <c r="W695" s="133">
        <f t="shared" si="103"/>
        <v>45905.906724537039</v>
      </c>
      <c r="X695" s="134">
        <f t="shared" si="104"/>
        <v>4</v>
      </c>
      <c r="Y695" s="134">
        <f t="shared" ca="1" si="97"/>
        <v>44.093275462961174</v>
      </c>
      <c r="Z695" s="134">
        <f t="shared" ca="1" si="98"/>
        <v>33</v>
      </c>
      <c r="AA695" s="134">
        <f t="shared" ca="1" si="99"/>
        <v>11.093275462961174</v>
      </c>
      <c r="AB695" s="134">
        <f t="shared" ca="1" si="100"/>
        <v>33</v>
      </c>
      <c r="AC695" s="134">
        <f t="shared" ca="1" si="101"/>
        <v>29</v>
      </c>
      <c r="AD695" s="135">
        <f t="shared" ca="1" si="102"/>
        <v>-38.093275462961174</v>
      </c>
      <c r="AE695" s="127" t="str">
        <f t="shared" ca="1" si="105"/>
        <v>VENCIDO</v>
      </c>
    </row>
    <row r="696" spans="1:31" customFormat="1" ht="15" x14ac:dyDescent="0.25">
      <c r="A696" s="126">
        <v>23527898</v>
      </c>
      <c r="B696" s="128" t="e">
        <f>VLOOKUP(A696,[1]BASE!$A:$A,1,0)</f>
        <v>#N/A</v>
      </c>
      <c r="C696" s="128" t="e">
        <f>VLOOKUP(A696,'INGRESO DIARIO'!A:A,1,0)</f>
        <v>#N/A</v>
      </c>
      <c r="D696" s="136" t="s">
        <v>3180</v>
      </c>
      <c r="E696" s="129" t="s">
        <v>19</v>
      </c>
      <c r="F696" s="130">
        <v>45901.566203703704</v>
      </c>
      <c r="G696" s="130">
        <v>45901.906967592593</v>
      </c>
      <c r="H696" s="129">
        <v>1151447992</v>
      </c>
      <c r="I696" s="129" t="s">
        <v>2642</v>
      </c>
      <c r="J696" s="129" t="s">
        <v>2918</v>
      </c>
      <c r="K696" s="129" t="s">
        <v>15</v>
      </c>
      <c r="L696" s="129" t="s">
        <v>2645</v>
      </c>
      <c r="M696" s="129" t="s">
        <v>16</v>
      </c>
      <c r="N696" s="129" t="s">
        <v>22</v>
      </c>
      <c r="O696" s="129"/>
      <c r="P696" s="129"/>
      <c r="Q696" s="129"/>
      <c r="R696" s="129"/>
      <c r="S696" s="129"/>
      <c r="T696" s="129"/>
      <c r="U696" s="129"/>
      <c r="V696" s="129"/>
      <c r="W696" s="133">
        <f t="shared" si="103"/>
        <v>45905.906967592593</v>
      </c>
      <c r="X696" s="134">
        <f t="shared" si="104"/>
        <v>4</v>
      </c>
      <c r="Y696" s="134">
        <f t="shared" ca="1" si="97"/>
        <v>44.093032407407009</v>
      </c>
      <c r="Z696" s="134">
        <f t="shared" ca="1" si="98"/>
        <v>33</v>
      </c>
      <c r="AA696" s="134">
        <f t="shared" ca="1" si="99"/>
        <v>11.093032407407009</v>
      </c>
      <c r="AB696" s="134">
        <f t="shared" ca="1" si="100"/>
        <v>33</v>
      </c>
      <c r="AC696" s="134">
        <f t="shared" ca="1" si="101"/>
        <v>29</v>
      </c>
      <c r="AD696" s="135">
        <f t="shared" ca="1" si="102"/>
        <v>-38.093032407407009</v>
      </c>
      <c r="AE696" s="127" t="str">
        <f t="shared" ca="1" si="105"/>
        <v>VENCIDO</v>
      </c>
    </row>
    <row r="697" spans="1:31" customFormat="1" ht="15" x14ac:dyDescent="0.25">
      <c r="A697" s="126">
        <v>23528075</v>
      </c>
      <c r="B697" s="128" t="e">
        <f>VLOOKUP(A697,[1]BASE!$A:$A,1,0)</f>
        <v>#N/A</v>
      </c>
      <c r="C697" s="128" t="e">
        <f>VLOOKUP(A697,'INGRESO DIARIO'!A:A,1,0)</f>
        <v>#N/A</v>
      </c>
      <c r="D697" s="136" t="s">
        <v>3184</v>
      </c>
      <c r="E697" s="129" t="s">
        <v>19</v>
      </c>
      <c r="F697" s="130">
        <v>45901.656041666669</v>
      </c>
      <c r="G697" s="130">
        <v>45901.90693287037</v>
      </c>
      <c r="H697" s="129">
        <v>21664489</v>
      </c>
      <c r="I697" s="129" t="s">
        <v>2688</v>
      </c>
      <c r="J697" s="129" t="s">
        <v>2926</v>
      </c>
      <c r="K697" s="129" t="s">
        <v>15</v>
      </c>
      <c r="L697" s="129" t="s">
        <v>2692</v>
      </c>
      <c r="M697" s="129" t="s">
        <v>16</v>
      </c>
      <c r="N697" s="129" t="s">
        <v>22</v>
      </c>
      <c r="O697" s="129"/>
      <c r="P697" s="129"/>
      <c r="Q697" s="129"/>
      <c r="R697" s="129"/>
      <c r="S697" s="129"/>
      <c r="T697" s="129"/>
      <c r="U697" s="129"/>
      <c r="V697" s="129"/>
      <c r="W697" s="133">
        <f t="shared" si="103"/>
        <v>45905.90693287037</v>
      </c>
      <c r="X697" s="134">
        <f t="shared" si="104"/>
        <v>4</v>
      </c>
      <c r="Y697" s="134">
        <f t="shared" ca="1" si="97"/>
        <v>44.093067129630072</v>
      </c>
      <c r="Z697" s="134">
        <f t="shared" ca="1" si="98"/>
        <v>33</v>
      </c>
      <c r="AA697" s="134">
        <f t="shared" ca="1" si="99"/>
        <v>11.093067129630072</v>
      </c>
      <c r="AB697" s="134">
        <f t="shared" ca="1" si="100"/>
        <v>33</v>
      </c>
      <c r="AC697" s="134">
        <f t="shared" ca="1" si="101"/>
        <v>29</v>
      </c>
      <c r="AD697" s="135">
        <f t="shared" ca="1" si="102"/>
        <v>-38.093067129630072</v>
      </c>
      <c r="AE697" s="127" t="str">
        <f t="shared" ca="1" si="105"/>
        <v>VENCIDO</v>
      </c>
    </row>
    <row r="698" spans="1:31" customFormat="1" ht="15" x14ac:dyDescent="0.25">
      <c r="A698" s="111">
        <v>23529943</v>
      </c>
      <c r="B698" s="181" t="e">
        <f>VLOOKUP(A698,[1]BASE!$A:$A,1,0)</f>
        <v>#N/A</v>
      </c>
      <c r="C698" s="39" t="e">
        <f>VLOOKUP(A698,'INGRESO DIARIO'!A:A,1,0)</f>
        <v>#N/A</v>
      </c>
      <c r="D698" s="60" t="s">
        <v>205</v>
      </c>
      <c r="E698" s="60" t="s">
        <v>410</v>
      </c>
      <c r="F698" s="99">
        <v>45903.385520833333</v>
      </c>
      <c r="G698" s="99">
        <v>45903.385555555556</v>
      </c>
      <c r="H698" s="60">
        <v>19296927</v>
      </c>
      <c r="I698" s="60" t="s">
        <v>206</v>
      </c>
      <c r="J698" s="60" t="s">
        <v>330</v>
      </c>
      <c r="K698" s="60" t="s">
        <v>15</v>
      </c>
      <c r="L698" s="60" t="s">
        <v>207</v>
      </c>
      <c r="M698" s="60" t="s">
        <v>18</v>
      </c>
      <c r="N698" s="60" t="str">
        <f>VLOOKUP(A698,[2]Hoja2!A:G,7,0)</f>
        <v>LA ESTRELLA</v>
      </c>
      <c r="O698" s="60"/>
      <c r="P698" s="60"/>
      <c r="Q698" s="60"/>
      <c r="R698" s="60"/>
      <c r="S698" s="60"/>
      <c r="T698" s="60"/>
      <c r="U698" s="60"/>
      <c r="V698" s="60"/>
      <c r="W698" s="101">
        <f t="shared" si="103"/>
        <v>45911.385555555556</v>
      </c>
      <c r="X698" s="102">
        <f t="shared" si="104"/>
        <v>8</v>
      </c>
      <c r="Y698" s="102">
        <f t="shared" ca="1" si="97"/>
        <v>42.614444444443507</v>
      </c>
      <c r="Z698" s="102">
        <f t="shared" ca="1" si="98"/>
        <v>31</v>
      </c>
      <c r="AA698" s="102">
        <f t="shared" ca="1" si="99"/>
        <v>11.614444444443507</v>
      </c>
      <c r="AB698" s="102">
        <f t="shared" ca="1" si="100"/>
        <v>31</v>
      </c>
      <c r="AC698" s="102">
        <f t="shared" ca="1" si="101"/>
        <v>23</v>
      </c>
      <c r="AD698" s="103">
        <f t="shared" ca="1" si="102"/>
        <v>-32.614444444443507</v>
      </c>
      <c r="AE698" s="42" t="str">
        <f t="shared" ca="1" si="105"/>
        <v>VENCIDO</v>
      </c>
    </row>
    <row r="699" spans="1:31" customFormat="1" ht="15" x14ac:dyDescent="0.25">
      <c r="A699" s="111">
        <v>23533893</v>
      </c>
      <c r="B699" s="181" t="e">
        <f>VLOOKUP(A699,[1]BASE!$A:$A,1,0)</f>
        <v>#N/A</v>
      </c>
      <c r="C699" s="39" t="e">
        <f>VLOOKUP(A699,'INGRESO DIARIO'!A:A,1,0)</f>
        <v>#N/A</v>
      </c>
      <c r="D699" s="60" t="s">
        <v>776</v>
      </c>
      <c r="E699" s="60" t="s">
        <v>589</v>
      </c>
      <c r="F699" s="99">
        <v>45908.620439814818</v>
      </c>
      <c r="G699" s="99">
        <v>45908.620474537034</v>
      </c>
      <c r="H699" s="60">
        <v>1032401002</v>
      </c>
      <c r="I699" s="60" t="s">
        <v>777</v>
      </c>
      <c r="J699" s="60" t="s">
        <v>870</v>
      </c>
      <c r="K699" s="60" t="s">
        <v>15</v>
      </c>
      <c r="L699" s="60" t="s">
        <v>778</v>
      </c>
      <c r="M699" s="60" t="s">
        <v>18</v>
      </c>
      <c r="N699" s="60" t="s">
        <v>26</v>
      </c>
      <c r="O699" s="60"/>
      <c r="P699" s="60" t="s">
        <v>17</v>
      </c>
      <c r="Q699" s="60"/>
      <c r="R699" s="60"/>
      <c r="S699" s="60"/>
      <c r="T699" s="60"/>
      <c r="U699" s="60" t="s">
        <v>17</v>
      </c>
      <c r="V699" s="60" t="s">
        <v>17</v>
      </c>
      <c r="W699" s="101">
        <f t="shared" si="103"/>
        <v>45916.620474537034</v>
      </c>
      <c r="X699" s="102">
        <f t="shared" si="104"/>
        <v>8</v>
      </c>
      <c r="Y699" s="102">
        <f t="shared" ca="1" si="97"/>
        <v>37.37952546296583</v>
      </c>
      <c r="Z699" s="102">
        <f t="shared" ca="1" si="98"/>
        <v>28</v>
      </c>
      <c r="AA699" s="102">
        <f t="shared" ca="1" si="99"/>
        <v>9.3795254629658302</v>
      </c>
      <c r="AB699" s="102">
        <f t="shared" ca="1" si="100"/>
        <v>28</v>
      </c>
      <c r="AC699" s="102">
        <f t="shared" ca="1" si="101"/>
        <v>20</v>
      </c>
      <c r="AD699" s="103">
        <f t="shared" ca="1" si="102"/>
        <v>-27.37952546296583</v>
      </c>
      <c r="AE699" s="42" t="str">
        <f t="shared" ca="1" si="105"/>
        <v>VENCIDO</v>
      </c>
    </row>
    <row r="700" spans="1:31" customFormat="1" ht="15" x14ac:dyDescent="0.25">
      <c r="A700" s="110">
        <v>23534613</v>
      </c>
      <c r="B700" s="39" t="e">
        <f>VLOOKUP(A700,[1]BASE!$A:$A,1,0)</f>
        <v>#N/A</v>
      </c>
      <c r="C700" s="39">
        <f>VLOOKUP(A700,'INGRESO DIARIO'!A:A,1,0)</f>
        <v>23534613</v>
      </c>
      <c r="D700" s="1" t="s">
        <v>851</v>
      </c>
      <c r="E700" s="1" t="s">
        <v>19</v>
      </c>
      <c r="F700" s="41">
        <v>45909.412256944444</v>
      </c>
      <c r="G700" s="41">
        <v>45909.412303240744</v>
      </c>
      <c r="H700" s="1">
        <v>1096196932</v>
      </c>
      <c r="I700" s="1" t="s">
        <v>852</v>
      </c>
      <c r="J700" s="1" t="s">
        <v>901</v>
      </c>
      <c r="K700" s="1" t="s">
        <v>15</v>
      </c>
      <c r="L700" s="1" t="s">
        <v>853</v>
      </c>
      <c r="M700" s="1" t="s">
        <v>18</v>
      </c>
      <c r="N700" s="1" t="s">
        <v>22</v>
      </c>
      <c r="O700" s="1"/>
      <c r="P700" s="1" t="s">
        <v>17</v>
      </c>
      <c r="Q700" s="1"/>
      <c r="R700" s="1"/>
      <c r="S700" s="1"/>
      <c r="T700" s="1"/>
      <c r="U700" s="1" t="s">
        <v>17</v>
      </c>
      <c r="V700" s="1" t="s">
        <v>17</v>
      </c>
      <c r="W700" s="46">
        <f t="shared" si="103"/>
        <v>45917.412303240744</v>
      </c>
      <c r="X700" s="47">
        <f t="shared" si="104"/>
        <v>8</v>
      </c>
      <c r="Y700" s="47">
        <f t="shared" ref="Y700:Y763" ca="1" si="106">+TODAY()-G700+1</f>
        <v>36.587696759255778</v>
      </c>
      <c r="Z700" s="47">
        <f t="shared" ref="Z700:Z763" ca="1" si="107">+NETWORKDAYS.INTL(G700,NOW(),1)-MOD(H700,1)</f>
        <v>27</v>
      </c>
      <c r="AA700" s="47">
        <f t="shared" ref="AA700:AA763" ca="1" si="108">+Y700-Z700</f>
        <v>9.5876967592557776</v>
      </c>
      <c r="AB700" s="47">
        <f t="shared" ref="AB700:AB763" ca="1" si="109">+(((TODAY()-G700)+1)-AA700)</f>
        <v>27</v>
      </c>
      <c r="AC700" s="47">
        <f t="shared" ref="AC700:AC763" ca="1" si="110">+AB700-X700</f>
        <v>19</v>
      </c>
      <c r="AD700" s="48">
        <f t="shared" ref="AD700:AD763" ca="1" si="111">IF(W700&lt;&gt;0,+W700-TODAY()+1,"")</f>
        <v>-26.587696759255778</v>
      </c>
      <c r="AE700" s="42" t="str">
        <f t="shared" ca="1" si="105"/>
        <v>VENCIDO</v>
      </c>
    </row>
    <row r="701" spans="1:31" customFormat="1" ht="15" x14ac:dyDescent="0.25">
      <c r="A701" s="110">
        <v>23536581</v>
      </c>
      <c r="B701" s="39" t="e">
        <f>VLOOKUP(A701,[1]BASE!$A:$A,1,0)</f>
        <v>#N/A</v>
      </c>
      <c r="C701" s="39">
        <f>VLOOKUP(A701,'INGRESO DIARIO'!A:A,1,0)</f>
        <v>23536581</v>
      </c>
      <c r="D701" s="1" t="s">
        <v>1180</v>
      </c>
      <c r="E701" s="1" t="s">
        <v>19</v>
      </c>
      <c r="F701" s="41">
        <v>45911.383738425924</v>
      </c>
      <c r="G701" s="41">
        <v>45911.383773148147</v>
      </c>
      <c r="H701" s="1">
        <v>98531013</v>
      </c>
      <c r="I701" s="1" t="s">
        <v>1181</v>
      </c>
      <c r="J701" s="1" t="s">
        <v>1227</v>
      </c>
      <c r="K701" s="1" t="s">
        <v>15</v>
      </c>
      <c r="L701" s="1" t="s">
        <v>1182</v>
      </c>
      <c r="M701" s="1" t="s">
        <v>18</v>
      </c>
      <c r="N701" s="1" t="s">
        <v>22</v>
      </c>
      <c r="O701" s="1"/>
      <c r="P701" s="1" t="s">
        <v>17</v>
      </c>
      <c r="Q701" s="1"/>
      <c r="R701" s="1"/>
      <c r="S701" s="1"/>
      <c r="T701" s="1"/>
      <c r="U701" s="1" t="s">
        <v>17</v>
      </c>
      <c r="V701" s="1" t="s">
        <v>475</v>
      </c>
      <c r="W701" s="46">
        <f t="shared" si="103"/>
        <v>45919.383773148147</v>
      </c>
      <c r="X701" s="47">
        <f t="shared" si="104"/>
        <v>8</v>
      </c>
      <c r="Y701" s="47">
        <f t="shared" ca="1" si="106"/>
        <v>34.616226851852844</v>
      </c>
      <c r="Z701" s="47">
        <f t="shared" ca="1" si="107"/>
        <v>25</v>
      </c>
      <c r="AA701" s="47">
        <f t="shared" ca="1" si="108"/>
        <v>9.6162268518528435</v>
      </c>
      <c r="AB701" s="47">
        <f t="shared" ca="1" si="109"/>
        <v>25</v>
      </c>
      <c r="AC701" s="47">
        <f t="shared" ca="1" si="110"/>
        <v>17</v>
      </c>
      <c r="AD701" s="48">
        <f t="shared" ca="1" si="111"/>
        <v>-24.616226851852844</v>
      </c>
      <c r="AE701" s="42" t="str">
        <f t="shared" ca="1" si="105"/>
        <v>VENCIDO</v>
      </c>
    </row>
    <row r="702" spans="1:31" customFormat="1" ht="15" x14ac:dyDescent="0.25">
      <c r="A702" s="111">
        <v>23534079</v>
      </c>
      <c r="B702" s="181" t="e">
        <f>VLOOKUP(A702,[1]BASE!$A:$A,1,0)</f>
        <v>#N/A</v>
      </c>
      <c r="C702" s="39" t="e">
        <f>VLOOKUP(A702,'INGRESO DIARIO'!A:A,1,0)</f>
        <v>#N/A</v>
      </c>
      <c r="D702" s="60" t="s">
        <v>769</v>
      </c>
      <c r="E702" s="60" t="s">
        <v>412</v>
      </c>
      <c r="F702" s="99">
        <v>45908.701122685183</v>
      </c>
      <c r="G702" s="99">
        <v>45908.701145833336</v>
      </c>
      <c r="H702" s="60">
        <v>32150609</v>
      </c>
      <c r="I702" s="60" t="s">
        <v>770</v>
      </c>
      <c r="J702" s="60" t="s">
        <v>867</v>
      </c>
      <c r="K702" s="60" t="s">
        <v>15</v>
      </c>
      <c r="L702" s="60" t="s">
        <v>771</v>
      </c>
      <c r="M702" s="60" t="s">
        <v>16</v>
      </c>
      <c r="N702" s="60" t="s">
        <v>26</v>
      </c>
      <c r="O702" s="60"/>
      <c r="P702" s="60" t="s">
        <v>17</v>
      </c>
      <c r="Q702" s="60"/>
      <c r="R702" s="60"/>
      <c r="S702" s="60"/>
      <c r="T702" s="60"/>
      <c r="U702" s="60" t="s">
        <v>17</v>
      </c>
      <c r="V702" s="60" t="s">
        <v>17</v>
      </c>
      <c r="W702" s="101">
        <f t="shared" si="103"/>
        <v>45912.701145833336</v>
      </c>
      <c r="X702" s="102">
        <f t="shared" si="104"/>
        <v>4</v>
      </c>
      <c r="Y702" s="102">
        <f t="shared" ca="1" si="106"/>
        <v>37.298854166663659</v>
      </c>
      <c r="Z702" s="102">
        <f t="shared" ca="1" si="107"/>
        <v>28</v>
      </c>
      <c r="AA702" s="102">
        <f t="shared" ca="1" si="108"/>
        <v>9.2988541666636593</v>
      </c>
      <c r="AB702" s="102">
        <f t="shared" ca="1" si="109"/>
        <v>28</v>
      </c>
      <c r="AC702" s="102">
        <f t="shared" ca="1" si="110"/>
        <v>24</v>
      </c>
      <c r="AD702" s="103">
        <f t="shared" ca="1" si="111"/>
        <v>-31.298854166663659</v>
      </c>
      <c r="AE702" s="42" t="str">
        <f t="shared" ca="1" si="105"/>
        <v>VENCIDO</v>
      </c>
    </row>
    <row r="703" spans="1:31" customFormat="1" ht="15" x14ac:dyDescent="0.25">
      <c r="A703" s="111">
        <v>23534946</v>
      </c>
      <c r="B703" s="181" t="e">
        <f>VLOOKUP(A703,[1]BASE!$A:$A,1,0)</f>
        <v>#N/A</v>
      </c>
      <c r="C703" s="39" t="e">
        <f>VLOOKUP(A703,'INGRESO DIARIO'!A:A,1,0)</f>
        <v>#N/A</v>
      </c>
      <c r="D703" s="100" t="s">
        <v>906</v>
      </c>
      <c r="E703" s="60" t="s">
        <v>589</v>
      </c>
      <c r="F703" s="99">
        <v>45909.607372685183</v>
      </c>
      <c r="G703" s="99">
        <v>45909.607418981483</v>
      </c>
      <c r="H703" s="60">
        <v>43922481</v>
      </c>
      <c r="I703" s="60" t="s">
        <v>774</v>
      </c>
      <c r="J703" s="60" t="s">
        <v>869</v>
      </c>
      <c r="K703" s="60" t="s">
        <v>15</v>
      </c>
      <c r="L703" s="60" t="s">
        <v>775</v>
      </c>
      <c r="M703" s="60" t="s">
        <v>16</v>
      </c>
      <c r="N703" s="60" t="s">
        <v>26</v>
      </c>
      <c r="O703" s="60"/>
      <c r="P703" s="60" t="s">
        <v>17</v>
      </c>
      <c r="Q703" s="60"/>
      <c r="R703" s="60"/>
      <c r="S703" s="60"/>
      <c r="T703" s="60"/>
      <c r="U703" s="60" t="s">
        <v>17</v>
      </c>
      <c r="V703" s="60" t="s">
        <v>17</v>
      </c>
      <c r="W703" s="101">
        <f t="shared" si="103"/>
        <v>45913.607418981483</v>
      </c>
      <c r="X703" s="102">
        <f t="shared" si="104"/>
        <v>4</v>
      </c>
      <c r="Y703" s="102">
        <f t="shared" ca="1" si="106"/>
        <v>36.392581018517376</v>
      </c>
      <c r="Z703" s="102">
        <f t="shared" ca="1" si="107"/>
        <v>27</v>
      </c>
      <c r="AA703" s="102">
        <f t="shared" ca="1" si="108"/>
        <v>9.3925810185173759</v>
      </c>
      <c r="AB703" s="102">
        <f t="shared" ca="1" si="109"/>
        <v>27</v>
      </c>
      <c r="AC703" s="102">
        <f t="shared" ca="1" si="110"/>
        <v>23</v>
      </c>
      <c r="AD703" s="103">
        <f t="shared" ca="1" si="111"/>
        <v>-30.392581018517376</v>
      </c>
      <c r="AE703" s="42" t="str">
        <f t="shared" ca="1" si="105"/>
        <v>VENCIDO</v>
      </c>
    </row>
    <row r="704" spans="1:31" customFormat="1" ht="15" x14ac:dyDescent="0.25">
      <c r="A704" s="110">
        <v>23532507</v>
      </c>
      <c r="B704" s="39">
        <f>VLOOKUP(A704,[1]BASE!$A:$A,1,0)</f>
        <v>23532507</v>
      </c>
      <c r="C704" s="39" t="e">
        <f>VLOOKUP(A704,'INGRESO DIARIO'!A:A,1,0)</f>
        <v>#N/A</v>
      </c>
      <c r="D704" s="40" t="s">
        <v>3198</v>
      </c>
      <c r="E704" s="1" t="s">
        <v>19</v>
      </c>
      <c r="F704" s="41">
        <v>45905.554340277777</v>
      </c>
      <c r="G704" s="41">
        <v>45905.554398148146</v>
      </c>
      <c r="H704" s="1">
        <v>32150084</v>
      </c>
      <c r="I704" s="1" t="s">
        <v>3000</v>
      </c>
      <c r="J704" s="1" t="s">
        <v>3045</v>
      </c>
      <c r="K704" s="1" t="s">
        <v>15</v>
      </c>
      <c r="L704" s="1" t="s">
        <v>3001</v>
      </c>
      <c r="M704" s="1" t="s">
        <v>16</v>
      </c>
      <c r="N704" s="1" t="s">
        <v>22</v>
      </c>
      <c r="O704" s="1"/>
      <c r="P704" s="1"/>
      <c r="Q704" s="1"/>
      <c r="R704" s="1"/>
      <c r="S704" s="1"/>
      <c r="T704" s="1"/>
      <c r="U704" s="1"/>
      <c r="V704" s="1"/>
      <c r="W704" s="133">
        <f t="shared" ref="W704:W767" si="112">+IF(M704="RURAL",(G704+8),IF(M704="URBANA",(G704+4),""))</f>
        <v>45909.554398148146</v>
      </c>
      <c r="X704" s="134">
        <f t="shared" ref="X704:X767" si="113">+IF(M704="URBANA",4,IF(M704="RURAL",8,0))</f>
        <v>4</v>
      </c>
      <c r="Y704" s="134">
        <f t="shared" ca="1" si="106"/>
        <v>40.445601851854008</v>
      </c>
      <c r="Z704" s="134">
        <f t="shared" ca="1" si="107"/>
        <v>29</v>
      </c>
      <c r="AA704" s="134">
        <f t="shared" ca="1" si="108"/>
        <v>11.445601851854008</v>
      </c>
      <c r="AB704" s="134">
        <f t="shared" ca="1" si="109"/>
        <v>29</v>
      </c>
      <c r="AC704" s="134">
        <f t="shared" ca="1" si="110"/>
        <v>25</v>
      </c>
      <c r="AD704" s="135">
        <f t="shared" ca="1" si="111"/>
        <v>-34.445601851854008</v>
      </c>
      <c r="AE704" s="127" t="str">
        <f t="shared" ca="1" si="105"/>
        <v>VENCIDO</v>
      </c>
    </row>
    <row r="705" spans="1:31" customFormat="1" ht="15" x14ac:dyDescent="0.25">
      <c r="A705" s="110">
        <v>23428454</v>
      </c>
      <c r="B705" s="39">
        <f>VLOOKUP(A705,[1]BASE!$A:$A,1,0)</f>
        <v>23428454</v>
      </c>
      <c r="C705" s="39" t="e">
        <f>VLOOKUP(A705,'INGRESO DIARIO'!A:A,1,0)</f>
        <v>#N/A</v>
      </c>
      <c r="D705" s="40" t="s">
        <v>3659</v>
      </c>
      <c r="E705" s="1" t="s">
        <v>19</v>
      </c>
      <c r="F705" s="41">
        <v>45779.623657407406</v>
      </c>
      <c r="G705" s="41">
        <v>45916.574699074074</v>
      </c>
      <c r="H705" s="1">
        <v>43576482</v>
      </c>
      <c r="I705" s="1" t="s">
        <v>3520</v>
      </c>
      <c r="J705" s="1" t="s">
        <v>3628</v>
      </c>
      <c r="K705" s="1" t="s">
        <v>15</v>
      </c>
      <c r="L705" s="1" t="s">
        <v>3521</v>
      </c>
      <c r="M705" s="1" t="s">
        <v>16</v>
      </c>
      <c r="N705" s="1" t="s">
        <v>22</v>
      </c>
      <c r="O705" s="1"/>
      <c r="P705" s="1"/>
      <c r="Q705" s="1"/>
      <c r="R705" s="1"/>
      <c r="S705" s="1"/>
      <c r="T705" s="1"/>
      <c r="U705" s="1" t="s">
        <v>17</v>
      </c>
      <c r="V705" s="1" t="s">
        <v>17</v>
      </c>
      <c r="W705" s="133">
        <f t="shared" si="112"/>
        <v>45920.574699074074</v>
      </c>
      <c r="X705" s="134">
        <f t="shared" si="113"/>
        <v>4</v>
      </c>
      <c r="Y705" s="134">
        <f t="shared" ca="1" si="106"/>
        <v>29.425300925926422</v>
      </c>
      <c r="Z705" s="134">
        <f t="shared" ca="1" si="107"/>
        <v>22</v>
      </c>
      <c r="AA705" s="134">
        <f t="shared" ca="1" si="108"/>
        <v>7.4253009259264218</v>
      </c>
      <c r="AB705" s="134">
        <f t="shared" ca="1" si="109"/>
        <v>22</v>
      </c>
      <c r="AC705" s="134">
        <f t="shared" ca="1" si="110"/>
        <v>18</v>
      </c>
      <c r="AD705" s="135">
        <f t="shared" ca="1" si="111"/>
        <v>-23.425300925926422</v>
      </c>
      <c r="AE705" s="127" t="str">
        <f t="shared" ca="1" si="105"/>
        <v>VENCIDO</v>
      </c>
    </row>
    <row r="706" spans="1:31" customFormat="1" ht="15" x14ac:dyDescent="0.25">
      <c r="A706" s="110">
        <v>23515689</v>
      </c>
      <c r="B706" s="39">
        <f>VLOOKUP(A706,[1]BASE!$A:$A,1,0)</f>
        <v>23515689</v>
      </c>
      <c r="C706" s="39" t="e">
        <f>VLOOKUP(A706,'INGRESO DIARIO'!A:A,1,0)</f>
        <v>#N/A</v>
      </c>
      <c r="D706" s="40" t="s">
        <v>3671</v>
      </c>
      <c r="E706" s="1" t="s">
        <v>409</v>
      </c>
      <c r="F706" s="41">
        <v>45888.437638888892</v>
      </c>
      <c r="G706" s="41">
        <v>45888.437685185185</v>
      </c>
      <c r="H706" s="1">
        <v>8359772</v>
      </c>
      <c r="I706" s="1" t="s">
        <v>3551</v>
      </c>
      <c r="J706" s="1" t="s">
        <v>3638</v>
      </c>
      <c r="K706" s="1" t="s">
        <v>15</v>
      </c>
      <c r="L706" s="1" t="s">
        <v>3552</v>
      </c>
      <c r="M706" s="1" t="s">
        <v>16</v>
      </c>
      <c r="N706" s="1" t="s">
        <v>26</v>
      </c>
      <c r="O706" s="1"/>
      <c r="P706" s="1"/>
      <c r="Q706" s="1"/>
      <c r="R706" s="1"/>
      <c r="S706" s="1"/>
      <c r="T706" s="1"/>
      <c r="U706" s="1" t="s">
        <v>17</v>
      </c>
      <c r="V706" s="1" t="s">
        <v>475</v>
      </c>
      <c r="W706" s="133">
        <f t="shared" si="112"/>
        <v>45892.437685185185</v>
      </c>
      <c r="X706" s="134">
        <f t="shared" si="113"/>
        <v>4</v>
      </c>
      <c r="Y706" s="134">
        <f t="shared" ca="1" si="106"/>
        <v>57.562314814815181</v>
      </c>
      <c r="Z706" s="134">
        <f t="shared" ca="1" si="107"/>
        <v>42</v>
      </c>
      <c r="AA706" s="134">
        <f t="shared" ca="1" si="108"/>
        <v>15.562314814815181</v>
      </c>
      <c r="AB706" s="134">
        <f t="shared" ca="1" si="109"/>
        <v>42</v>
      </c>
      <c r="AC706" s="134">
        <f t="shared" ca="1" si="110"/>
        <v>38</v>
      </c>
      <c r="AD706" s="135">
        <f t="shared" ca="1" si="111"/>
        <v>-51.562314814815181</v>
      </c>
      <c r="AE706" s="127" t="str">
        <f t="shared" ca="1" si="105"/>
        <v>VENCIDO</v>
      </c>
    </row>
    <row r="707" spans="1:31" customFormat="1" ht="15" x14ac:dyDescent="0.25">
      <c r="A707" s="110">
        <v>23484492</v>
      </c>
      <c r="B707" s="39">
        <f>VLOOKUP(A707,[1]BASE!$A:$A,1,0)</f>
        <v>23484492</v>
      </c>
      <c r="C707" s="39" t="e">
        <f>VLOOKUP(A707,'INGRESO DIARIO'!A:A,1,0)</f>
        <v>#N/A</v>
      </c>
      <c r="D707" s="40" t="s">
        <v>3872</v>
      </c>
      <c r="E707" s="1" t="s">
        <v>19</v>
      </c>
      <c r="F707" s="41">
        <v>45848.375462962962</v>
      </c>
      <c r="G707" s="41">
        <v>45848.375509259262</v>
      </c>
      <c r="H707" s="1">
        <v>32292611</v>
      </c>
      <c r="I707" s="1" t="s">
        <v>3766</v>
      </c>
      <c r="J707" s="1" t="s">
        <v>3846</v>
      </c>
      <c r="K707" s="1" t="s">
        <v>15</v>
      </c>
      <c r="L707" s="1" t="s">
        <v>3767</v>
      </c>
      <c r="M707" s="1" t="s">
        <v>16</v>
      </c>
      <c r="N707" s="1" t="s">
        <v>20</v>
      </c>
      <c r="O707" s="1"/>
      <c r="P707" s="1" t="s">
        <v>17</v>
      </c>
      <c r="Q707" s="1"/>
      <c r="R707" s="1"/>
      <c r="S707" s="1"/>
      <c r="T707" s="1"/>
      <c r="U707" s="1"/>
      <c r="V707" s="1"/>
      <c r="W707" s="133">
        <f t="shared" si="112"/>
        <v>45852.375509259262</v>
      </c>
      <c r="X707" s="134">
        <f t="shared" si="113"/>
        <v>4</v>
      </c>
      <c r="Y707" s="134">
        <f t="shared" ca="1" si="106"/>
        <v>97.624490740738111</v>
      </c>
      <c r="Z707" s="134">
        <f t="shared" ca="1" si="107"/>
        <v>70</v>
      </c>
      <c r="AA707" s="134">
        <f t="shared" ca="1" si="108"/>
        <v>27.624490740738111</v>
      </c>
      <c r="AB707" s="134">
        <f t="shared" ca="1" si="109"/>
        <v>70</v>
      </c>
      <c r="AC707" s="134">
        <f t="shared" ca="1" si="110"/>
        <v>66</v>
      </c>
      <c r="AD707" s="135">
        <f t="shared" ca="1" si="111"/>
        <v>-91.624490740738111</v>
      </c>
      <c r="AE707" s="127" t="str">
        <f t="shared" ca="1" si="105"/>
        <v>VENCIDO</v>
      </c>
    </row>
    <row r="708" spans="1:31" customFormat="1" ht="15" x14ac:dyDescent="0.25">
      <c r="A708" s="110">
        <v>23541243</v>
      </c>
      <c r="B708" s="39" t="e">
        <f>VLOOKUP(A708,[1]BASE!$A:$A,1,0)</f>
        <v>#N/A</v>
      </c>
      <c r="C708" s="39">
        <f>VLOOKUP(A708,'INGRESO DIARIO'!A:A,1,0)</f>
        <v>23541243</v>
      </c>
      <c r="D708" s="1" t="s">
        <v>3826</v>
      </c>
      <c r="E708" s="1" t="s">
        <v>19</v>
      </c>
      <c r="F708" s="41">
        <v>45917.365752314814</v>
      </c>
      <c r="G708" s="41">
        <v>45917.366469907407</v>
      </c>
      <c r="H708" s="1">
        <v>70811753</v>
      </c>
      <c r="I708" s="1" t="s">
        <v>3827</v>
      </c>
      <c r="J708" s="1" t="s">
        <v>3864</v>
      </c>
      <c r="K708" s="1" t="s">
        <v>15</v>
      </c>
      <c r="L708" s="1" t="s">
        <v>3828</v>
      </c>
      <c r="M708" s="1" t="s">
        <v>18</v>
      </c>
      <c r="N708" s="1" t="s">
        <v>22</v>
      </c>
      <c r="O708" s="1"/>
      <c r="P708" s="1" t="s">
        <v>17</v>
      </c>
      <c r="Q708" s="1"/>
      <c r="R708" s="1"/>
      <c r="S708" s="1"/>
      <c r="T708" s="1"/>
      <c r="U708" s="1"/>
      <c r="V708" s="1"/>
      <c r="W708" s="133">
        <f t="shared" si="112"/>
        <v>45925.366469907407</v>
      </c>
      <c r="X708" s="134">
        <f t="shared" si="113"/>
        <v>8</v>
      </c>
      <c r="Y708" s="134">
        <f t="shared" ca="1" si="106"/>
        <v>28.633530092592991</v>
      </c>
      <c r="Z708" s="134">
        <f t="shared" ca="1" si="107"/>
        <v>21</v>
      </c>
      <c r="AA708" s="134">
        <f t="shared" ca="1" si="108"/>
        <v>7.6335300925929914</v>
      </c>
      <c r="AB708" s="134">
        <f t="shared" ca="1" si="109"/>
        <v>21</v>
      </c>
      <c r="AC708" s="134">
        <f t="shared" ca="1" si="110"/>
        <v>13</v>
      </c>
      <c r="AD708" s="135">
        <f t="shared" ca="1" si="111"/>
        <v>-18.633530092592991</v>
      </c>
      <c r="AE708" s="127" t="str">
        <f t="shared" ca="1" si="105"/>
        <v>VENCIDO</v>
      </c>
    </row>
    <row r="709" spans="1:31" customFormat="1" ht="15" x14ac:dyDescent="0.25">
      <c r="A709" s="110">
        <v>23545870</v>
      </c>
      <c r="B709" s="39" t="e">
        <f>VLOOKUP(A709,[1]BASE!$A:$A,1,0)</f>
        <v>#N/A</v>
      </c>
      <c r="C709" s="39">
        <f>VLOOKUP(A709,'INGRESO DIARIO'!A:A,1,0)</f>
        <v>23545870</v>
      </c>
      <c r="D709" s="40" t="s">
        <v>4629</v>
      </c>
      <c r="E709" s="1" t="s">
        <v>19</v>
      </c>
      <c r="F709" s="41">
        <v>45922.603877314818</v>
      </c>
      <c r="G709" s="41">
        <v>45922.603912037041</v>
      </c>
      <c r="H709" s="1">
        <v>1152689616</v>
      </c>
      <c r="I709" s="1" t="s">
        <v>4235</v>
      </c>
      <c r="J709" s="1" t="s">
        <v>4577</v>
      </c>
      <c r="K709" s="1" t="s">
        <v>15</v>
      </c>
      <c r="L709" s="1" t="s">
        <v>4236</v>
      </c>
      <c r="M709" s="1" t="s">
        <v>16</v>
      </c>
      <c r="N709" s="1" t="s">
        <v>22</v>
      </c>
      <c r="O709" s="1"/>
      <c r="P709" s="1" t="s">
        <v>17</v>
      </c>
      <c r="Q709" s="1"/>
      <c r="R709" s="1"/>
      <c r="S709" s="1"/>
      <c r="T709" s="1"/>
      <c r="U709" s="1"/>
      <c r="V709" s="1"/>
      <c r="W709" s="133">
        <f t="shared" si="112"/>
        <v>45926.603912037041</v>
      </c>
      <c r="X709" s="134">
        <f t="shared" si="113"/>
        <v>4</v>
      </c>
      <c r="Y709" s="134">
        <f t="shared" ca="1" si="106"/>
        <v>23.396087962959427</v>
      </c>
      <c r="Z709" s="134">
        <f t="shared" ca="1" si="107"/>
        <v>18</v>
      </c>
      <c r="AA709" s="134">
        <f t="shared" ca="1" si="108"/>
        <v>5.3960879629594274</v>
      </c>
      <c r="AB709" s="134">
        <f t="shared" ca="1" si="109"/>
        <v>18</v>
      </c>
      <c r="AC709" s="134">
        <f t="shared" ca="1" si="110"/>
        <v>14</v>
      </c>
      <c r="AD709" s="135">
        <f t="shared" ca="1" si="111"/>
        <v>-17.396087962959427</v>
      </c>
      <c r="AE709" s="127" t="str">
        <f t="shared" ca="1" si="105"/>
        <v>VENCIDO</v>
      </c>
    </row>
    <row r="710" spans="1:31" customFormat="1" ht="15" x14ac:dyDescent="0.25">
      <c r="A710" s="110">
        <v>23448942</v>
      </c>
      <c r="B710" s="39" t="e">
        <f>VLOOKUP(A710,[1]BASE!$A:$A,1,0)</f>
        <v>#N/A</v>
      </c>
      <c r="C710" s="39">
        <f>VLOOKUP(A710,'INGRESO DIARIO'!A:A,1,0)</f>
        <v>23448942</v>
      </c>
      <c r="D710" s="40" t="s">
        <v>4631</v>
      </c>
      <c r="E710" s="1" t="s">
        <v>19</v>
      </c>
      <c r="F710" s="41">
        <v>45804.373692129629</v>
      </c>
      <c r="G710" s="41">
        <v>45922.341631944444</v>
      </c>
      <c r="H710" s="1">
        <v>43989924</v>
      </c>
      <c r="I710" s="1" t="s">
        <v>4246</v>
      </c>
      <c r="J710" s="1" t="s">
        <v>4579</v>
      </c>
      <c r="K710" s="1" t="s">
        <v>15</v>
      </c>
      <c r="L710" s="1" t="s">
        <v>4247</v>
      </c>
      <c r="M710" s="1" t="s">
        <v>16</v>
      </c>
      <c r="N710" s="1" t="s">
        <v>22</v>
      </c>
      <c r="O710" s="1"/>
      <c r="P710" s="1" t="s">
        <v>17</v>
      </c>
      <c r="Q710" s="1"/>
      <c r="R710" s="1"/>
      <c r="S710" s="1"/>
      <c r="T710" s="1"/>
      <c r="U710" s="1"/>
      <c r="V710" s="1"/>
      <c r="W710" s="133">
        <f t="shared" si="112"/>
        <v>45926.341631944444</v>
      </c>
      <c r="X710" s="134">
        <f t="shared" si="113"/>
        <v>4</v>
      </c>
      <c r="Y710" s="134">
        <f t="shared" ca="1" si="106"/>
        <v>23.658368055555911</v>
      </c>
      <c r="Z710" s="134">
        <f t="shared" ca="1" si="107"/>
        <v>18</v>
      </c>
      <c r="AA710" s="134">
        <f t="shared" ca="1" si="108"/>
        <v>5.6583680555559113</v>
      </c>
      <c r="AB710" s="134">
        <f t="shared" ca="1" si="109"/>
        <v>18</v>
      </c>
      <c r="AC710" s="134">
        <f t="shared" ca="1" si="110"/>
        <v>14</v>
      </c>
      <c r="AD710" s="135">
        <f t="shared" ca="1" si="111"/>
        <v>-17.658368055555911</v>
      </c>
      <c r="AE710" s="127" t="str">
        <f t="shared" ca="1" si="105"/>
        <v>VENCIDO</v>
      </c>
    </row>
    <row r="711" spans="1:31" customFormat="1" ht="15" x14ac:dyDescent="0.25">
      <c r="A711" s="110">
        <v>23524410</v>
      </c>
      <c r="B711" s="39">
        <f>VLOOKUP(A711,[1]BASE!$A:$A,1,0)</f>
        <v>23524410</v>
      </c>
      <c r="C711" s="39">
        <f>VLOOKUP(A711,'INGRESO DIARIO'!A:A,1,0)</f>
        <v>23524410</v>
      </c>
      <c r="D711" s="40" t="s">
        <v>4634</v>
      </c>
      <c r="E711" s="1" t="s">
        <v>19</v>
      </c>
      <c r="F711" s="41">
        <v>45896.574282407404</v>
      </c>
      <c r="G711" s="41">
        <v>45896.574328703704</v>
      </c>
      <c r="H711" s="1">
        <v>43732765</v>
      </c>
      <c r="I711" s="1" t="s">
        <v>4264</v>
      </c>
      <c r="J711" s="1" t="s">
        <v>4581</v>
      </c>
      <c r="K711" s="1" t="s">
        <v>15</v>
      </c>
      <c r="L711" s="1" t="s">
        <v>4265</v>
      </c>
      <c r="M711" s="1" t="s">
        <v>16</v>
      </c>
      <c r="N711" s="1" t="s">
        <v>22</v>
      </c>
      <c r="O711" s="1"/>
      <c r="P711" s="1" t="s">
        <v>17</v>
      </c>
      <c r="Q711" s="1"/>
      <c r="R711" s="1"/>
      <c r="S711" s="1"/>
      <c r="T711" s="1"/>
      <c r="U711" s="1"/>
      <c r="V711" s="1"/>
      <c r="W711" s="133">
        <f t="shared" si="112"/>
        <v>45900.574328703704</v>
      </c>
      <c r="X711" s="134">
        <f t="shared" si="113"/>
        <v>4</v>
      </c>
      <c r="Y711" s="134">
        <f t="shared" ca="1" si="106"/>
        <v>49.425671296296059</v>
      </c>
      <c r="Z711" s="134">
        <f t="shared" ca="1" si="107"/>
        <v>36</v>
      </c>
      <c r="AA711" s="134">
        <f t="shared" ca="1" si="108"/>
        <v>13.425671296296059</v>
      </c>
      <c r="AB711" s="134">
        <f t="shared" ca="1" si="109"/>
        <v>36</v>
      </c>
      <c r="AC711" s="134">
        <f t="shared" ca="1" si="110"/>
        <v>32</v>
      </c>
      <c r="AD711" s="135">
        <f t="shared" ca="1" si="111"/>
        <v>-43.425671296296059</v>
      </c>
      <c r="AE711" s="127" t="str">
        <f t="shared" ca="1" si="105"/>
        <v>VENCIDO</v>
      </c>
    </row>
    <row r="712" spans="1:31" customFormat="1" ht="15" x14ac:dyDescent="0.25">
      <c r="A712" s="110">
        <v>23543412</v>
      </c>
      <c r="B712" s="39" t="e">
        <f>VLOOKUP(A712,[1]BASE!$A:$A,1,0)</f>
        <v>#N/A</v>
      </c>
      <c r="C712" s="39">
        <f>VLOOKUP(A712,'INGRESO DIARIO'!A:A,1,0)</f>
        <v>23543412</v>
      </c>
      <c r="D712" s="40" t="s">
        <v>4638</v>
      </c>
      <c r="E712" s="1" t="s">
        <v>19</v>
      </c>
      <c r="F712" s="41">
        <v>45919.394490740742</v>
      </c>
      <c r="G712" s="41">
        <v>45919.394525462965</v>
      </c>
      <c r="H712" s="1">
        <v>1128482955</v>
      </c>
      <c r="I712" s="1" t="s">
        <v>4288</v>
      </c>
      <c r="J712" s="1" t="s">
        <v>4585</v>
      </c>
      <c r="K712" s="1" t="s">
        <v>15</v>
      </c>
      <c r="L712" s="1" t="s">
        <v>4289</v>
      </c>
      <c r="M712" s="1" t="s">
        <v>16</v>
      </c>
      <c r="N712" s="1" t="s">
        <v>22</v>
      </c>
      <c r="O712" s="1"/>
      <c r="P712" s="1" t="s">
        <v>17</v>
      </c>
      <c r="Q712" s="1"/>
      <c r="R712" s="1"/>
      <c r="S712" s="1"/>
      <c r="T712" s="1"/>
      <c r="U712" s="1"/>
      <c r="V712" s="1"/>
      <c r="W712" s="133">
        <f t="shared" si="112"/>
        <v>45923.394525462965</v>
      </c>
      <c r="X712" s="134">
        <f t="shared" si="113"/>
        <v>4</v>
      </c>
      <c r="Y712" s="134">
        <f t="shared" ca="1" si="106"/>
        <v>26.605474537034752</v>
      </c>
      <c r="Z712" s="134">
        <f t="shared" ca="1" si="107"/>
        <v>19</v>
      </c>
      <c r="AA712" s="134">
        <f t="shared" ca="1" si="108"/>
        <v>7.6054745370347518</v>
      </c>
      <c r="AB712" s="134">
        <f t="shared" ca="1" si="109"/>
        <v>19</v>
      </c>
      <c r="AC712" s="134">
        <f t="shared" ca="1" si="110"/>
        <v>15</v>
      </c>
      <c r="AD712" s="135">
        <f t="shared" ca="1" si="111"/>
        <v>-20.605474537034752</v>
      </c>
      <c r="AE712" s="127" t="str">
        <f t="shared" ca="1" si="105"/>
        <v>VENCIDO</v>
      </c>
    </row>
    <row r="713" spans="1:31" customFormat="1" ht="15" x14ac:dyDescent="0.25">
      <c r="A713" s="110">
        <v>23517054</v>
      </c>
      <c r="B713" s="39" t="e">
        <f>VLOOKUP(A713,[1]BASE!$A:$A,1,0)</f>
        <v>#N/A</v>
      </c>
      <c r="C713" s="39">
        <f>VLOOKUP(A713,'INGRESO DIARIO'!A:A,1,0)</f>
        <v>23517054</v>
      </c>
      <c r="D713" s="40" t="s">
        <v>4639</v>
      </c>
      <c r="E713" s="1" t="s">
        <v>19</v>
      </c>
      <c r="F713" s="41">
        <v>45889.457800925928</v>
      </c>
      <c r="G713" s="41">
        <v>45919.659409722219</v>
      </c>
      <c r="H713" s="1">
        <v>71747654</v>
      </c>
      <c r="I713" s="1" t="s">
        <v>4293</v>
      </c>
      <c r="J713" s="1" t="s">
        <v>4586</v>
      </c>
      <c r="K713" s="1" t="s">
        <v>15</v>
      </c>
      <c r="L713" s="1" t="s">
        <v>4294</v>
      </c>
      <c r="M713" s="1" t="s">
        <v>16</v>
      </c>
      <c r="N713" s="1" t="s">
        <v>22</v>
      </c>
      <c r="O713" s="1"/>
      <c r="P713" s="1" t="s">
        <v>17</v>
      </c>
      <c r="Q713" s="1"/>
      <c r="R713" s="1"/>
      <c r="S713" s="1"/>
      <c r="T713" s="1"/>
      <c r="U713" s="1"/>
      <c r="V713" s="1"/>
      <c r="W713" s="133">
        <f t="shared" si="112"/>
        <v>45923.659409722219</v>
      </c>
      <c r="X713" s="134">
        <f t="shared" si="113"/>
        <v>4</v>
      </c>
      <c r="Y713" s="134">
        <f t="shared" ca="1" si="106"/>
        <v>26.340590277781303</v>
      </c>
      <c r="Z713" s="134">
        <f t="shared" ca="1" si="107"/>
        <v>19</v>
      </c>
      <c r="AA713" s="134">
        <f t="shared" ca="1" si="108"/>
        <v>7.3405902777813026</v>
      </c>
      <c r="AB713" s="134">
        <f t="shared" ca="1" si="109"/>
        <v>19</v>
      </c>
      <c r="AC713" s="134">
        <f t="shared" ca="1" si="110"/>
        <v>15</v>
      </c>
      <c r="AD713" s="135">
        <f t="shared" ca="1" si="111"/>
        <v>-20.340590277781303</v>
      </c>
      <c r="AE713" s="127" t="str">
        <f t="shared" ca="1" si="105"/>
        <v>VENCIDO</v>
      </c>
    </row>
    <row r="714" spans="1:31" customFormat="1" ht="15" x14ac:dyDescent="0.25">
      <c r="A714" s="110">
        <v>23545807</v>
      </c>
      <c r="B714" s="39" t="e">
        <f>VLOOKUP(A714,[1]BASE!$A:$A,1,0)</f>
        <v>#N/A</v>
      </c>
      <c r="C714" s="39">
        <f>VLOOKUP(A714,'INGRESO DIARIO'!A:A,1,0)</f>
        <v>23545807</v>
      </c>
      <c r="D714" s="40" t="s">
        <v>4641</v>
      </c>
      <c r="E714" s="1" t="s">
        <v>19</v>
      </c>
      <c r="F714" s="41">
        <v>45922.577314814815</v>
      </c>
      <c r="G714" s="41">
        <v>45922.577349537038</v>
      </c>
      <c r="H714" s="1">
        <v>1000549237</v>
      </c>
      <c r="I714" s="1" t="s">
        <v>4304</v>
      </c>
      <c r="J714" s="1" t="s">
        <v>4588</v>
      </c>
      <c r="K714" s="1" t="s">
        <v>15</v>
      </c>
      <c r="L714" s="1" t="s">
        <v>4306</v>
      </c>
      <c r="M714" s="1" t="s">
        <v>16</v>
      </c>
      <c r="N714" s="1" t="s">
        <v>22</v>
      </c>
      <c r="O714" s="1"/>
      <c r="P714" s="1" t="s">
        <v>17</v>
      </c>
      <c r="Q714" s="1"/>
      <c r="R714" s="1"/>
      <c r="S714" s="1"/>
      <c r="T714" s="1"/>
      <c r="U714" s="1"/>
      <c r="V714" s="1"/>
      <c r="W714" s="133">
        <f t="shared" si="112"/>
        <v>45926.577349537038</v>
      </c>
      <c r="X714" s="134">
        <f t="shared" si="113"/>
        <v>4</v>
      </c>
      <c r="Y714" s="134">
        <f t="shared" ca="1" si="106"/>
        <v>23.422650462962338</v>
      </c>
      <c r="Z714" s="134">
        <f t="shared" ca="1" si="107"/>
        <v>18</v>
      </c>
      <c r="AA714" s="134">
        <f t="shared" ca="1" si="108"/>
        <v>5.4226504629623378</v>
      </c>
      <c r="AB714" s="134">
        <f t="shared" ca="1" si="109"/>
        <v>18</v>
      </c>
      <c r="AC714" s="134">
        <f t="shared" ca="1" si="110"/>
        <v>14</v>
      </c>
      <c r="AD714" s="135">
        <f t="shared" ca="1" si="111"/>
        <v>-17.422650462962338</v>
      </c>
      <c r="AE714" s="127" t="str">
        <f t="shared" ca="1" si="105"/>
        <v>VENCIDO</v>
      </c>
    </row>
    <row r="715" spans="1:31" customFormat="1" ht="15" x14ac:dyDescent="0.25">
      <c r="A715" s="110">
        <v>23545364</v>
      </c>
      <c r="B715" s="39" t="e">
        <f>VLOOKUP(A715,[1]BASE!$A:$A,1,0)</f>
        <v>#N/A</v>
      </c>
      <c r="C715" s="39">
        <f>VLOOKUP(A715,'INGRESO DIARIO'!A:A,1,0)</f>
        <v>23545364</v>
      </c>
      <c r="D715" s="40" t="s">
        <v>4643</v>
      </c>
      <c r="E715" s="1" t="s">
        <v>19</v>
      </c>
      <c r="F715" s="41">
        <v>45922.360034722224</v>
      </c>
      <c r="G715" s="41">
        <v>45922.360069444447</v>
      </c>
      <c r="H715" s="1">
        <v>24742181</v>
      </c>
      <c r="I715" s="1" t="s">
        <v>4325</v>
      </c>
      <c r="J715" s="1" t="s">
        <v>4591</v>
      </c>
      <c r="K715" s="1" t="s">
        <v>15</v>
      </c>
      <c r="L715" s="1" t="s">
        <v>4327</v>
      </c>
      <c r="M715" s="1" t="s">
        <v>16</v>
      </c>
      <c r="N715" s="1" t="s">
        <v>20</v>
      </c>
      <c r="O715" s="1"/>
      <c r="P715" s="1" t="s">
        <v>17</v>
      </c>
      <c r="Q715" s="1"/>
      <c r="R715" s="1"/>
      <c r="S715" s="1"/>
      <c r="T715" s="1"/>
      <c r="U715" s="1"/>
      <c r="V715" s="1"/>
      <c r="W715" s="133">
        <f t="shared" si="112"/>
        <v>45926.360069444447</v>
      </c>
      <c r="X715" s="134">
        <f t="shared" si="113"/>
        <v>4</v>
      </c>
      <c r="Y715" s="134">
        <f t="shared" ca="1" si="106"/>
        <v>23.639930555553292</v>
      </c>
      <c r="Z715" s="134">
        <f t="shared" ca="1" si="107"/>
        <v>18</v>
      </c>
      <c r="AA715" s="134">
        <f t="shared" ca="1" si="108"/>
        <v>5.6399305555532919</v>
      </c>
      <c r="AB715" s="134">
        <f t="shared" ca="1" si="109"/>
        <v>18</v>
      </c>
      <c r="AC715" s="134">
        <f t="shared" ca="1" si="110"/>
        <v>14</v>
      </c>
      <c r="AD715" s="135">
        <f t="shared" ca="1" si="111"/>
        <v>-17.639930555553292</v>
      </c>
      <c r="AE715" s="127" t="str">
        <f t="shared" ref="AE715:AE738" ca="1" si="114">IF(S715&lt;&gt;"OK",IF(AC715&gt;=0,"VENCIDO",IF(AND(AC715&lt;0,AC715&gt;=-2.1),"ALERTA","A TIEMPO")),"EJECUTADO")</f>
        <v>VENCIDO</v>
      </c>
    </row>
    <row r="716" spans="1:31" customFormat="1" ht="15" x14ac:dyDescent="0.25">
      <c r="A716" s="110">
        <v>23545825</v>
      </c>
      <c r="B716" s="39" t="e">
        <f>VLOOKUP(A716,[1]BASE!$A:$A,1,0)</f>
        <v>#N/A</v>
      </c>
      <c r="C716" s="39">
        <f>VLOOKUP(A716,'INGRESO DIARIO'!A:A,1,0)</f>
        <v>23545825</v>
      </c>
      <c r="D716" s="40" t="s">
        <v>4644</v>
      </c>
      <c r="E716" s="1" t="s">
        <v>19</v>
      </c>
      <c r="F716" s="41">
        <v>45922.586041666669</v>
      </c>
      <c r="G716" s="41">
        <v>45922.586076388892</v>
      </c>
      <c r="H716" s="1">
        <v>1017207463</v>
      </c>
      <c r="I716" s="1" t="s">
        <v>4331</v>
      </c>
      <c r="J716" s="1" t="s">
        <v>4592</v>
      </c>
      <c r="K716" s="1" t="s">
        <v>15</v>
      </c>
      <c r="L716" s="1" t="s">
        <v>4333</v>
      </c>
      <c r="M716" s="1" t="s">
        <v>16</v>
      </c>
      <c r="N716" s="1" t="s">
        <v>20</v>
      </c>
      <c r="O716" s="1"/>
      <c r="P716" s="1" t="s">
        <v>17</v>
      </c>
      <c r="Q716" s="1"/>
      <c r="R716" s="1"/>
      <c r="S716" s="1"/>
      <c r="T716" s="1"/>
      <c r="U716" s="1"/>
      <c r="V716" s="1"/>
      <c r="W716" s="133">
        <f t="shared" si="112"/>
        <v>45926.586076388892</v>
      </c>
      <c r="X716" s="134">
        <f t="shared" si="113"/>
        <v>4</v>
      </c>
      <c r="Y716" s="134">
        <f t="shared" ca="1" si="106"/>
        <v>23.413923611107748</v>
      </c>
      <c r="Z716" s="134">
        <f t="shared" ca="1" si="107"/>
        <v>18</v>
      </c>
      <c r="AA716" s="134">
        <f t="shared" ca="1" si="108"/>
        <v>5.413923611107748</v>
      </c>
      <c r="AB716" s="134">
        <f t="shared" ca="1" si="109"/>
        <v>18</v>
      </c>
      <c r="AC716" s="134">
        <f t="shared" ca="1" si="110"/>
        <v>14</v>
      </c>
      <c r="AD716" s="135">
        <f t="shared" ca="1" si="111"/>
        <v>-17.413923611107748</v>
      </c>
      <c r="AE716" s="127" t="str">
        <f t="shared" ca="1" si="114"/>
        <v>VENCIDO</v>
      </c>
    </row>
    <row r="717" spans="1:31" customFormat="1" ht="15" x14ac:dyDescent="0.25">
      <c r="A717" s="110">
        <v>23188502</v>
      </c>
      <c r="B717" s="39" t="e">
        <f>VLOOKUP(A717,[1]BASE!$A:$A,1,0)</f>
        <v>#N/A</v>
      </c>
      <c r="C717" s="39">
        <f>VLOOKUP(A717,'INGRESO DIARIO'!A:A,1,0)</f>
        <v>23188502</v>
      </c>
      <c r="D717" s="40" t="s">
        <v>4645</v>
      </c>
      <c r="E717" s="1" t="s">
        <v>19</v>
      </c>
      <c r="F717" s="41">
        <v>45525.429861111108</v>
      </c>
      <c r="G717" s="41">
        <v>45922.460520833331</v>
      </c>
      <c r="H717" s="1">
        <v>32456141</v>
      </c>
      <c r="I717" s="1" t="s">
        <v>4337</v>
      </c>
      <c r="J717" s="1" t="s">
        <v>4593</v>
      </c>
      <c r="K717" s="1" t="s">
        <v>15</v>
      </c>
      <c r="L717" s="1" t="s">
        <v>17</v>
      </c>
      <c r="M717" s="1" t="s">
        <v>16</v>
      </c>
      <c r="N717" s="1" t="s">
        <v>20</v>
      </c>
      <c r="O717" s="1"/>
      <c r="P717" s="1" t="s">
        <v>17</v>
      </c>
      <c r="Q717" s="1"/>
      <c r="R717" s="1"/>
      <c r="S717" s="1"/>
      <c r="T717" s="1"/>
      <c r="U717" s="1"/>
      <c r="V717" s="1"/>
      <c r="W717" s="133">
        <f t="shared" si="112"/>
        <v>45926.460520833331</v>
      </c>
      <c r="X717" s="134">
        <f t="shared" si="113"/>
        <v>4</v>
      </c>
      <c r="Y717" s="134">
        <f t="shared" ca="1" si="106"/>
        <v>23.53947916666948</v>
      </c>
      <c r="Z717" s="134">
        <f t="shared" ca="1" si="107"/>
        <v>18</v>
      </c>
      <c r="AA717" s="134">
        <f t="shared" ca="1" si="108"/>
        <v>5.53947916666948</v>
      </c>
      <c r="AB717" s="134">
        <f t="shared" ca="1" si="109"/>
        <v>18</v>
      </c>
      <c r="AC717" s="134">
        <f t="shared" ca="1" si="110"/>
        <v>14</v>
      </c>
      <c r="AD717" s="135">
        <f t="shared" ca="1" si="111"/>
        <v>-17.53947916666948</v>
      </c>
      <c r="AE717" s="127" t="str">
        <f t="shared" ca="1" si="114"/>
        <v>VENCIDO</v>
      </c>
    </row>
    <row r="718" spans="1:31" customFormat="1" ht="15" x14ac:dyDescent="0.25">
      <c r="A718" s="110">
        <v>23545722</v>
      </c>
      <c r="B718" s="39" t="e">
        <f>VLOOKUP(A718,[1]BASE!$A:$A,1,0)</f>
        <v>#N/A</v>
      </c>
      <c r="C718" s="39">
        <f>VLOOKUP(A718,'INGRESO DIARIO'!A:A,1,0)</f>
        <v>23545722</v>
      </c>
      <c r="D718" s="1" t="s">
        <v>4353</v>
      </c>
      <c r="E718" s="1" t="s">
        <v>19</v>
      </c>
      <c r="F718" s="41">
        <v>45922.496192129627</v>
      </c>
      <c r="G718" s="41">
        <v>45922.49622685185</v>
      </c>
      <c r="H718" s="1">
        <v>32341171</v>
      </c>
      <c r="I718" s="1" t="s">
        <v>4354</v>
      </c>
      <c r="J718" s="1" t="s">
        <v>4595</v>
      </c>
      <c r="K718" s="1" t="s">
        <v>15</v>
      </c>
      <c r="L718" s="1" t="s">
        <v>4355</v>
      </c>
      <c r="M718" s="1" t="s">
        <v>16</v>
      </c>
      <c r="N718" s="1" t="s">
        <v>20</v>
      </c>
      <c r="O718" s="1"/>
      <c r="P718" s="1" t="s">
        <v>17</v>
      </c>
      <c r="Q718" s="43"/>
      <c r="R718" s="1"/>
      <c r="S718" s="1"/>
      <c r="T718" s="1"/>
      <c r="U718" s="1"/>
      <c r="V718" s="1"/>
      <c r="W718" s="133">
        <f t="shared" si="112"/>
        <v>45926.49622685185</v>
      </c>
      <c r="X718" s="134">
        <f t="shared" si="113"/>
        <v>4</v>
      </c>
      <c r="Y718" s="134">
        <f t="shared" ca="1" si="106"/>
        <v>23.503773148149776</v>
      </c>
      <c r="Z718" s="134">
        <f t="shared" ca="1" si="107"/>
        <v>18</v>
      </c>
      <c r="AA718" s="134">
        <f t="shared" ca="1" si="108"/>
        <v>5.5037731481497758</v>
      </c>
      <c r="AB718" s="134">
        <f t="shared" ca="1" si="109"/>
        <v>18</v>
      </c>
      <c r="AC718" s="134">
        <f t="shared" ca="1" si="110"/>
        <v>14</v>
      </c>
      <c r="AD718" s="135">
        <f t="shared" ca="1" si="111"/>
        <v>-17.503773148149776</v>
      </c>
      <c r="AE718" s="127" t="str">
        <f t="shared" ca="1" si="114"/>
        <v>VENCIDO</v>
      </c>
    </row>
    <row r="719" spans="1:31" customFormat="1" ht="15" x14ac:dyDescent="0.25">
      <c r="A719" s="110">
        <v>23543924</v>
      </c>
      <c r="B719" s="39" t="e">
        <f>VLOOKUP(A719,[1]BASE!$A:$A,1,0)</f>
        <v>#N/A</v>
      </c>
      <c r="C719" s="39">
        <f>VLOOKUP(A719,'INGRESO DIARIO'!A:A,1,0)</f>
        <v>23543924</v>
      </c>
      <c r="D719" s="40" t="s">
        <v>4653</v>
      </c>
      <c r="E719" s="1" t="s">
        <v>19</v>
      </c>
      <c r="F719" s="41">
        <v>45919.686388888891</v>
      </c>
      <c r="G719" s="41">
        <v>45919.686423611114</v>
      </c>
      <c r="H719" s="1">
        <v>1039455639</v>
      </c>
      <c r="I719" s="1" t="s">
        <v>4395</v>
      </c>
      <c r="J719" s="1" t="s">
        <v>4600</v>
      </c>
      <c r="K719" s="1" t="s">
        <v>15</v>
      </c>
      <c r="L719" s="1" t="s">
        <v>4396</v>
      </c>
      <c r="M719" s="1" t="s">
        <v>16</v>
      </c>
      <c r="N719" s="1" t="s">
        <v>22</v>
      </c>
      <c r="O719" s="1"/>
      <c r="P719" s="1" t="s">
        <v>17</v>
      </c>
      <c r="Q719" s="1"/>
      <c r="R719" s="1"/>
      <c r="S719" s="1"/>
      <c r="T719" s="1"/>
      <c r="U719" s="1"/>
      <c r="V719" s="1"/>
      <c r="W719" s="133">
        <f t="shared" si="112"/>
        <v>45923.686423611114</v>
      </c>
      <c r="X719" s="134">
        <f t="shared" si="113"/>
        <v>4</v>
      </c>
      <c r="Y719" s="134">
        <f t="shared" ca="1" si="106"/>
        <v>26.313576388885849</v>
      </c>
      <c r="Z719" s="134">
        <f t="shared" ca="1" si="107"/>
        <v>19</v>
      </c>
      <c r="AA719" s="134">
        <f t="shared" ca="1" si="108"/>
        <v>7.3135763888858492</v>
      </c>
      <c r="AB719" s="134">
        <f t="shared" ca="1" si="109"/>
        <v>19</v>
      </c>
      <c r="AC719" s="134">
        <f t="shared" ca="1" si="110"/>
        <v>15</v>
      </c>
      <c r="AD719" s="135">
        <f t="shared" ca="1" si="111"/>
        <v>-20.313576388885849</v>
      </c>
      <c r="AE719" s="127" t="str">
        <f t="shared" ca="1" si="114"/>
        <v>VENCIDO</v>
      </c>
    </row>
    <row r="720" spans="1:31" customFormat="1" ht="15" x14ac:dyDescent="0.25">
      <c r="A720" s="110">
        <v>23543678</v>
      </c>
      <c r="B720" s="39" t="e">
        <f>VLOOKUP(A720,[1]BASE!$A:$A,1,0)</f>
        <v>#N/A</v>
      </c>
      <c r="C720" s="39">
        <f>VLOOKUP(A720,'INGRESO DIARIO'!A:A,1,0)</f>
        <v>23543678</v>
      </c>
      <c r="D720" s="40" t="s">
        <v>4654</v>
      </c>
      <c r="E720" s="1" t="s">
        <v>19</v>
      </c>
      <c r="F720" s="41">
        <v>45919.538287037038</v>
      </c>
      <c r="G720" s="41">
        <v>45919.538321759261</v>
      </c>
      <c r="H720" s="1">
        <v>71338315</v>
      </c>
      <c r="I720" s="1" t="s">
        <v>4400</v>
      </c>
      <c r="J720" s="1" t="s">
        <v>4601</v>
      </c>
      <c r="K720" s="1" t="s">
        <v>15</v>
      </c>
      <c r="L720" s="1" t="s">
        <v>4401</v>
      </c>
      <c r="M720" s="1" t="s">
        <v>16</v>
      </c>
      <c r="N720" s="1" t="s">
        <v>22</v>
      </c>
      <c r="O720" s="1"/>
      <c r="P720" s="1" t="s">
        <v>17</v>
      </c>
      <c r="Q720" s="1"/>
      <c r="R720" s="1"/>
      <c r="S720" s="1"/>
      <c r="T720" s="1"/>
      <c r="U720" s="1"/>
      <c r="V720" s="1"/>
      <c r="W720" s="133">
        <f t="shared" si="112"/>
        <v>45923.538321759261</v>
      </c>
      <c r="X720" s="134">
        <f t="shared" si="113"/>
        <v>4</v>
      </c>
      <c r="Y720" s="134">
        <f t="shared" ca="1" si="106"/>
        <v>26.461678240739275</v>
      </c>
      <c r="Z720" s="134">
        <f t="shared" ca="1" si="107"/>
        <v>19</v>
      </c>
      <c r="AA720" s="134">
        <f t="shared" ca="1" si="108"/>
        <v>7.4616782407392748</v>
      </c>
      <c r="AB720" s="134">
        <f t="shared" ca="1" si="109"/>
        <v>19</v>
      </c>
      <c r="AC720" s="134">
        <f t="shared" ca="1" si="110"/>
        <v>15</v>
      </c>
      <c r="AD720" s="135">
        <f t="shared" ca="1" si="111"/>
        <v>-20.461678240739275</v>
      </c>
      <c r="AE720" s="127" t="str">
        <f t="shared" ca="1" si="114"/>
        <v>VENCIDO</v>
      </c>
    </row>
    <row r="721" spans="1:31" customFormat="1" ht="15" x14ac:dyDescent="0.25">
      <c r="A721" s="110">
        <v>23543690</v>
      </c>
      <c r="B721" s="39" t="e">
        <f>VLOOKUP(A721,[1]BASE!$A:$A,1,0)</f>
        <v>#N/A</v>
      </c>
      <c r="C721" s="39">
        <f>VLOOKUP(A721,'INGRESO DIARIO'!A:A,1,0)</f>
        <v>23543690</v>
      </c>
      <c r="D721" s="40" t="s">
        <v>4655</v>
      </c>
      <c r="E721" s="1" t="s">
        <v>19</v>
      </c>
      <c r="F721" s="41">
        <v>45919.555405092593</v>
      </c>
      <c r="G721" s="41">
        <v>45919.555439814816</v>
      </c>
      <c r="H721" s="1">
        <v>1038335357</v>
      </c>
      <c r="I721" s="1" t="s">
        <v>4405</v>
      </c>
      <c r="J721" s="1" t="s">
        <v>4602</v>
      </c>
      <c r="K721" s="1" t="s">
        <v>15</v>
      </c>
      <c r="L721" s="1" t="s">
        <v>4406</v>
      </c>
      <c r="M721" s="1" t="s">
        <v>16</v>
      </c>
      <c r="N721" s="1" t="s">
        <v>22</v>
      </c>
      <c r="O721" s="1"/>
      <c r="P721" s="1" t="s">
        <v>17</v>
      </c>
      <c r="Q721" s="1"/>
      <c r="R721" s="1"/>
      <c r="S721" s="1"/>
      <c r="T721" s="1"/>
      <c r="U721" s="1"/>
      <c r="V721" s="1"/>
      <c r="W721" s="133">
        <f t="shared" si="112"/>
        <v>45923.555439814816</v>
      </c>
      <c r="X721" s="134">
        <f t="shared" si="113"/>
        <v>4</v>
      </c>
      <c r="Y721" s="134">
        <f t="shared" ca="1" si="106"/>
        <v>26.444560185183946</v>
      </c>
      <c r="Z721" s="134">
        <f t="shared" ca="1" si="107"/>
        <v>19</v>
      </c>
      <c r="AA721" s="134">
        <f t="shared" ca="1" si="108"/>
        <v>7.4445601851839456</v>
      </c>
      <c r="AB721" s="134">
        <f t="shared" ca="1" si="109"/>
        <v>19</v>
      </c>
      <c r="AC721" s="134">
        <f t="shared" ca="1" si="110"/>
        <v>15</v>
      </c>
      <c r="AD721" s="135">
        <f t="shared" ca="1" si="111"/>
        <v>-20.444560185183946</v>
      </c>
      <c r="AE721" s="127" t="str">
        <f t="shared" ca="1" si="114"/>
        <v>VENCIDO</v>
      </c>
    </row>
    <row r="722" spans="1:31" customFormat="1" ht="15" x14ac:dyDescent="0.25">
      <c r="A722" s="110">
        <v>23505030</v>
      </c>
      <c r="B722" s="39" t="e">
        <f>VLOOKUP(A722,[1]BASE!$A:$A,1,0)</f>
        <v>#N/A</v>
      </c>
      <c r="C722" s="39">
        <f>VLOOKUP(A722,'INGRESO DIARIO'!A:A,1,0)</f>
        <v>23505030</v>
      </c>
      <c r="D722" s="1" t="s">
        <v>4409</v>
      </c>
      <c r="E722" s="1" t="s">
        <v>19</v>
      </c>
      <c r="F722" s="41">
        <v>45873.496921296297</v>
      </c>
      <c r="G722" s="41">
        <v>45919.657025462962</v>
      </c>
      <c r="H722" s="1">
        <v>43208702</v>
      </c>
      <c r="I722" s="1" t="s">
        <v>4410</v>
      </c>
      <c r="J722" s="1" t="s">
        <v>4603</v>
      </c>
      <c r="K722" s="1" t="s">
        <v>15</v>
      </c>
      <c r="L722" s="1" t="s">
        <v>4411</v>
      </c>
      <c r="M722" s="1" t="s">
        <v>16</v>
      </c>
      <c r="N722" s="1" t="s">
        <v>22</v>
      </c>
      <c r="O722" s="1"/>
      <c r="P722" s="1" t="s">
        <v>17</v>
      </c>
      <c r="Q722" s="1"/>
      <c r="R722" s="1"/>
      <c r="S722" s="1"/>
      <c r="T722" s="1"/>
      <c r="U722" s="1"/>
      <c r="V722" s="1"/>
      <c r="W722" s="133">
        <f t="shared" si="112"/>
        <v>45923.657025462962</v>
      </c>
      <c r="X722" s="134">
        <f t="shared" si="113"/>
        <v>4</v>
      </c>
      <c r="Y722" s="134">
        <f t="shared" ca="1" si="106"/>
        <v>26.342974537037662</v>
      </c>
      <c r="Z722" s="134">
        <f t="shared" ca="1" si="107"/>
        <v>19</v>
      </c>
      <c r="AA722" s="134">
        <f t="shared" ca="1" si="108"/>
        <v>7.3429745370376622</v>
      </c>
      <c r="AB722" s="134">
        <f t="shared" ca="1" si="109"/>
        <v>19</v>
      </c>
      <c r="AC722" s="134">
        <f t="shared" ca="1" si="110"/>
        <v>15</v>
      </c>
      <c r="AD722" s="135">
        <f t="shared" ca="1" si="111"/>
        <v>-20.342974537037662</v>
      </c>
      <c r="AE722" s="127" t="str">
        <f t="shared" ca="1" si="114"/>
        <v>VENCIDO</v>
      </c>
    </row>
    <row r="723" spans="1:31" customFormat="1" ht="15" x14ac:dyDescent="0.25">
      <c r="A723" s="110">
        <v>23509669</v>
      </c>
      <c r="B723" s="39" t="e">
        <f>VLOOKUP(A723,[1]BASE!$A:$A,1,0)</f>
        <v>#N/A</v>
      </c>
      <c r="C723" s="39">
        <f>VLOOKUP(A723,'INGRESO DIARIO'!A:A,1,0)</f>
        <v>23509669</v>
      </c>
      <c r="D723" s="40" t="s">
        <v>4656</v>
      </c>
      <c r="E723" s="1" t="s">
        <v>19</v>
      </c>
      <c r="F723" s="41">
        <v>45880.40353009259</v>
      </c>
      <c r="G723" s="41">
        <v>45922.357187499998</v>
      </c>
      <c r="H723" s="1">
        <v>15530288</v>
      </c>
      <c r="I723" s="1" t="s">
        <v>4415</v>
      </c>
      <c r="J723" s="1" t="s">
        <v>4604</v>
      </c>
      <c r="K723" s="1" t="s">
        <v>15</v>
      </c>
      <c r="L723" s="1" t="s">
        <v>4416</v>
      </c>
      <c r="M723" s="1" t="s">
        <v>16</v>
      </c>
      <c r="N723" s="1" t="s">
        <v>22</v>
      </c>
      <c r="O723" s="1"/>
      <c r="P723" s="1" t="s">
        <v>17</v>
      </c>
      <c r="Q723" s="1"/>
      <c r="R723" s="1"/>
      <c r="S723" s="1"/>
      <c r="T723" s="1"/>
      <c r="U723" s="1"/>
      <c r="V723" s="1"/>
      <c r="W723" s="133">
        <f t="shared" si="112"/>
        <v>45926.357187499998</v>
      </c>
      <c r="X723" s="134">
        <f t="shared" si="113"/>
        <v>4</v>
      </c>
      <c r="Y723" s="134">
        <f t="shared" ca="1" si="106"/>
        <v>23.642812500002037</v>
      </c>
      <c r="Z723" s="134">
        <f t="shared" ca="1" si="107"/>
        <v>18</v>
      </c>
      <c r="AA723" s="134">
        <f t="shared" ca="1" si="108"/>
        <v>5.6428125000020373</v>
      </c>
      <c r="AB723" s="134">
        <f t="shared" ca="1" si="109"/>
        <v>18</v>
      </c>
      <c r="AC723" s="134">
        <f t="shared" ca="1" si="110"/>
        <v>14</v>
      </c>
      <c r="AD723" s="135">
        <f t="shared" ca="1" si="111"/>
        <v>-17.642812500002037</v>
      </c>
      <c r="AE723" s="127" t="str">
        <f t="shared" ca="1" si="114"/>
        <v>VENCIDO</v>
      </c>
    </row>
    <row r="724" spans="1:31" customFormat="1" ht="15" x14ac:dyDescent="0.25">
      <c r="A724" s="110">
        <v>23542908</v>
      </c>
      <c r="B724" s="39" t="e">
        <f>VLOOKUP(A724,[1]BASE!$A:$A,1,0)</f>
        <v>#N/A</v>
      </c>
      <c r="C724" s="39">
        <f>VLOOKUP(A724,'INGRESO DIARIO'!A:A,1,0)</f>
        <v>23542908</v>
      </c>
      <c r="D724" s="40" t="s">
        <v>4657</v>
      </c>
      <c r="E724" s="1" t="s">
        <v>19</v>
      </c>
      <c r="F724" s="41">
        <v>45918.641388888886</v>
      </c>
      <c r="G724" s="41">
        <v>45918.641412037039</v>
      </c>
      <c r="H724" s="1">
        <v>42781650</v>
      </c>
      <c r="I724" s="1" t="s">
        <v>4424</v>
      </c>
      <c r="J724" s="1" t="s">
        <v>4605</v>
      </c>
      <c r="K724" s="1" t="s">
        <v>15</v>
      </c>
      <c r="L724" s="1" t="s">
        <v>4425</v>
      </c>
      <c r="M724" s="1" t="s">
        <v>16</v>
      </c>
      <c r="N724" s="1" t="s">
        <v>22</v>
      </c>
      <c r="O724" s="1"/>
      <c r="P724" s="1" t="s">
        <v>17</v>
      </c>
      <c r="Q724" s="1"/>
      <c r="R724" s="1"/>
      <c r="S724" s="1"/>
      <c r="T724" s="1"/>
      <c r="U724" s="1"/>
      <c r="V724" s="1"/>
      <c r="W724" s="133">
        <f t="shared" si="112"/>
        <v>45922.641412037039</v>
      </c>
      <c r="X724" s="134">
        <f t="shared" si="113"/>
        <v>4</v>
      </c>
      <c r="Y724" s="134">
        <f t="shared" ca="1" si="106"/>
        <v>27.358587962960883</v>
      </c>
      <c r="Z724" s="134">
        <f t="shared" ca="1" si="107"/>
        <v>20</v>
      </c>
      <c r="AA724" s="134">
        <f t="shared" ca="1" si="108"/>
        <v>7.3585879629608826</v>
      </c>
      <c r="AB724" s="134">
        <f t="shared" ca="1" si="109"/>
        <v>20</v>
      </c>
      <c r="AC724" s="134">
        <f t="shared" ca="1" si="110"/>
        <v>16</v>
      </c>
      <c r="AD724" s="135">
        <f t="shared" ca="1" si="111"/>
        <v>-21.358587962960883</v>
      </c>
      <c r="AE724" s="127" t="str">
        <f t="shared" ca="1" si="114"/>
        <v>VENCIDO</v>
      </c>
    </row>
    <row r="725" spans="1:31" customFormat="1" ht="15" x14ac:dyDescent="0.25">
      <c r="A725" s="110">
        <v>23545801</v>
      </c>
      <c r="B725" s="39" t="e">
        <f>VLOOKUP(A725,[1]BASE!$A:$A,1,0)</f>
        <v>#N/A</v>
      </c>
      <c r="C725" s="39">
        <f>VLOOKUP(A725,'INGRESO DIARIO'!A:A,1,0)</f>
        <v>23545801</v>
      </c>
      <c r="D725" s="40" t="s">
        <v>4658</v>
      </c>
      <c r="E725" s="1" t="s">
        <v>19</v>
      </c>
      <c r="F725" s="41">
        <v>45922.573379629626</v>
      </c>
      <c r="G725" s="41">
        <v>45922.573414351849</v>
      </c>
      <c r="H725" s="1">
        <v>41727550</v>
      </c>
      <c r="I725" s="1" t="s">
        <v>4433</v>
      </c>
      <c r="J725" s="1" t="s">
        <v>4606</v>
      </c>
      <c r="K725" s="1" t="s">
        <v>15</v>
      </c>
      <c r="L725" s="1" t="s">
        <v>4435</v>
      </c>
      <c r="M725" s="1" t="s">
        <v>16</v>
      </c>
      <c r="N725" s="1" t="s">
        <v>22</v>
      </c>
      <c r="O725" s="1"/>
      <c r="P725" s="1" t="s">
        <v>17</v>
      </c>
      <c r="Q725" s="1"/>
      <c r="R725" s="1"/>
      <c r="S725" s="1"/>
      <c r="T725" s="1"/>
      <c r="U725" s="1"/>
      <c r="V725" s="1"/>
      <c r="W725" s="133">
        <f t="shared" si="112"/>
        <v>45926.573414351849</v>
      </c>
      <c r="X725" s="134">
        <f t="shared" si="113"/>
        <v>4</v>
      </c>
      <c r="Y725" s="134">
        <f t="shared" ca="1" si="106"/>
        <v>23.426585648150649</v>
      </c>
      <c r="Z725" s="134">
        <f t="shared" ca="1" si="107"/>
        <v>18</v>
      </c>
      <c r="AA725" s="134">
        <f t="shared" ca="1" si="108"/>
        <v>5.4265856481506489</v>
      </c>
      <c r="AB725" s="134">
        <f t="shared" ca="1" si="109"/>
        <v>18</v>
      </c>
      <c r="AC725" s="134">
        <f t="shared" ca="1" si="110"/>
        <v>14</v>
      </c>
      <c r="AD725" s="135">
        <f t="shared" ca="1" si="111"/>
        <v>-17.426585648150649</v>
      </c>
      <c r="AE725" s="127" t="str">
        <f t="shared" ca="1" si="114"/>
        <v>VENCIDO</v>
      </c>
    </row>
    <row r="726" spans="1:31" customFormat="1" ht="15" x14ac:dyDescent="0.25">
      <c r="A726" s="110">
        <v>23545822</v>
      </c>
      <c r="B726" s="39" t="e">
        <f>VLOOKUP(A726,[1]BASE!$A:$A,1,0)</f>
        <v>#N/A</v>
      </c>
      <c r="C726" s="39">
        <f>VLOOKUP(A726,'INGRESO DIARIO'!A:A,1,0)</f>
        <v>23545822</v>
      </c>
      <c r="D726" s="40" t="s">
        <v>4659</v>
      </c>
      <c r="E726" s="1" t="s">
        <v>19</v>
      </c>
      <c r="F726" s="41">
        <v>45922.584641203706</v>
      </c>
      <c r="G726" s="41">
        <v>45922.584675925929</v>
      </c>
      <c r="H726" s="1">
        <v>41727550</v>
      </c>
      <c r="I726" s="1" t="s">
        <v>4433</v>
      </c>
      <c r="J726" s="1" t="s">
        <v>4606</v>
      </c>
      <c r="K726" s="1" t="s">
        <v>15</v>
      </c>
      <c r="L726" s="1" t="s">
        <v>4439</v>
      </c>
      <c r="M726" s="1" t="s">
        <v>16</v>
      </c>
      <c r="N726" s="1" t="s">
        <v>22</v>
      </c>
      <c r="O726" s="1"/>
      <c r="P726" s="1" t="s">
        <v>17</v>
      </c>
      <c r="Q726" s="1"/>
      <c r="R726" s="1"/>
      <c r="S726" s="1"/>
      <c r="T726" s="1"/>
      <c r="U726" s="1"/>
      <c r="V726" s="1"/>
      <c r="W726" s="133">
        <f t="shared" si="112"/>
        <v>45926.584675925929</v>
      </c>
      <c r="X726" s="134">
        <f t="shared" si="113"/>
        <v>4</v>
      </c>
      <c r="Y726" s="134">
        <f t="shared" ca="1" si="106"/>
        <v>23.415324074070668</v>
      </c>
      <c r="Z726" s="134">
        <f t="shared" ca="1" si="107"/>
        <v>18</v>
      </c>
      <c r="AA726" s="134">
        <f t="shared" ca="1" si="108"/>
        <v>5.4153240740706678</v>
      </c>
      <c r="AB726" s="134">
        <f t="shared" ca="1" si="109"/>
        <v>18</v>
      </c>
      <c r="AC726" s="134">
        <f t="shared" ca="1" si="110"/>
        <v>14</v>
      </c>
      <c r="AD726" s="135">
        <f t="shared" ca="1" si="111"/>
        <v>-17.415324074070668</v>
      </c>
      <c r="AE726" s="127" t="str">
        <f t="shared" ca="1" si="114"/>
        <v>VENCIDO</v>
      </c>
    </row>
    <row r="727" spans="1:31" customFormat="1" ht="15" x14ac:dyDescent="0.25">
      <c r="A727" s="110">
        <v>23545646</v>
      </c>
      <c r="B727" s="39" t="e">
        <f>VLOOKUP(A727,[1]BASE!$A:$A,1,0)</f>
        <v>#N/A</v>
      </c>
      <c r="C727" s="39">
        <f>VLOOKUP(A727,'INGRESO DIARIO'!A:A,1,0)</f>
        <v>23545646</v>
      </c>
      <c r="D727" s="40" t="s">
        <v>4660</v>
      </c>
      <c r="E727" s="1" t="s">
        <v>19</v>
      </c>
      <c r="F727" s="41">
        <v>45922.469097222223</v>
      </c>
      <c r="G727" s="41">
        <v>45922.469131944446</v>
      </c>
      <c r="H727" s="1">
        <v>1017271970</v>
      </c>
      <c r="I727" s="1" t="s">
        <v>4446</v>
      </c>
      <c r="J727" s="1" t="s">
        <v>4607</v>
      </c>
      <c r="K727" s="1" t="s">
        <v>15</v>
      </c>
      <c r="L727" s="1" t="s">
        <v>4447</v>
      </c>
      <c r="M727" s="1" t="s">
        <v>16</v>
      </c>
      <c r="N727" s="1" t="s">
        <v>22</v>
      </c>
      <c r="O727" s="1"/>
      <c r="P727" s="1" t="s">
        <v>17</v>
      </c>
      <c r="Q727" s="1"/>
      <c r="R727" s="1"/>
      <c r="S727" s="1"/>
      <c r="T727" s="1"/>
      <c r="U727" s="1"/>
      <c r="V727" s="1"/>
      <c r="W727" s="133">
        <f t="shared" si="112"/>
        <v>45926.469131944446</v>
      </c>
      <c r="X727" s="134">
        <f t="shared" si="113"/>
        <v>4</v>
      </c>
      <c r="Y727" s="134">
        <f t="shared" ca="1" si="106"/>
        <v>23.530868055553583</v>
      </c>
      <c r="Z727" s="134">
        <f t="shared" ca="1" si="107"/>
        <v>18</v>
      </c>
      <c r="AA727" s="134">
        <f t="shared" ca="1" si="108"/>
        <v>5.530868055553583</v>
      </c>
      <c r="AB727" s="134">
        <f t="shared" ca="1" si="109"/>
        <v>18</v>
      </c>
      <c r="AC727" s="134">
        <f t="shared" ca="1" si="110"/>
        <v>14</v>
      </c>
      <c r="AD727" s="135">
        <f t="shared" ca="1" si="111"/>
        <v>-17.530868055553583</v>
      </c>
      <c r="AE727" s="127" t="str">
        <f t="shared" ca="1" si="114"/>
        <v>VENCIDO</v>
      </c>
    </row>
    <row r="728" spans="1:31" customFormat="1" ht="15" x14ac:dyDescent="0.25">
      <c r="A728" s="110">
        <v>23543495</v>
      </c>
      <c r="B728" s="39" t="e">
        <f>VLOOKUP(A728,[1]BASE!$A:$A,1,0)</f>
        <v>#N/A</v>
      </c>
      <c r="C728" s="39">
        <f>VLOOKUP(A728,'INGRESO DIARIO'!A:A,1,0)</f>
        <v>23543495</v>
      </c>
      <c r="D728" s="1" t="s">
        <v>4489</v>
      </c>
      <c r="E728" s="1" t="s">
        <v>19</v>
      </c>
      <c r="F728" s="41">
        <v>45919.432835648149</v>
      </c>
      <c r="G728" s="41">
        <v>45919.432870370372</v>
      </c>
      <c r="H728" s="1">
        <v>43839322</v>
      </c>
      <c r="I728" s="1" t="s">
        <v>4490</v>
      </c>
      <c r="J728" s="1" t="s">
        <v>4613</v>
      </c>
      <c r="K728" s="1" t="s">
        <v>15</v>
      </c>
      <c r="L728" s="1" t="s">
        <v>4491</v>
      </c>
      <c r="M728" s="1" t="s">
        <v>18</v>
      </c>
      <c r="N728" s="1" t="s">
        <v>22</v>
      </c>
      <c r="O728" s="1"/>
      <c r="P728" s="1" t="s">
        <v>17</v>
      </c>
      <c r="Q728" s="1"/>
      <c r="R728" s="1"/>
      <c r="S728" s="1"/>
      <c r="T728" s="1"/>
      <c r="U728" s="1"/>
      <c r="V728" s="1"/>
      <c r="W728" s="133">
        <f t="shared" si="112"/>
        <v>45927.432870370372</v>
      </c>
      <c r="X728" s="134">
        <f t="shared" si="113"/>
        <v>8</v>
      </c>
      <c r="Y728" s="134">
        <f t="shared" ca="1" si="106"/>
        <v>26.567129629627743</v>
      </c>
      <c r="Z728" s="134">
        <f t="shared" ca="1" si="107"/>
        <v>19</v>
      </c>
      <c r="AA728" s="134">
        <f t="shared" ca="1" si="108"/>
        <v>7.5671296296277433</v>
      </c>
      <c r="AB728" s="134">
        <f t="shared" ca="1" si="109"/>
        <v>19</v>
      </c>
      <c r="AC728" s="134">
        <f t="shared" ca="1" si="110"/>
        <v>11</v>
      </c>
      <c r="AD728" s="135">
        <f t="shared" ca="1" si="111"/>
        <v>-16.567129629627743</v>
      </c>
      <c r="AE728" s="127" t="str">
        <f t="shared" ca="1" si="114"/>
        <v>VENCIDO</v>
      </c>
    </row>
    <row r="729" spans="1:31" customFormat="1" ht="15" x14ac:dyDescent="0.25">
      <c r="A729" s="110">
        <v>23492404</v>
      </c>
      <c r="B729" s="39" t="e">
        <f>VLOOKUP(A729,[1]BASE!$A:$A,1,0)</f>
        <v>#N/A</v>
      </c>
      <c r="C729" s="39">
        <f>VLOOKUP(A729,'INGRESO DIARIO'!A:A,1,0)</f>
        <v>23492404</v>
      </c>
      <c r="D729" s="1" t="s">
        <v>4494</v>
      </c>
      <c r="E729" s="1" t="s">
        <v>19</v>
      </c>
      <c r="F729" s="41">
        <v>45859.325162037036</v>
      </c>
      <c r="G729" s="41">
        <v>45919.387939814813</v>
      </c>
      <c r="H729" s="1">
        <v>71779108</v>
      </c>
      <c r="I729" s="1" t="s">
        <v>4495</v>
      </c>
      <c r="J729" s="1" t="s">
        <v>4614</v>
      </c>
      <c r="K729" s="1" t="s">
        <v>15</v>
      </c>
      <c r="L729" s="1" t="s">
        <v>4496</v>
      </c>
      <c r="M729" s="1" t="s">
        <v>18</v>
      </c>
      <c r="N729" s="1" t="s">
        <v>20</v>
      </c>
      <c r="O729" s="1"/>
      <c r="P729" s="1" t="s">
        <v>17</v>
      </c>
      <c r="Q729" s="1"/>
      <c r="R729" s="1"/>
      <c r="S729" s="1"/>
      <c r="T729" s="1"/>
      <c r="U729" s="1"/>
      <c r="V729" s="1"/>
      <c r="W729" s="133">
        <f t="shared" si="112"/>
        <v>45927.387939814813</v>
      </c>
      <c r="X729" s="134">
        <f t="shared" si="113"/>
        <v>8</v>
      </c>
      <c r="Y729" s="134">
        <f t="shared" ca="1" si="106"/>
        <v>26.612060185187147</v>
      </c>
      <c r="Z729" s="134">
        <f t="shared" ca="1" si="107"/>
        <v>19</v>
      </c>
      <c r="AA729" s="134">
        <f t="shared" ca="1" si="108"/>
        <v>7.612060185187147</v>
      </c>
      <c r="AB729" s="134">
        <f t="shared" ca="1" si="109"/>
        <v>19</v>
      </c>
      <c r="AC729" s="134">
        <f t="shared" ca="1" si="110"/>
        <v>11</v>
      </c>
      <c r="AD729" s="135">
        <f t="shared" ca="1" si="111"/>
        <v>-16.612060185187147</v>
      </c>
      <c r="AE729" s="127" t="str">
        <f t="shared" ca="1" si="114"/>
        <v>VENCIDO</v>
      </c>
    </row>
    <row r="730" spans="1:31" customFormat="1" ht="15" x14ac:dyDescent="0.25">
      <c r="A730" s="110">
        <v>23535622</v>
      </c>
      <c r="B730" s="39" t="e">
        <f>VLOOKUP(A730,[1]BASE!$A:$A,1,0)</f>
        <v>#N/A</v>
      </c>
      <c r="C730" s="39">
        <f>VLOOKUP(A730,'INGRESO DIARIO'!A:A,1,0)</f>
        <v>23535622</v>
      </c>
      <c r="D730" s="1" t="s">
        <v>4503</v>
      </c>
      <c r="E730" s="1" t="s">
        <v>19</v>
      </c>
      <c r="F730" s="41">
        <v>45910.438680555555</v>
      </c>
      <c r="G730" s="41">
        <v>45910.438715277778</v>
      </c>
      <c r="H730" s="1">
        <v>19214824</v>
      </c>
      <c r="I730" s="1" t="s">
        <v>4504</v>
      </c>
      <c r="J730" s="1" t="s">
        <v>4615</v>
      </c>
      <c r="K730" s="1" t="s">
        <v>15</v>
      </c>
      <c r="L730" s="1" t="s">
        <v>4505</v>
      </c>
      <c r="M730" s="1" t="s">
        <v>18</v>
      </c>
      <c r="N730" s="1" t="s">
        <v>20</v>
      </c>
      <c r="O730" s="1"/>
      <c r="P730" s="1" t="s">
        <v>17</v>
      </c>
      <c r="Q730" s="1"/>
      <c r="R730" s="1"/>
      <c r="S730" s="1"/>
      <c r="T730" s="1"/>
      <c r="U730" s="1"/>
      <c r="V730" s="1"/>
      <c r="W730" s="133">
        <f t="shared" si="112"/>
        <v>45918.438715277778</v>
      </c>
      <c r="X730" s="134">
        <f t="shared" si="113"/>
        <v>8</v>
      </c>
      <c r="Y730" s="134">
        <f t="shared" ca="1" si="106"/>
        <v>35.561284722221899</v>
      </c>
      <c r="Z730" s="134">
        <f t="shared" ca="1" si="107"/>
        <v>26</v>
      </c>
      <c r="AA730" s="134">
        <f t="shared" ca="1" si="108"/>
        <v>9.5612847222218988</v>
      </c>
      <c r="AB730" s="134">
        <f t="shared" ca="1" si="109"/>
        <v>26</v>
      </c>
      <c r="AC730" s="134">
        <f t="shared" ca="1" si="110"/>
        <v>18</v>
      </c>
      <c r="AD730" s="135">
        <f t="shared" ca="1" si="111"/>
        <v>-25.561284722221899</v>
      </c>
      <c r="AE730" s="127" t="str">
        <f t="shared" ca="1" si="114"/>
        <v>VENCIDO</v>
      </c>
    </row>
    <row r="731" spans="1:31" customFormat="1" ht="15" x14ac:dyDescent="0.25">
      <c r="A731" s="110">
        <v>23442481</v>
      </c>
      <c r="B731" s="39" t="e">
        <f>VLOOKUP(A731,[1]BASE!$A:$A,1,0)</f>
        <v>#N/A</v>
      </c>
      <c r="C731" s="39">
        <f>VLOOKUP(A731,'INGRESO DIARIO'!A:A,1,0)</f>
        <v>23442481</v>
      </c>
      <c r="D731" s="1" t="s">
        <v>4508</v>
      </c>
      <c r="E731" s="1" t="s">
        <v>19</v>
      </c>
      <c r="F731" s="41">
        <v>45796.693043981482</v>
      </c>
      <c r="G731" s="41">
        <v>45922.474861111114</v>
      </c>
      <c r="H731" s="1">
        <v>1152704372</v>
      </c>
      <c r="I731" s="1" t="s">
        <v>4509</v>
      </c>
      <c r="J731" s="1" t="s">
        <v>4616</v>
      </c>
      <c r="K731" s="1" t="s">
        <v>15</v>
      </c>
      <c r="L731" s="1" t="s">
        <v>4511</v>
      </c>
      <c r="M731" s="1" t="s">
        <v>18</v>
      </c>
      <c r="N731" s="1" t="s">
        <v>20</v>
      </c>
      <c r="O731" s="1"/>
      <c r="P731" s="1" t="s">
        <v>17</v>
      </c>
      <c r="Q731" s="1"/>
      <c r="R731" s="1"/>
      <c r="S731" s="1"/>
      <c r="T731" s="1"/>
      <c r="U731" s="1"/>
      <c r="V731" s="1"/>
      <c r="W731" s="133">
        <f t="shared" si="112"/>
        <v>45930.474861111114</v>
      </c>
      <c r="X731" s="134">
        <f t="shared" si="113"/>
        <v>8</v>
      </c>
      <c r="Y731" s="134">
        <f t="shared" ca="1" si="106"/>
        <v>23.525138888886431</v>
      </c>
      <c r="Z731" s="134">
        <f t="shared" ca="1" si="107"/>
        <v>18</v>
      </c>
      <c r="AA731" s="134">
        <f t="shared" ca="1" si="108"/>
        <v>5.5251388888864312</v>
      </c>
      <c r="AB731" s="134">
        <f t="shared" ca="1" si="109"/>
        <v>18</v>
      </c>
      <c r="AC731" s="134">
        <f t="shared" ca="1" si="110"/>
        <v>10</v>
      </c>
      <c r="AD731" s="135">
        <f t="shared" ca="1" si="111"/>
        <v>-13.525138888886431</v>
      </c>
      <c r="AE731" s="127" t="str">
        <f t="shared" ca="1" si="114"/>
        <v>VENCIDO</v>
      </c>
    </row>
    <row r="732" spans="1:31" customFormat="1" ht="15" x14ac:dyDescent="0.25">
      <c r="A732" s="110">
        <v>23545463</v>
      </c>
      <c r="B732" s="39" t="e">
        <f>VLOOKUP(A732,[1]BASE!$A:$A,1,0)</f>
        <v>#N/A</v>
      </c>
      <c r="C732" s="39">
        <f>VLOOKUP(A732,'INGRESO DIARIO'!A:A,1,0)</f>
        <v>23545463</v>
      </c>
      <c r="D732" s="1" t="s">
        <v>4516</v>
      </c>
      <c r="E732" s="1" t="s">
        <v>19</v>
      </c>
      <c r="F732" s="41">
        <v>45922.395115740743</v>
      </c>
      <c r="G732" s="41">
        <v>45922.395138888889</v>
      </c>
      <c r="H732" s="1">
        <v>43091104</v>
      </c>
      <c r="I732" s="1" t="s">
        <v>4517</v>
      </c>
      <c r="J732" s="1" t="s">
        <v>4617</v>
      </c>
      <c r="K732" s="1" t="s">
        <v>15</v>
      </c>
      <c r="L732" s="1" t="s">
        <v>4518</v>
      </c>
      <c r="M732" s="1" t="s">
        <v>18</v>
      </c>
      <c r="N732" s="1" t="s">
        <v>22</v>
      </c>
      <c r="O732" s="1"/>
      <c r="P732" s="1" t="s">
        <v>17</v>
      </c>
      <c r="Q732" s="1"/>
      <c r="R732" s="1"/>
      <c r="S732" s="1"/>
      <c r="T732" s="1"/>
      <c r="U732" s="1"/>
      <c r="V732" s="1"/>
      <c r="W732" s="133">
        <f t="shared" si="112"/>
        <v>45930.395138888889</v>
      </c>
      <c r="X732" s="134">
        <f t="shared" si="113"/>
        <v>8</v>
      </c>
      <c r="Y732" s="134">
        <f t="shared" ca="1" si="106"/>
        <v>23.604861111110949</v>
      </c>
      <c r="Z732" s="134">
        <f t="shared" ca="1" si="107"/>
        <v>18</v>
      </c>
      <c r="AA732" s="134">
        <f t="shared" ca="1" si="108"/>
        <v>5.6048611111109494</v>
      </c>
      <c r="AB732" s="134">
        <f t="shared" ca="1" si="109"/>
        <v>18</v>
      </c>
      <c r="AC732" s="134">
        <f t="shared" ca="1" si="110"/>
        <v>10</v>
      </c>
      <c r="AD732" s="135">
        <f t="shared" ca="1" si="111"/>
        <v>-13.604861111110949</v>
      </c>
      <c r="AE732" s="127" t="str">
        <f t="shared" ca="1" si="114"/>
        <v>VENCIDO</v>
      </c>
    </row>
    <row r="733" spans="1:31" customFormat="1" ht="15" x14ac:dyDescent="0.25">
      <c r="A733" s="110">
        <v>23543631</v>
      </c>
      <c r="B733" s="39" t="e">
        <f>VLOOKUP(A733,[1]BASE!$A:$A,1,0)</f>
        <v>#N/A</v>
      </c>
      <c r="C733" s="39">
        <f>VLOOKUP(A733,'INGRESO DIARIO'!A:A,1,0)</f>
        <v>23543631</v>
      </c>
      <c r="D733" s="1" t="s">
        <v>4521</v>
      </c>
      <c r="E733" s="1" t="s">
        <v>19</v>
      </c>
      <c r="F733" s="41">
        <v>45919.50409722222</v>
      </c>
      <c r="G733" s="41">
        <v>45919.504131944443</v>
      </c>
      <c r="H733" s="1">
        <v>1017179976</v>
      </c>
      <c r="I733" s="1" t="s">
        <v>4522</v>
      </c>
      <c r="J733" s="1" t="s">
        <v>4618</v>
      </c>
      <c r="K733" s="1" t="s">
        <v>15</v>
      </c>
      <c r="L733" s="1" t="s">
        <v>4523</v>
      </c>
      <c r="M733" s="1" t="s">
        <v>18</v>
      </c>
      <c r="N733" s="1" t="s">
        <v>22</v>
      </c>
      <c r="O733" s="1"/>
      <c r="P733" s="1" t="s">
        <v>17</v>
      </c>
      <c r="Q733" s="1"/>
      <c r="R733" s="1"/>
      <c r="S733" s="1"/>
      <c r="T733" s="1"/>
      <c r="U733" s="1"/>
      <c r="V733" s="1"/>
      <c r="W733" s="133">
        <f t="shared" si="112"/>
        <v>45927.504131944443</v>
      </c>
      <c r="X733" s="134">
        <f t="shared" si="113"/>
        <v>8</v>
      </c>
      <c r="Y733" s="134">
        <f t="shared" ca="1" si="106"/>
        <v>26.495868055557366</v>
      </c>
      <c r="Z733" s="134">
        <f t="shared" ca="1" si="107"/>
        <v>19</v>
      </c>
      <c r="AA733" s="134">
        <f t="shared" ca="1" si="108"/>
        <v>7.4958680555573665</v>
      </c>
      <c r="AB733" s="134">
        <f t="shared" ca="1" si="109"/>
        <v>19</v>
      </c>
      <c r="AC733" s="134">
        <f t="shared" ca="1" si="110"/>
        <v>11</v>
      </c>
      <c r="AD733" s="135">
        <f t="shared" ca="1" si="111"/>
        <v>-16.495868055557366</v>
      </c>
      <c r="AE733" s="127" t="str">
        <f t="shared" ca="1" si="114"/>
        <v>VENCIDO</v>
      </c>
    </row>
    <row r="734" spans="1:31" customFormat="1" ht="15" x14ac:dyDescent="0.25">
      <c r="A734" s="110">
        <v>23467507</v>
      </c>
      <c r="B734" s="39" t="e">
        <f>VLOOKUP(A734,[1]BASE!$A:$A,1,0)</f>
        <v>#N/A</v>
      </c>
      <c r="C734" s="39">
        <f>VLOOKUP(A734,'INGRESO DIARIO'!A:A,1,0)</f>
        <v>23467507</v>
      </c>
      <c r="D734" s="1" t="s">
        <v>4538</v>
      </c>
      <c r="E734" s="1" t="s">
        <v>409</v>
      </c>
      <c r="F734" s="41">
        <v>45825.422696759262</v>
      </c>
      <c r="G734" s="41">
        <v>45922.378634259258</v>
      </c>
      <c r="H734" s="1">
        <v>98670295</v>
      </c>
      <c r="I734" s="1" t="s">
        <v>4539</v>
      </c>
      <c r="J734" s="1" t="s">
        <v>4620</v>
      </c>
      <c r="K734" s="1" t="s">
        <v>15</v>
      </c>
      <c r="L734" s="1" t="s">
        <v>4540</v>
      </c>
      <c r="M734" s="1" t="s">
        <v>18</v>
      </c>
      <c r="N734" s="1" t="s">
        <v>26</v>
      </c>
      <c r="O734" s="1"/>
      <c r="P734" s="1" t="s">
        <v>17</v>
      </c>
      <c r="Q734" s="1"/>
      <c r="R734" s="1"/>
      <c r="S734" s="1"/>
      <c r="T734" s="1"/>
      <c r="U734" s="1"/>
      <c r="V734" s="1"/>
      <c r="W734" s="133">
        <f t="shared" si="112"/>
        <v>45930.378634259258</v>
      </c>
      <c r="X734" s="134">
        <f t="shared" si="113"/>
        <v>8</v>
      </c>
      <c r="Y734" s="134">
        <f t="shared" ca="1" si="106"/>
        <v>23.621365740742476</v>
      </c>
      <c r="Z734" s="134">
        <f t="shared" ca="1" si="107"/>
        <v>18</v>
      </c>
      <c r="AA734" s="134">
        <f t="shared" ca="1" si="108"/>
        <v>5.6213657407424762</v>
      </c>
      <c r="AB734" s="134">
        <f t="shared" ca="1" si="109"/>
        <v>18</v>
      </c>
      <c r="AC734" s="134">
        <f t="shared" ca="1" si="110"/>
        <v>10</v>
      </c>
      <c r="AD734" s="135">
        <f t="shared" ca="1" si="111"/>
        <v>-13.621365740742476</v>
      </c>
      <c r="AE734" s="127" t="str">
        <f t="shared" ca="1" si="114"/>
        <v>VENCIDO</v>
      </c>
    </row>
    <row r="735" spans="1:31" customFormat="1" ht="15" x14ac:dyDescent="0.25">
      <c r="A735" s="110">
        <v>23514843</v>
      </c>
      <c r="B735" s="39" t="e">
        <f>VLOOKUP(A735,[1]BASE!$A:$A,1,0)</f>
        <v>#N/A</v>
      </c>
      <c r="C735" s="39">
        <f>VLOOKUP(A735,'INGRESO DIARIO'!A:A,1,0)</f>
        <v>23514843</v>
      </c>
      <c r="D735" s="40" t="s">
        <v>5081</v>
      </c>
      <c r="E735" s="1" t="s">
        <v>19</v>
      </c>
      <c r="F735" s="41">
        <v>45884.738530092596</v>
      </c>
      <c r="G735" s="41">
        <v>45888.598923611113</v>
      </c>
      <c r="H735" s="1">
        <v>1152444747</v>
      </c>
      <c r="I735" s="1" t="s">
        <v>4721</v>
      </c>
      <c r="J735" s="1" t="s">
        <v>5047</v>
      </c>
      <c r="K735" s="1" t="s">
        <v>15</v>
      </c>
      <c r="L735" s="1" t="s">
        <v>4722</v>
      </c>
      <c r="M735" s="1" t="s">
        <v>16</v>
      </c>
      <c r="N735" s="1" t="s">
        <v>22</v>
      </c>
      <c r="O735" s="1"/>
      <c r="P735" s="1" t="s">
        <v>17</v>
      </c>
      <c r="Q735" s="1"/>
      <c r="R735" s="1"/>
      <c r="S735" s="1"/>
      <c r="T735" s="1"/>
      <c r="U735" s="1"/>
      <c r="V735" s="1"/>
      <c r="W735" s="133">
        <f t="shared" si="112"/>
        <v>45892.598923611113</v>
      </c>
      <c r="X735" s="134">
        <f t="shared" si="113"/>
        <v>4</v>
      </c>
      <c r="Y735" s="134">
        <f t="shared" ca="1" si="106"/>
        <v>57.401076388887304</v>
      </c>
      <c r="Z735" s="134">
        <f t="shared" ca="1" si="107"/>
        <v>42</v>
      </c>
      <c r="AA735" s="134">
        <f t="shared" ca="1" si="108"/>
        <v>15.401076388887304</v>
      </c>
      <c r="AB735" s="134">
        <f t="shared" ca="1" si="109"/>
        <v>42</v>
      </c>
      <c r="AC735" s="134">
        <f t="shared" ca="1" si="110"/>
        <v>38</v>
      </c>
      <c r="AD735" s="135">
        <f t="shared" ca="1" si="111"/>
        <v>-51.401076388887304</v>
      </c>
      <c r="AE735" s="127" t="str">
        <f t="shared" ca="1" si="114"/>
        <v>VENCIDO</v>
      </c>
    </row>
    <row r="736" spans="1:31" customFormat="1" ht="15" x14ac:dyDescent="0.25">
      <c r="A736" s="110">
        <v>23546721</v>
      </c>
      <c r="B736" s="39" t="e">
        <f>VLOOKUP(A736,[1]BASE!$A:$A,1,0)</f>
        <v>#N/A</v>
      </c>
      <c r="C736" s="39">
        <f>VLOOKUP(A736,'INGRESO DIARIO'!A:A,1,0)</f>
        <v>23546721</v>
      </c>
      <c r="D736" s="40" t="s">
        <v>5082</v>
      </c>
      <c r="E736" s="1" t="s">
        <v>19</v>
      </c>
      <c r="F736" s="41">
        <v>45923.446666666663</v>
      </c>
      <c r="G736" s="41">
        <v>45923.446701388886</v>
      </c>
      <c r="H736" s="1">
        <v>21652549</v>
      </c>
      <c r="I736" s="1" t="s">
        <v>4729</v>
      </c>
      <c r="J736" s="1" t="s">
        <v>5048</v>
      </c>
      <c r="K736" s="1" t="s">
        <v>15</v>
      </c>
      <c r="L736" s="1" t="s">
        <v>4731</v>
      </c>
      <c r="M736" s="1" t="s">
        <v>16</v>
      </c>
      <c r="N736" s="1" t="s">
        <v>20</v>
      </c>
      <c r="O736" s="1"/>
      <c r="P736" s="1" t="s">
        <v>17</v>
      </c>
      <c r="Q736" s="1"/>
      <c r="R736" s="1"/>
      <c r="S736" s="1"/>
      <c r="T736" s="1"/>
      <c r="U736" s="1"/>
      <c r="V736" s="1"/>
      <c r="W736" s="133">
        <f t="shared" si="112"/>
        <v>45927.446701388886</v>
      </c>
      <c r="X736" s="134">
        <f t="shared" si="113"/>
        <v>4</v>
      </c>
      <c r="Y736" s="134">
        <f t="shared" ca="1" si="106"/>
        <v>22.55329861111386</v>
      </c>
      <c r="Z736" s="134">
        <f t="shared" ca="1" si="107"/>
        <v>17</v>
      </c>
      <c r="AA736" s="134">
        <f t="shared" ca="1" si="108"/>
        <v>5.5532986111138598</v>
      </c>
      <c r="AB736" s="134">
        <f t="shared" ca="1" si="109"/>
        <v>17</v>
      </c>
      <c r="AC736" s="134">
        <f t="shared" ca="1" si="110"/>
        <v>13</v>
      </c>
      <c r="AD736" s="135">
        <f t="shared" ca="1" si="111"/>
        <v>-16.55329861111386</v>
      </c>
      <c r="AE736" s="127" t="str">
        <f t="shared" ca="1" si="114"/>
        <v>VENCIDO</v>
      </c>
    </row>
    <row r="737" spans="1:31" customFormat="1" ht="15" x14ac:dyDescent="0.25">
      <c r="A737" s="110">
        <v>23546661</v>
      </c>
      <c r="B737" s="39" t="e">
        <f>VLOOKUP(A737,[1]BASE!$A:$A,1,0)</f>
        <v>#N/A</v>
      </c>
      <c r="C737" s="39">
        <f>VLOOKUP(A737,'INGRESO DIARIO'!A:A,1,0)</f>
        <v>23546661</v>
      </c>
      <c r="D737" s="40" t="s">
        <v>5083</v>
      </c>
      <c r="E737" s="1" t="s">
        <v>19</v>
      </c>
      <c r="F737" s="41">
        <v>45923.424849537034</v>
      </c>
      <c r="G737" s="41">
        <v>45923.424884259257</v>
      </c>
      <c r="H737" s="1">
        <v>15903104</v>
      </c>
      <c r="I737" s="1" t="s">
        <v>4736</v>
      </c>
      <c r="J737" s="1" t="s">
        <v>5049</v>
      </c>
      <c r="K737" s="1" t="s">
        <v>15</v>
      </c>
      <c r="L737" s="1" t="s">
        <v>4737</v>
      </c>
      <c r="M737" s="1" t="s">
        <v>16</v>
      </c>
      <c r="N737" s="1" t="s">
        <v>20</v>
      </c>
      <c r="O737" s="1"/>
      <c r="P737" s="1" t="s">
        <v>17</v>
      </c>
      <c r="Q737" s="1"/>
      <c r="R737" s="1"/>
      <c r="S737" s="1"/>
      <c r="T737" s="1"/>
      <c r="U737" s="1"/>
      <c r="V737" s="1"/>
      <c r="W737" s="133">
        <f t="shared" si="112"/>
        <v>45927.424884259257</v>
      </c>
      <c r="X737" s="134">
        <f t="shared" si="113"/>
        <v>4</v>
      </c>
      <c r="Y737" s="134">
        <f t="shared" ca="1" si="106"/>
        <v>22.575115740743058</v>
      </c>
      <c r="Z737" s="134">
        <f t="shared" ca="1" si="107"/>
        <v>17</v>
      </c>
      <c r="AA737" s="134">
        <f t="shared" ca="1" si="108"/>
        <v>5.5751157407430583</v>
      </c>
      <c r="AB737" s="134">
        <f t="shared" ca="1" si="109"/>
        <v>17</v>
      </c>
      <c r="AC737" s="134">
        <f t="shared" ca="1" si="110"/>
        <v>13</v>
      </c>
      <c r="AD737" s="135">
        <f t="shared" ca="1" si="111"/>
        <v>-16.575115740743058</v>
      </c>
      <c r="AE737" s="127" t="str">
        <f t="shared" ca="1" si="114"/>
        <v>VENCIDO</v>
      </c>
    </row>
    <row r="738" spans="1:31" customFormat="1" ht="15" x14ac:dyDescent="0.25">
      <c r="A738" s="110">
        <v>23449069</v>
      </c>
      <c r="B738" s="39" t="e">
        <f>VLOOKUP(A738,[1]BASE!$A:$A,1,0)</f>
        <v>#N/A</v>
      </c>
      <c r="C738" s="39">
        <f>VLOOKUP(A738,'INGRESO DIARIO'!A:A,1,0)</f>
        <v>23449069</v>
      </c>
      <c r="D738" s="40" t="s">
        <v>5084</v>
      </c>
      <c r="E738" s="1" t="s">
        <v>19</v>
      </c>
      <c r="F738" s="41">
        <v>45804.438807870371</v>
      </c>
      <c r="G738" s="41">
        <v>45923.264293981483</v>
      </c>
      <c r="H738" s="1">
        <v>3572985</v>
      </c>
      <c r="I738" s="1" t="s">
        <v>4742</v>
      </c>
      <c r="J738" s="1" t="s">
        <v>5050</v>
      </c>
      <c r="K738" s="1" t="s">
        <v>15</v>
      </c>
      <c r="L738" s="1" t="s">
        <v>4744</v>
      </c>
      <c r="M738" s="1" t="s">
        <v>16</v>
      </c>
      <c r="N738" s="1" t="s">
        <v>20</v>
      </c>
      <c r="O738" s="1"/>
      <c r="P738" s="1" t="s">
        <v>17</v>
      </c>
      <c r="Q738" s="1"/>
      <c r="R738" s="1"/>
      <c r="S738" s="1"/>
      <c r="T738" s="1"/>
      <c r="U738" s="1"/>
      <c r="V738" s="1"/>
      <c r="W738" s="133">
        <f t="shared" si="112"/>
        <v>45927.264293981483</v>
      </c>
      <c r="X738" s="134">
        <f t="shared" si="113"/>
        <v>4</v>
      </c>
      <c r="Y738" s="134">
        <f t="shared" ca="1" si="106"/>
        <v>22.735706018516794</v>
      </c>
      <c r="Z738" s="134">
        <f t="shared" ca="1" si="107"/>
        <v>17</v>
      </c>
      <c r="AA738" s="134">
        <f t="shared" ca="1" si="108"/>
        <v>5.7357060185167938</v>
      </c>
      <c r="AB738" s="134">
        <f t="shared" ca="1" si="109"/>
        <v>17</v>
      </c>
      <c r="AC738" s="134">
        <f t="shared" ca="1" si="110"/>
        <v>13</v>
      </c>
      <c r="AD738" s="135">
        <f t="shared" ca="1" si="111"/>
        <v>-16.735706018516794</v>
      </c>
      <c r="AE738" s="127" t="str">
        <f t="shared" ca="1" si="114"/>
        <v>VENCIDO</v>
      </c>
    </row>
    <row r="739" spans="1:31" customFormat="1" ht="15" x14ac:dyDescent="0.25">
      <c r="A739" s="110">
        <v>23252866</v>
      </c>
      <c r="B739" s="39" t="e">
        <f>VLOOKUP(A739,[1]BASE!$A:$A,1,0)</f>
        <v>#N/A</v>
      </c>
      <c r="C739" s="39">
        <f>VLOOKUP(A739,'INGRESO DIARIO'!A:A,1,0)</f>
        <v>23252866</v>
      </c>
      <c r="D739" s="40" t="s">
        <v>5085</v>
      </c>
      <c r="E739" s="1" t="s">
        <v>19</v>
      </c>
      <c r="F739" s="41">
        <v>45587.633784722224</v>
      </c>
      <c r="G739" s="41">
        <v>45923.262129629627</v>
      </c>
      <c r="H739" s="1">
        <v>98584619</v>
      </c>
      <c r="I739" s="1" t="s">
        <v>4748</v>
      </c>
      <c r="J739" s="1" t="s">
        <v>5051</v>
      </c>
      <c r="K739" s="1" t="s">
        <v>15</v>
      </c>
      <c r="L739" s="1" t="s">
        <v>4749</v>
      </c>
      <c r="M739" s="1" t="s">
        <v>16</v>
      </c>
      <c r="N739" s="1" t="s">
        <v>20</v>
      </c>
      <c r="O739" s="1"/>
      <c r="P739" s="1" t="s">
        <v>17</v>
      </c>
      <c r="Q739" s="1"/>
      <c r="R739" s="1"/>
      <c r="S739" s="1"/>
      <c r="T739" s="1"/>
      <c r="U739" s="1"/>
      <c r="V739" s="1"/>
      <c r="W739" s="133">
        <f t="shared" si="112"/>
        <v>45927.262129629627</v>
      </c>
      <c r="X739" s="134">
        <f t="shared" si="113"/>
        <v>4</v>
      </c>
      <c r="Y739" s="134">
        <f t="shared" ca="1" si="106"/>
        <v>22.737870370372548</v>
      </c>
      <c r="Z739" s="134">
        <f t="shared" ca="1" si="107"/>
        <v>17</v>
      </c>
      <c r="AA739" s="134">
        <f t="shared" ca="1" si="108"/>
        <v>5.7378703703725478</v>
      </c>
      <c r="AB739" s="134">
        <f t="shared" ca="1" si="109"/>
        <v>17</v>
      </c>
      <c r="AC739" s="134">
        <f t="shared" ca="1" si="110"/>
        <v>13</v>
      </c>
      <c r="AD739" s="135">
        <f t="shared" ca="1" si="111"/>
        <v>-16.737870370372548</v>
      </c>
      <c r="AE739" s="127" t="str">
        <f t="shared" ref="AE739:AE768" ca="1" si="115">IF(S739&lt;&gt;"OK",IF(AC739&gt;=0,"VENCIDO",IF(AND(AC739&lt;0,AC739&gt;=-2.1),"ALERTA","A TIEMPO")),"EJECUTADO")</f>
        <v>VENCIDO</v>
      </c>
    </row>
    <row r="740" spans="1:31" customFormat="1" ht="15" x14ac:dyDescent="0.25">
      <c r="A740" s="110">
        <v>23252867</v>
      </c>
      <c r="B740" s="39" t="e">
        <f>VLOOKUP(A740,[1]BASE!$A:$A,1,0)</f>
        <v>#N/A</v>
      </c>
      <c r="C740" s="39">
        <f>VLOOKUP(A740,'INGRESO DIARIO'!A:A,1,0)</f>
        <v>23252867</v>
      </c>
      <c r="D740" s="40" t="s">
        <v>5086</v>
      </c>
      <c r="E740" s="1" t="s">
        <v>19</v>
      </c>
      <c r="F740" s="41">
        <v>45587.635312500002</v>
      </c>
      <c r="G740" s="41">
        <v>45923.262418981481</v>
      </c>
      <c r="H740" s="1">
        <v>98584619</v>
      </c>
      <c r="I740" s="1" t="s">
        <v>4748</v>
      </c>
      <c r="J740" s="1" t="s">
        <v>5051</v>
      </c>
      <c r="K740" s="1" t="s">
        <v>15</v>
      </c>
      <c r="L740" s="1" t="s">
        <v>4753</v>
      </c>
      <c r="M740" s="1" t="s">
        <v>16</v>
      </c>
      <c r="N740" s="1" t="s">
        <v>20</v>
      </c>
      <c r="O740" s="1"/>
      <c r="P740" s="1" t="s">
        <v>17</v>
      </c>
      <c r="Q740" s="1"/>
      <c r="R740" s="1"/>
      <c r="S740" s="1"/>
      <c r="T740" s="1"/>
      <c r="U740" s="1"/>
      <c r="V740" s="1"/>
      <c r="W740" s="133">
        <f t="shared" si="112"/>
        <v>45927.262418981481</v>
      </c>
      <c r="X740" s="134">
        <f t="shared" si="113"/>
        <v>4</v>
      </c>
      <c r="Y740" s="134">
        <f t="shared" ca="1" si="106"/>
        <v>22.73758101851854</v>
      </c>
      <c r="Z740" s="134">
        <f t="shared" ca="1" si="107"/>
        <v>17</v>
      </c>
      <c r="AA740" s="134">
        <f t="shared" ca="1" si="108"/>
        <v>5.7375810185185401</v>
      </c>
      <c r="AB740" s="134">
        <f t="shared" ca="1" si="109"/>
        <v>17</v>
      </c>
      <c r="AC740" s="134">
        <f t="shared" ca="1" si="110"/>
        <v>13</v>
      </c>
      <c r="AD740" s="135">
        <f t="shared" ca="1" si="111"/>
        <v>-16.73758101851854</v>
      </c>
      <c r="AE740" s="127" t="str">
        <f t="shared" ca="1" si="115"/>
        <v>VENCIDO</v>
      </c>
    </row>
    <row r="741" spans="1:31" customFormat="1" ht="15" x14ac:dyDescent="0.25">
      <c r="A741" s="110">
        <v>23252893</v>
      </c>
      <c r="B741" s="39" t="e">
        <f>VLOOKUP(A741,[1]BASE!$A:$A,1,0)</f>
        <v>#N/A</v>
      </c>
      <c r="C741" s="39">
        <f>VLOOKUP(A741,'INGRESO DIARIO'!A:A,1,0)</f>
        <v>23252893</v>
      </c>
      <c r="D741" s="40" t="s">
        <v>5087</v>
      </c>
      <c r="E741" s="1" t="s">
        <v>19</v>
      </c>
      <c r="F741" s="41">
        <v>45587.647245370368</v>
      </c>
      <c r="G741" s="41">
        <v>45923.262673611112</v>
      </c>
      <c r="H741" s="1">
        <v>98584619</v>
      </c>
      <c r="I741" s="1" t="s">
        <v>4748</v>
      </c>
      <c r="J741" s="1" t="s">
        <v>5051</v>
      </c>
      <c r="K741" s="1" t="s">
        <v>15</v>
      </c>
      <c r="L741" s="1" t="s">
        <v>4757</v>
      </c>
      <c r="M741" s="1" t="s">
        <v>16</v>
      </c>
      <c r="N741" s="1" t="s">
        <v>20</v>
      </c>
      <c r="O741" s="1"/>
      <c r="P741" s="1" t="s">
        <v>17</v>
      </c>
      <c r="Q741" s="1"/>
      <c r="R741" s="1"/>
      <c r="S741" s="1"/>
      <c r="T741" s="1"/>
      <c r="U741" s="1"/>
      <c r="V741" s="1"/>
      <c r="W741" s="133">
        <f t="shared" si="112"/>
        <v>45927.262673611112</v>
      </c>
      <c r="X741" s="134">
        <f t="shared" si="113"/>
        <v>4</v>
      </c>
      <c r="Y741" s="134">
        <f t="shared" ca="1" si="106"/>
        <v>22.737326388887595</v>
      </c>
      <c r="Z741" s="134">
        <f t="shared" ca="1" si="107"/>
        <v>17</v>
      </c>
      <c r="AA741" s="134">
        <f t="shared" ca="1" si="108"/>
        <v>5.7373263888875954</v>
      </c>
      <c r="AB741" s="134">
        <f t="shared" ca="1" si="109"/>
        <v>17</v>
      </c>
      <c r="AC741" s="134">
        <f t="shared" ca="1" si="110"/>
        <v>13</v>
      </c>
      <c r="AD741" s="135">
        <f t="shared" ca="1" si="111"/>
        <v>-16.737326388887595</v>
      </c>
      <c r="AE741" s="127" t="str">
        <f t="shared" ca="1" si="115"/>
        <v>VENCIDO</v>
      </c>
    </row>
    <row r="742" spans="1:31" customFormat="1" ht="15" x14ac:dyDescent="0.25">
      <c r="A742" s="110">
        <v>23252901</v>
      </c>
      <c r="B742" s="39" t="e">
        <f>VLOOKUP(A742,[1]BASE!$A:$A,1,0)</f>
        <v>#N/A</v>
      </c>
      <c r="C742" s="39">
        <f>VLOOKUP(A742,'INGRESO DIARIO'!A:A,1,0)</f>
        <v>23252901</v>
      </c>
      <c r="D742" s="40" t="s">
        <v>5088</v>
      </c>
      <c r="E742" s="1" t="s">
        <v>19</v>
      </c>
      <c r="F742" s="41">
        <v>45587.650636574072</v>
      </c>
      <c r="G742" s="41">
        <v>45923.263078703705</v>
      </c>
      <c r="H742" s="1">
        <v>98584619</v>
      </c>
      <c r="I742" s="1" t="s">
        <v>4748</v>
      </c>
      <c r="J742" s="1" t="s">
        <v>5051</v>
      </c>
      <c r="K742" s="1" t="s">
        <v>15</v>
      </c>
      <c r="L742" s="1" t="s">
        <v>4761</v>
      </c>
      <c r="M742" s="1" t="s">
        <v>16</v>
      </c>
      <c r="N742" s="1" t="s">
        <v>20</v>
      </c>
      <c r="O742" s="1"/>
      <c r="P742" s="1" t="s">
        <v>17</v>
      </c>
      <c r="Q742" s="1"/>
      <c r="R742" s="1"/>
      <c r="S742" s="1"/>
      <c r="T742" s="1"/>
      <c r="U742" s="1"/>
      <c r="V742" s="1"/>
      <c r="W742" s="133">
        <f t="shared" si="112"/>
        <v>45927.263078703705</v>
      </c>
      <c r="X742" s="134">
        <f t="shared" si="113"/>
        <v>4</v>
      </c>
      <c r="Y742" s="134">
        <f t="shared" ca="1" si="106"/>
        <v>22.736921296294895</v>
      </c>
      <c r="Z742" s="134">
        <f t="shared" ca="1" si="107"/>
        <v>17</v>
      </c>
      <c r="AA742" s="134">
        <f t="shared" ca="1" si="108"/>
        <v>5.736921296294895</v>
      </c>
      <c r="AB742" s="134">
        <f t="shared" ca="1" si="109"/>
        <v>17</v>
      </c>
      <c r="AC742" s="134">
        <f t="shared" ca="1" si="110"/>
        <v>13</v>
      </c>
      <c r="AD742" s="135">
        <f t="shared" ca="1" si="111"/>
        <v>-16.736921296294895</v>
      </c>
      <c r="AE742" s="127" t="str">
        <f t="shared" ca="1" si="115"/>
        <v>VENCIDO</v>
      </c>
    </row>
    <row r="743" spans="1:31" customFormat="1" ht="15" x14ac:dyDescent="0.25">
      <c r="A743" s="110">
        <v>23252885</v>
      </c>
      <c r="B743" s="39" t="e">
        <f>VLOOKUP(A743,[1]BASE!$A:$A,1,0)</f>
        <v>#N/A</v>
      </c>
      <c r="C743" s="39">
        <f>VLOOKUP(A743,'INGRESO DIARIO'!A:A,1,0)</f>
        <v>23252885</v>
      </c>
      <c r="D743" s="40" t="s">
        <v>5089</v>
      </c>
      <c r="E743" s="1" t="s">
        <v>19</v>
      </c>
      <c r="F743" s="41">
        <v>45587.644444444442</v>
      </c>
      <c r="G743" s="41">
        <v>45923.263310185182</v>
      </c>
      <c r="H743" s="1">
        <v>98584619</v>
      </c>
      <c r="I743" s="1" t="s">
        <v>4748</v>
      </c>
      <c r="J743" s="1" t="s">
        <v>5051</v>
      </c>
      <c r="K743" s="1" t="s">
        <v>15</v>
      </c>
      <c r="L743" s="1" t="s">
        <v>4765</v>
      </c>
      <c r="M743" s="1" t="s">
        <v>16</v>
      </c>
      <c r="N743" s="1" t="s">
        <v>20</v>
      </c>
      <c r="O743" s="1"/>
      <c r="P743" s="1" t="s">
        <v>17</v>
      </c>
      <c r="Q743" s="1"/>
      <c r="R743" s="1"/>
      <c r="S743" s="1"/>
      <c r="T743" s="1"/>
      <c r="U743" s="1"/>
      <c r="V743" s="1"/>
      <c r="W743" s="133">
        <f t="shared" si="112"/>
        <v>45927.263310185182</v>
      </c>
      <c r="X743" s="134">
        <f t="shared" si="113"/>
        <v>4</v>
      </c>
      <c r="Y743" s="134">
        <f t="shared" ca="1" si="106"/>
        <v>22.73668981481751</v>
      </c>
      <c r="Z743" s="134">
        <f t="shared" ca="1" si="107"/>
        <v>17</v>
      </c>
      <c r="AA743" s="134">
        <f t="shared" ca="1" si="108"/>
        <v>5.7366898148175096</v>
      </c>
      <c r="AB743" s="134">
        <f t="shared" ca="1" si="109"/>
        <v>17</v>
      </c>
      <c r="AC743" s="134">
        <f t="shared" ca="1" si="110"/>
        <v>13</v>
      </c>
      <c r="AD743" s="135">
        <f t="shared" ca="1" si="111"/>
        <v>-16.73668981481751</v>
      </c>
      <c r="AE743" s="127" t="str">
        <f t="shared" ca="1" si="115"/>
        <v>VENCIDO</v>
      </c>
    </row>
    <row r="744" spans="1:31" customFormat="1" ht="15" x14ac:dyDescent="0.25">
      <c r="A744" s="110">
        <v>23546987</v>
      </c>
      <c r="B744" s="39" t="e">
        <f>VLOOKUP(A744,[1]BASE!$A:$A,1,0)</f>
        <v>#N/A</v>
      </c>
      <c r="C744" s="39">
        <f>VLOOKUP(A744,'INGRESO DIARIO'!A:A,1,0)</f>
        <v>23546987</v>
      </c>
      <c r="D744" s="40" t="s">
        <v>5090</v>
      </c>
      <c r="E744" s="1" t="s">
        <v>19</v>
      </c>
      <c r="F744" s="41">
        <v>45923.580960648149</v>
      </c>
      <c r="G744" s="41">
        <v>45923.580983796295</v>
      </c>
      <c r="H744" s="1">
        <v>21697028</v>
      </c>
      <c r="I744" s="1" t="s">
        <v>4774</v>
      </c>
      <c r="J744" s="1" t="s">
        <v>5052</v>
      </c>
      <c r="K744" s="1" t="s">
        <v>15</v>
      </c>
      <c r="L744" s="1" t="s">
        <v>4775</v>
      </c>
      <c r="M744" s="1" t="s">
        <v>16</v>
      </c>
      <c r="N744" s="1" t="s">
        <v>22</v>
      </c>
      <c r="O744" s="1"/>
      <c r="P744" s="1" t="s">
        <v>17</v>
      </c>
      <c r="Q744" s="1"/>
      <c r="R744" s="1"/>
      <c r="S744" s="1"/>
      <c r="T744" s="1"/>
      <c r="U744" s="1"/>
      <c r="V744" s="1"/>
      <c r="W744" s="133">
        <f t="shared" si="112"/>
        <v>45927.580983796295</v>
      </c>
      <c r="X744" s="134">
        <f t="shared" si="113"/>
        <v>4</v>
      </c>
      <c r="Y744" s="134">
        <f t="shared" ca="1" si="106"/>
        <v>22.419016203704814</v>
      </c>
      <c r="Z744" s="134">
        <f t="shared" ca="1" si="107"/>
        <v>17</v>
      </c>
      <c r="AA744" s="134">
        <f t="shared" ca="1" si="108"/>
        <v>5.419016203704814</v>
      </c>
      <c r="AB744" s="134">
        <f t="shared" ca="1" si="109"/>
        <v>17</v>
      </c>
      <c r="AC744" s="134">
        <f t="shared" ca="1" si="110"/>
        <v>13</v>
      </c>
      <c r="AD744" s="135">
        <f t="shared" ca="1" si="111"/>
        <v>-16.419016203704814</v>
      </c>
      <c r="AE744" s="127" t="str">
        <f t="shared" ca="1" si="115"/>
        <v>VENCIDO</v>
      </c>
    </row>
    <row r="745" spans="1:31" customFormat="1" ht="15" x14ac:dyDescent="0.25">
      <c r="A745" s="110">
        <v>23547003</v>
      </c>
      <c r="B745" s="39" t="e">
        <f>VLOOKUP(A745,[1]BASE!$A:$A,1,0)</f>
        <v>#N/A</v>
      </c>
      <c r="C745" s="39">
        <f>VLOOKUP(A745,'INGRESO DIARIO'!A:A,1,0)</f>
        <v>23547003</v>
      </c>
      <c r="D745" s="40" t="s">
        <v>5091</v>
      </c>
      <c r="E745" s="1" t="s">
        <v>19</v>
      </c>
      <c r="F745" s="41">
        <v>45923.589537037034</v>
      </c>
      <c r="G745" s="41">
        <v>45923.589560185188</v>
      </c>
      <c r="H745" s="1">
        <v>21697028</v>
      </c>
      <c r="I745" s="1" t="s">
        <v>4774</v>
      </c>
      <c r="J745" s="1" t="s">
        <v>5052</v>
      </c>
      <c r="K745" s="1" t="s">
        <v>15</v>
      </c>
      <c r="L745" s="1" t="s">
        <v>4779</v>
      </c>
      <c r="M745" s="1" t="s">
        <v>16</v>
      </c>
      <c r="N745" s="1" t="s">
        <v>22</v>
      </c>
      <c r="O745" s="1"/>
      <c r="P745" s="1" t="s">
        <v>17</v>
      </c>
      <c r="Q745" s="1"/>
      <c r="R745" s="1"/>
      <c r="S745" s="1"/>
      <c r="T745" s="1"/>
      <c r="U745" s="1"/>
      <c r="V745" s="1"/>
      <c r="W745" s="133">
        <f t="shared" si="112"/>
        <v>45927.589560185188</v>
      </c>
      <c r="X745" s="134">
        <f t="shared" si="113"/>
        <v>4</v>
      </c>
      <c r="Y745" s="134">
        <f t="shared" ca="1" si="106"/>
        <v>22.41043981481198</v>
      </c>
      <c r="Z745" s="134">
        <f t="shared" ca="1" si="107"/>
        <v>17</v>
      </c>
      <c r="AA745" s="134">
        <f t="shared" ca="1" si="108"/>
        <v>5.4104398148119799</v>
      </c>
      <c r="AB745" s="134">
        <f t="shared" ca="1" si="109"/>
        <v>17</v>
      </c>
      <c r="AC745" s="134">
        <f t="shared" ca="1" si="110"/>
        <v>13</v>
      </c>
      <c r="AD745" s="135">
        <f t="shared" ca="1" si="111"/>
        <v>-16.41043981481198</v>
      </c>
      <c r="AE745" s="127" t="str">
        <f t="shared" ca="1" si="115"/>
        <v>VENCIDO</v>
      </c>
    </row>
    <row r="746" spans="1:31" customFormat="1" ht="15" x14ac:dyDescent="0.25">
      <c r="A746" s="110">
        <v>23546852</v>
      </c>
      <c r="B746" s="39" t="e">
        <f>VLOOKUP(A746,[1]BASE!$A:$A,1,0)</f>
        <v>#N/A</v>
      </c>
      <c r="C746" s="39">
        <f>VLOOKUP(A746,'INGRESO DIARIO'!A:A,1,0)</f>
        <v>23546852</v>
      </c>
      <c r="D746" s="40" t="s">
        <v>5092</v>
      </c>
      <c r="E746" s="1" t="s">
        <v>19</v>
      </c>
      <c r="F746" s="41">
        <v>45923.508009259262</v>
      </c>
      <c r="G746" s="41">
        <v>45923.508032407408</v>
      </c>
      <c r="H746" s="1">
        <v>3393455</v>
      </c>
      <c r="I746" s="1" t="s">
        <v>4797</v>
      </c>
      <c r="J746" s="1" t="s">
        <v>5053</v>
      </c>
      <c r="K746" s="1" t="s">
        <v>15</v>
      </c>
      <c r="L746" s="1" t="s">
        <v>4799</v>
      </c>
      <c r="M746" s="1" t="s">
        <v>16</v>
      </c>
      <c r="N746" s="1" t="s">
        <v>20</v>
      </c>
      <c r="O746" s="1"/>
      <c r="P746" s="1" t="s">
        <v>17</v>
      </c>
      <c r="Q746" s="1"/>
      <c r="R746" s="1"/>
      <c r="S746" s="1"/>
      <c r="T746" s="1"/>
      <c r="U746" s="1"/>
      <c r="V746" s="1"/>
      <c r="W746" s="133">
        <f t="shared" si="112"/>
        <v>45927.508032407408</v>
      </c>
      <c r="X746" s="134">
        <f t="shared" si="113"/>
        <v>4</v>
      </c>
      <c r="Y746" s="134">
        <f t="shared" ca="1" si="106"/>
        <v>22.491967592592118</v>
      </c>
      <c r="Z746" s="134">
        <f t="shared" ca="1" si="107"/>
        <v>17</v>
      </c>
      <c r="AA746" s="134">
        <f t="shared" ca="1" si="108"/>
        <v>5.4919675925921183</v>
      </c>
      <c r="AB746" s="134">
        <f t="shared" ca="1" si="109"/>
        <v>17</v>
      </c>
      <c r="AC746" s="134">
        <f t="shared" ca="1" si="110"/>
        <v>13</v>
      </c>
      <c r="AD746" s="135">
        <f t="shared" ca="1" si="111"/>
        <v>-16.491967592592118</v>
      </c>
      <c r="AE746" s="127" t="str">
        <f t="shared" ca="1" si="115"/>
        <v>VENCIDO</v>
      </c>
    </row>
    <row r="747" spans="1:31" customFormat="1" ht="15" x14ac:dyDescent="0.25">
      <c r="A747" s="110">
        <v>23547057</v>
      </c>
      <c r="B747" s="39" t="e">
        <f>VLOOKUP(A747,[1]BASE!$A:$A,1,0)</f>
        <v>#N/A</v>
      </c>
      <c r="C747" s="39">
        <f>VLOOKUP(A747,'INGRESO DIARIO'!A:A,1,0)</f>
        <v>23547057</v>
      </c>
      <c r="D747" s="40" t="s">
        <v>5093</v>
      </c>
      <c r="E747" s="1" t="s">
        <v>19</v>
      </c>
      <c r="F747" s="41">
        <v>45923.601481481484</v>
      </c>
      <c r="G747" s="41">
        <v>45923.6015162037</v>
      </c>
      <c r="H747" s="1">
        <v>70557992</v>
      </c>
      <c r="I747" s="1" t="s">
        <v>4803</v>
      </c>
      <c r="J747" s="1" t="s">
        <v>5054</v>
      </c>
      <c r="K747" s="1" t="s">
        <v>15</v>
      </c>
      <c r="L747" s="1" t="s">
        <v>17</v>
      </c>
      <c r="M747" s="1" t="s">
        <v>16</v>
      </c>
      <c r="N747" s="1" t="s">
        <v>20</v>
      </c>
      <c r="O747" s="1"/>
      <c r="P747" s="1" t="s">
        <v>17</v>
      </c>
      <c r="Q747" s="1"/>
      <c r="R747" s="1"/>
      <c r="S747" s="1"/>
      <c r="T747" s="1"/>
      <c r="U747" s="1"/>
      <c r="V747" s="1"/>
      <c r="W747" s="133">
        <f t="shared" si="112"/>
        <v>45927.6015162037</v>
      </c>
      <c r="X747" s="134">
        <f t="shared" si="113"/>
        <v>4</v>
      </c>
      <c r="Y747" s="134">
        <f t="shared" ca="1" si="106"/>
        <v>22.398483796299843</v>
      </c>
      <c r="Z747" s="134">
        <f t="shared" ca="1" si="107"/>
        <v>17</v>
      </c>
      <c r="AA747" s="134">
        <f t="shared" ca="1" si="108"/>
        <v>5.3984837962998427</v>
      </c>
      <c r="AB747" s="134">
        <f t="shared" ca="1" si="109"/>
        <v>17</v>
      </c>
      <c r="AC747" s="134">
        <f t="shared" ca="1" si="110"/>
        <v>13</v>
      </c>
      <c r="AD747" s="135">
        <f t="shared" ca="1" si="111"/>
        <v>-16.398483796299843</v>
      </c>
      <c r="AE747" s="127" t="str">
        <f t="shared" ca="1" si="115"/>
        <v>VENCIDO</v>
      </c>
    </row>
    <row r="748" spans="1:31" customFormat="1" ht="15" x14ac:dyDescent="0.25">
      <c r="A748" s="110">
        <v>23518270</v>
      </c>
      <c r="B748" s="39" t="e">
        <f>VLOOKUP(A748,[1]BASE!$A:$A,1,0)</f>
        <v>#N/A</v>
      </c>
      <c r="C748" s="39">
        <f>VLOOKUP(A748,'INGRESO DIARIO'!A:A,1,0)</f>
        <v>23518270</v>
      </c>
      <c r="D748" s="40" t="s">
        <v>5094</v>
      </c>
      <c r="E748" s="1" t="s">
        <v>19</v>
      </c>
      <c r="F748" s="41">
        <v>45890.442372685182</v>
      </c>
      <c r="G748" s="41">
        <v>45923.574976851851</v>
      </c>
      <c r="H748" s="1">
        <v>71648602</v>
      </c>
      <c r="I748" s="1" t="s">
        <v>4808</v>
      </c>
      <c r="J748" s="1" t="s">
        <v>5055</v>
      </c>
      <c r="K748" s="1" t="s">
        <v>15</v>
      </c>
      <c r="L748" s="1" t="s">
        <v>4810</v>
      </c>
      <c r="M748" s="1" t="s">
        <v>16</v>
      </c>
      <c r="N748" s="1" t="s">
        <v>20</v>
      </c>
      <c r="O748" s="1"/>
      <c r="P748" s="1" t="s">
        <v>17</v>
      </c>
      <c r="Q748" s="1"/>
      <c r="R748" s="1"/>
      <c r="S748" s="1"/>
      <c r="T748" s="1"/>
      <c r="U748" s="1"/>
      <c r="V748" s="1"/>
      <c r="W748" s="133">
        <f t="shared" si="112"/>
        <v>45927.574976851851</v>
      </c>
      <c r="X748" s="134">
        <f t="shared" si="113"/>
        <v>4</v>
      </c>
      <c r="Y748" s="134">
        <f t="shared" ca="1" si="106"/>
        <v>22.425023148149194</v>
      </c>
      <c r="Z748" s="134">
        <f t="shared" ca="1" si="107"/>
        <v>17</v>
      </c>
      <c r="AA748" s="134">
        <f t="shared" ca="1" si="108"/>
        <v>5.4250231481491937</v>
      </c>
      <c r="AB748" s="134">
        <f t="shared" ca="1" si="109"/>
        <v>17</v>
      </c>
      <c r="AC748" s="134">
        <f t="shared" ca="1" si="110"/>
        <v>13</v>
      </c>
      <c r="AD748" s="135">
        <f t="shared" ca="1" si="111"/>
        <v>-16.425023148149194</v>
      </c>
      <c r="AE748" s="127" t="str">
        <f t="shared" ca="1" si="115"/>
        <v>VENCIDO</v>
      </c>
    </row>
    <row r="749" spans="1:31" customFormat="1" ht="15" x14ac:dyDescent="0.25">
      <c r="A749" s="110">
        <v>23488126</v>
      </c>
      <c r="B749" s="39" t="e">
        <f>VLOOKUP(A749,[1]BASE!$A:$A,1,0)</f>
        <v>#N/A</v>
      </c>
      <c r="C749" s="39">
        <f>VLOOKUP(A749,'INGRESO DIARIO'!A:A,1,0)</f>
        <v>23488126</v>
      </c>
      <c r="D749" s="40" t="s">
        <v>5095</v>
      </c>
      <c r="E749" s="1" t="s">
        <v>19</v>
      </c>
      <c r="F749" s="41">
        <v>45853.385601851849</v>
      </c>
      <c r="G749" s="41">
        <v>45923.314201388886</v>
      </c>
      <c r="H749" s="1">
        <v>25995634</v>
      </c>
      <c r="I749" s="1" t="s">
        <v>4816</v>
      </c>
      <c r="J749" s="1" t="s">
        <v>5056</v>
      </c>
      <c r="K749" s="1" t="s">
        <v>15</v>
      </c>
      <c r="L749" s="1" t="s">
        <v>4817</v>
      </c>
      <c r="M749" s="1" t="s">
        <v>16</v>
      </c>
      <c r="N749" s="1" t="s">
        <v>20</v>
      </c>
      <c r="O749" s="1"/>
      <c r="P749" s="1" t="s">
        <v>17</v>
      </c>
      <c r="Q749" s="1"/>
      <c r="R749" s="1"/>
      <c r="S749" s="1"/>
      <c r="T749" s="1"/>
      <c r="U749" s="1"/>
      <c r="V749" s="1"/>
      <c r="W749" s="133">
        <f t="shared" si="112"/>
        <v>45927.314201388886</v>
      </c>
      <c r="X749" s="134">
        <f t="shared" si="113"/>
        <v>4</v>
      </c>
      <c r="Y749" s="134">
        <f t="shared" ca="1" si="106"/>
        <v>22.685798611113569</v>
      </c>
      <c r="Z749" s="134">
        <f t="shared" ca="1" si="107"/>
        <v>17</v>
      </c>
      <c r="AA749" s="134">
        <f t="shared" ca="1" si="108"/>
        <v>5.6857986111135688</v>
      </c>
      <c r="AB749" s="134">
        <f t="shared" ca="1" si="109"/>
        <v>17</v>
      </c>
      <c r="AC749" s="134">
        <f t="shared" ca="1" si="110"/>
        <v>13</v>
      </c>
      <c r="AD749" s="135">
        <f t="shared" ca="1" si="111"/>
        <v>-16.685798611113569</v>
      </c>
      <c r="AE749" s="127" t="str">
        <f t="shared" ca="1" si="115"/>
        <v>VENCIDO</v>
      </c>
    </row>
    <row r="750" spans="1:31" customFormat="1" ht="15" x14ac:dyDescent="0.25">
      <c r="A750" s="110">
        <v>23488108</v>
      </c>
      <c r="B750" s="39" t="e">
        <f>VLOOKUP(A750,[1]BASE!$A:$A,1,0)</f>
        <v>#N/A</v>
      </c>
      <c r="C750" s="39">
        <f>VLOOKUP(A750,'INGRESO DIARIO'!A:A,1,0)</f>
        <v>23488108</v>
      </c>
      <c r="D750" s="40" t="s">
        <v>5096</v>
      </c>
      <c r="E750" s="1" t="s">
        <v>19</v>
      </c>
      <c r="F750" s="41">
        <v>45853.380995370368</v>
      </c>
      <c r="G750" s="41">
        <v>45923.314432870371</v>
      </c>
      <c r="H750" s="1">
        <v>25995634</v>
      </c>
      <c r="I750" s="1" t="s">
        <v>4816</v>
      </c>
      <c r="J750" s="1" t="s">
        <v>5056</v>
      </c>
      <c r="K750" s="1" t="s">
        <v>15</v>
      </c>
      <c r="L750" s="1" t="s">
        <v>4821</v>
      </c>
      <c r="M750" s="1" t="s">
        <v>16</v>
      </c>
      <c r="N750" s="1" t="s">
        <v>20</v>
      </c>
      <c r="O750" s="1"/>
      <c r="P750" s="1" t="s">
        <v>17</v>
      </c>
      <c r="Q750" s="1"/>
      <c r="R750" s="1"/>
      <c r="S750" s="1"/>
      <c r="T750" s="1"/>
      <c r="U750" s="1"/>
      <c r="V750" s="1"/>
      <c r="W750" s="133">
        <f t="shared" si="112"/>
        <v>45927.314432870371</v>
      </c>
      <c r="X750" s="134">
        <f t="shared" si="113"/>
        <v>4</v>
      </c>
      <c r="Y750" s="134">
        <f t="shared" ca="1" si="106"/>
        <v>22.685567129628907</v>
      </c>
      <c r="Z750" s="134">
        <f t="shared" ca="1" si="107"/>
        <v>17</v>
      </c>
      <c r="AA750" s="134">
        <f t="shared" ca="1" si="108"/>
        <v>5.6855671296289074</v>
      </c>
      <c r="AB750" s="134">
        <f t="shared" ca="1" si="109"/>
        <v>17</v>
      </c>
      <c r="AC750" s="134">
        <f t="shared" ca="1" si="110"/>
        <v>13</v>
      </c>
      <c r="AD750" s="135">
        <f t="shared" ca="1" si="111"/>
        <v>-16.685567129628907</v>
      </c>
      <c r="AE750" s="127" t="str">
        <f t="shared" ca="1" si="115"/>
        <v>VENCIDO</v>
      </c>
    </row>
    <row r="751" spans="1:31" customFormat="1" ht="15" x14ac:dyDescent="0.25">
      <c r="A751" s="110">
        <v>23546930</v>
      </c>
      <c r="B751" s="39" t="e">
        <f>VLOOKUP(A751,[1]BASE!$A:$A,1,0)</f>
        <v>#N/A</v>
      </c>
      <c r="C751" s="39">
        <f>VLOOKUP(A751,'INGRESO DIARIO'!A:A,1,0)</f>
        <v>23546930</v>
      </c>
      <c r="D751" s="1" t="s">
        <v>4824</v>
      </c>
      <c r="E751" s="1" t="s">
        <v>19</v>
      </c>
      <c r="F751" s="41">
        <v>45923.565138888887</v>
      </c>
      <c r="G751" s="41">
        <v>45923.565162037034</v>
      </c>
      <c r="H751" s="1">
        <v>1146438824</v>
      </c>
      <c r="I751" s="1" t="s">
        <v>4825</v>
      </c>
      <c r="J751" s="1" t="s">
        <v>5057</v>
      </c>
      <c r="K751" s="1" t="s">
        <v>15</v>
      </c>
      <c r="L751" s="1" t="s">
        <v>4826</v>
      </c>
      <c r="M751" s="1" t="s">
        <v>16</v>
      </c>
      <c r="N751" s="1" t="s">
        <v>20</v>
      </c>
      <c r="O751" s="1"/>
      <c r="P751" s="1" t="s">
        <v>17</v>
      </c>
      <c r="Q751" s="1"/>
      <c r="R751" s="1"/>
      <c r="S751" s="1"/>
      <c r="T751" s="1"/>
      <c r="U751" s="1"/>
      <c r="V751" s="1"/>
      <c r="W751" s="133">
        <f t="shared" si="112"/>
        <v>45927.565162037034</v>
      </c>
      <c r="X751" s="134">
        <f t="shared" si="113"/>
        <v>4</v>
      </c>
      <c r="Y751" s="134">
        <f t="shared" ca="1" si="106"/>
        <v>22.434837962966412</v>
      </c>
      <c r="Z751" s="134">
        <f t="shared" ca="1" si="107"/>
        <v>17</v>
      </c>
      <c r="AA751" s="134">
        <f t="shared" ca="1" si="108"/>
        <v>5.4348379629664123</v>
      </c>
      <c r="AB751" s="134">
        <f t="shared" ca="1" si="109"/>
        <v>17</v>
      </c>
      <c r="AC751" s="134">
        <f t="shared" ca="1" si="110"/>
        <v>13</v>
      </c>
      <c r="AD751" s="135">
        <f t="shared" ca="1" si="111"/>
        <v>-16.434837962966412</v>
      </c>
      <c r="AE751" s="127" t="str">
        <f t="shared" ca="1" si="115"/>
        <v>VENCIDO</v>
      </c>
    </row>
    <row r="752" spans="1:31" customFormat="1" ht="15" x14ac:dyDescent="0.25">
      <c r="A752" s="110">
        <v>23546693</v>
      </c>
      <c r="B752" s="39" t="e">
        <f>VLOOKUP(A752,[1]BASE!$A:$A,1,0)</f>
        <v>#N/A</v>
      </c>
      <c r="C752" s="39">
        <f>VLOOKUP(A752,'INGRESO DIARIO'!A:A,1,0)</f>
        <v>23546693</v>
      </c>
      <c r="D752" s="40" t="s">
        <v>5097</v>
      </c>
      <c r="E752" s="1" t="s">
        <v>19</v>
      </c>
      <c r="F752" s="41">
        <v>45923.43645833333</v>
      </c>
      <c r="G752" s="41">
        <v>45923.436493055553</v>
      </c>
      <c r="H752" s="1">
        <v>1017247912</v>
      </c>
      <c r="I752" s="1" t="s">
        <v>4832</v>
      </c>
      <c r="J752" s="1" t="s">
        <v>5058</v>
      </c>
      <c r="K752" s="1" t="s">
        <v>15</v>
      </c>
      <c r="L752" s="1" t="s">
        <v>4833</v>
      </c>
      <c r="M752" s="1" t="s">
        <v>16</v>
      </c>
      <c r="N752" s="1" t="s">
        <v>20</v>
      </c>
      <c r="O752" s="1"/>
      <c r="P752" s="1" t="s">
        <v>17</v>
      </c>
      <c r="Q752" s="1"/>
      <c r="R752" s="1"/>
      <c r="S752" s="1"/>
      <c r="T752" s="1"/>
      <c r="U752" s="1"/>
      <c r="V752" s="1"/>
      <c r="W752" s="133">
        <f t="shared" si="112"/>
        <v>45927.436493055553</v>
      </c>
      <c r="X752" s="134">
        <f t="shared" si="113"/>
        <v>4</v>
      </c>
      <c r="Y752" s="134">
        <f t="shared" ca="1" si="106"/>
        <v>22.563506944446999</v>
      </c>
      <c r="Z752" s="134">
        <f t="shared" ca="1" si="107"/>
        <v>17</v>
      </c>
      <c r="AA752" s="134">
        <f t="shared" ca="1" si="108"/>
        <v>5.5635069444469991</v>
      </c>
      <c r="AB752" s="134">
        <f t="shared" ca="1" si="109"/>
        <v>17</v>
      </c>
      <c r="AC752" s="134">
        <f t="shared" ca="1" si="110"/>
        <v>13</v>
      </c>
      <c r="AD752" s="135">
        <f t="shared" ca="1" si="111"/>
        <v>-16.563506944446999</v>
      </c>
      <c r="AE752" s="127" t="str">
        <f t="shared" ca="1" si="115"/>
        <v>VENCIDO</v>
      </c>
    </row>
    <row r="753" spans="1:31" customFormat="1" ht="15" x14ac:dyDescent="0.25">
      <c r="A753" s="110">
        <v>23546931</v>
      </c>
      <c r="B753" s="39" t="e">
        <f>VLOOKUP(A753,[1]BASE!$A:$A,1,0)</f>
        <v>#N/A</v>
      </c>
      <c r="C753" s="39">
        <f>VLOOKUP(A753,'INGRESO DIARIO'!A:A,1,0)</f>
        <v>23546931</v>
      </c>
      <c r="D753" s="40" t="s">
        <v>5098</v>
      </c>
      <c r="E753" s="1" t="s">
        <v>19</v>
      </c>
      <c r="F753" s="41">
        <v>45923.566967592589</v>
      </c>
      <c r="G753" s="41">
        <v>45923.566990740743</v>
      </c>
      <c r="H753" s="1">
        <v>70050223</v>
      </c>
      <c r="I753" s="1" t="s">
        <v>4837</v>
      </c>
      <c r="J753" s="1" t="s">
        <v>5059</v>
      </c>
      <c r="K753" s="1" t="s">
        <v>15</v>
      </c>
      <c r="L753" s="1" t="s">
        <v>4838</v>
      </c>
      <c r="M753" s="1" t="s">
        <v>16</v>
      </c>
      <c r="N753" s="1" t="s">
        <v>20</v>
      </c>
      <c r="O753" s="1"/>
      <c r="P753" s="1" t="s">
        <v>17</v>
      </c>
      <c r="Q753" s="1"/>
      <c r="R753" s="1"/>
      <c r="S753" s="1"/>
      <c r="T753" s="1"/>
      <c r="U753" s="1"/>
      <c r="V753" s="1"/>
      <c r="W753" s="133">
        <f t="shared" si="112"/>
        <v>45927.566990740743</v>
      </c>
      <c r="X753" s="134">
        <f t="shared" si="113"/>
        <v>4</v>
      </c>
      <c r="Y753" s="134">
        <f t="shared" ca="1" si="106"/>
        <v>22.433009259257233</v>
      </c>
      <c r="Z753" s="134">
        <f t="shared" ca="1" si="107"/>
        <v>17</v>
      </c>
      <c r="AA753" s="134">
        <f t="shared" ca="1" si="108"/>
        <v>5.4330092592572328</v>
      </c>
      <c r="AB753" s="134">
        <f t="shared" ca="1" si="109"/>
        <v>17</v>
      </c>
      <c r="AC753" s="134">
        <f t="shared" ca="1" si="110"/>
        <v>13</v>
      </c>
      <c r="AD753" s="135">
        <f t="shared" ca="1" si="111"/>
        <v>-16.433009259257233</v>
      </c>
      <c r="AE753" s="127" t="str">
        <f t="shared" ca="1" si="115"/>
        <v>VENCIDO</v>
      </c>
    </row>
    <row r="754" spans="1:31" customFormat="1" ht="15" x14ac:dyDescent="0.25">
      <c r="A754" s="110">
        <v>23546208</v>
      </c>
      <c r="B754" s="39" t="e">
        <f>VLOOKUP(A754,[1]BASE!$A:$A,1,0)</f>
        <v>#N/A</v>
      </c>
      <c r="C754" s="39">
        <f>VLOOKUP(A754,'INGRESO DIARIO'!A:A,1,0)</f>
        <v>23546208</v>
      </c>
      <c r="D754" s="40" t="s">
        <v>5099</v>
      </c>
      <c r="E754" s="1" t="s">
        <v>19</v>
      </c>
      <c r="F754" s="41">
        <v>45922.733472222222</v>
      </c>
      <c r="G754" s="41">
        <v>45922.733506944445</v>
      </c>
      <c r="H754" s="1">
        <v>33101794</v>
      </c>
      <c r="I754" s="1" t="s">
        <v>4843</v>
      </c>
      <c r="J754" s="1" t="s">
        <v>5060</v>
      </c>
      <c r="K754" s="1" t="s">
        <v>15</v>
      </c>
      <c r="L754" s="1" t="s">
        <v>4844</v>
      </c>
      <c r="M754" s="1" t="s">
        <v>16</v>
      </c>
      <c r="N754" s="1" t="s">
        <v>20</v>
      </c>
      <c r="O754" s="1"/>
      <c r="P754" s="1" t="s">
        <v>17</v>
      </c>
      <c r="Q754" s="1"/>
      <c r="R754" s="1"/>
      <c r="S754" s="1"/>
      <c r="T754" s="1"/>
      <c r="U754" s="1"/>
      <c r="V754" s="1"/>
      <c r="W754" s="133">
        <f t="shared" si="112"/>
        <v>45926.733506944445</v>
      </c>
      <c r="X754" s="134">
        <f t="shared" si="113"/>
        <v>4</v>
      </c>
      <c r="Y754" s="134">
        <f t="shared" ca="1" si="106"/>
        <v>23.266493055554747</v>
      </c>
      <c r="Z754" s="134">
        <f t="shared" ca="1" si="107"/>
        <v>18</v>
      </c>
      <c r="AA754" s="134">
        <f t="shared" ca="1" si="108"/>
        <v>5.2664930555547471</v>
      </c>
      <c r="AB754" s="134">
        <f t="shared" ca="1" si="109"/>
        <v>18</v>
      </c>
      <c r="AC754" s="134">
        <f t="shared" ca="1" si="110"/>
        <v>14</v>
      </c>
      <c r="AD754" s="135">
        <f t="shared" ca="1" si="111"/>
        <v>-17.266493055554747</v>
      </c>
      <c r="AE754" s="127" t="str">
        <f t="shared" ca="1" si="115"/>
        <v>VENCIDO</v>
      </c>
    </row>
    <row r="755" spans="1:31" customFormat="1" ht="15" x14ac:dyDescent="0.25">
      <c r="A755" s="110">
        <v>23547052</v>
      </c>
      <c r="B755" s="39" t="e">
        <f>VLOOKUP(A755,[1]BASE!$A:$A,1,0)</f>
        <v>#N/A</v>
      </c>
      <c r="C755" s="39">
        <f>VLOOKUP(A755,'INGRESO DIARIO'!A:A,1,0)</f>
        <v>23547052</v>
      </c>
      <c r="D755" s="1" t="s">
        <v>4847</v>
      </c>
      <c r="E755" s="1" t="s">
        <v>19</v>
      </c>
      <c r="F755" s="41">
        <v>45923.601053240738</v>
      </c>
      <c r="G755" s="41">
        <v>45923.601087962961</v>
      </c>
      <c r="H755" s="1">
        <v>1037263422</v>
      </c>
      <c r="I755" s="1" t="s">
        <v>4848</v>
      </c>
      <c r="J755" s="1" t="s">
        <v>5061</v>
      </c>
      <c r="K755" s="1" t="s">
        <v>15</v>
      </c>
      <c r="L755" s="1" t="s">
        <v>4849</v>
      </c>
      <c r="M755" s="1" t="s">
        <v>16</v>
      </c>
      <c r="N755" s="1" t="s">
        <v>20</v>
      </c>
      <c r="O755" s="1"/>
      <c r="P755" s="1" t="s">
        <v>17</v>
      </c>
      <c r="Q755" s="1"/>
      <c r="R755" s="1"/>
      <c r="S755" s="1"/>
      <c r="T755" s="1"/>
      <c r="U755" s="1"/>
      <c r="V755" s="1"/>
      <c r="W755" s="133">
        <f t="shared" si="112"/>
        <v>45927.601087962961</v>
      </c>
      <c r="X755" s="134">
        <f t="shared" si="113"/>
        <v>4</v>
      </c>
      <c r="Y755" s="134">
        <f t="shared" ca="1" si="106"/>
        <v>22.398912037038826</v>
      </c>
      <c r="Z755" s="134">
        <f t="shared" ca="1" si="107"/>
        <v>17</v>
      </c>
      <c r="AA755" s="134">
        <f t="shared" ca="1" si="108"/>
        <v>5.3989120370388264</v>
      </c>
      <c r="AB755" s="134">
        <f t="shared" ca="1" si="109"/>
        <v>17</v>
      </c>
      <c r="AC755" s="134">
        <f t="shared" ca="1" si="110"/>
        <v>13</v>
      </c>
      <c r="AD755" s="135">
        <f t="shared" ca="1" si="111"/>
        <v>-16.398912037038826</v>
      </c>
      <c r="AE755" s="127" t="str">
        <f t="shared" ca="1" si="115"/>
        <v>VENCIDO</v>
      </c>
    </row>
    <row r="756" spans="1:31" customFormat="1" ht="15" x14ac:dyDescent="0.25">
      <c r="A756" s="110">
        <v>23546846</v>
      </c>
      <c r="B756" s="39" t="e">
        <f>VLOOKUP(A756,[1]BASE!$A:$A,1,0)</f>
        <v>#N/A</v>
      </c>
      <c r="C756" s="39">
        <f>VLOOKUP(A756,'INGRESO DIARIO'!A:A,1,0)</f>
        <v>23546846</v>
      </c>
      <c r="D756" s="40" t="s">
        <v>5100</v>
      </c>
      <c r="E756" s="1" t="s">
        <v>19</v>
      </c>
      <c r="F756" s="41">
        <v>45923.506226851852</v>
      </c>
      <c r="G756" s="41">
        <v>45923.506261574075</v>
      </c>
      <c r="H756" s="1">
        <v>43613332</v>
      </c>
      <c r="I756" s="1" t="s">
        <v>4858</v>
      </c>
      <c r="J756" s="1" t="s">
        <v>5062</v>
      </c>
      <c r="K756" s="1" t="s">
        <v>15</v>
      </c>
      <c r="L756" s="1" t="s">
        <v>4859</v>
      </c>
      <c r="M756" s="1" t="s">
        <v>16</v>
      </c>
      <c r="N756" s="1" t="s">
        <v>20</v>
      </c>
      <c r="O756" s="1"/>
      <c r="P756" s="1" t="s">
        <v>17</v>
      </c>
      <c r="Q756" s="1"/>
      <c r="R756" s="1"/>
      <c r="S756" s="1"/>
      <c r="T756" s="1"/>
      <c r="U756" s="1"/>
      <c r="V756" s="1"/>
      <c r="W756" s="133">
        <f t="shared" si="112"/>
        <v>45927.506261574075</v>
      </c>
      <c r="X756" s="134">
        <f t="shared" si="113"/>
        <v>4</v>
      </c>
      <c r="Y756" s="134">
        <f t="shared" ca="1" si="106"/>
        <v>22.493738425924676</v>
      </c>
      <c r="Z756" s="134">
        <f t="shared" ca="1" si="107"/>
        <v>17</v>
      </c>
      <c r="AA756" s="134">
        <f t="shared" ca="1" si="108"/>
        <v>5.4937384259246755</v>
      </c>
      <c r="AB756" s="134">
        <f t="shared" ca="1" si="109"/>
        <v>17</v>
      </c>
      <c r="AC756" s="134">
        <f t="shared" ca="1" si="110"/>
        <v>13</v>
      </c>
      <c r="AD756" s="135">
        <f t="shared" ca="1" si="111"/>
        <v>-16.493738425924676</v>
      </c>
      <c r="AE756" s="127" t="str">
        <f t="shared" ca="1" si="115"/>
        <v>VENCIDO</v>
      </c>
    </row>
    <row r="757" spans="1:31" customFormat="1" ht="15" x14ac:dyDescent="0.25">
      <c r="A757" s="110">
        <v>23546858</v>
      </c>
      <c r="B757" s="39" t="e">
        <f>VLOOKUP(A757,[1]BASE!$A:$A,1,0)</f>
        <v>#N/A</v>
      </c>
      <c r="C757" s="39">
        <f>VLOOKUP(A757,'INGRESO DIARIO'!A:A,1,0)</f>
        <v>23546858</v>
      </c>
      <c r="D757" s="40" t="s">
        <v>5102</v>
      </c>
      <c r="E757" s="1" t="s">
        <v>19</v>
      </c>
      <c r="F757" s="41">
        <v>45923.510439814818</v>
      </c>
      <c r="G757" s="41">
        <v>45923.510462962964</v>
      </c>
      <c r="H757" s="1">
        <v>1192816161</v>
      </c>
      <c r="I757" s="1" t="s">
        <v>4872</v>
      </c>
      <c r="J757" s="1" t="s">
        <v>5064</v>
      </c>
      <c r="K757" s="1" t="s">
        <v>15</v>
      </c>
      <c r="L757" s="1" t="s">
        <v>4873</v>
      </c>
      <c r="M757" s="1" t="s">
        <v>16</v>
      </c>
      <c r="N757" s="1" t="s">
        <v>22</v>
      </c>
      <c r="O757" s="1"/>
      <c r="P757" s="1" t="s">
        <v>17</v>
      </c>
      <c r="Q757" s="1"/>
      <c r="R757" s="1"/>
      <c r="S757" s="1"/>
      <c r="T757" s="1"/>
      <c r="U757" s="1"/>
      <c r="V757" s="1"/>
      <c r="W757" s="133">
        <f t="shared" si="112"/>
        <v>45927.510462962964</v>
      </c>
      <c r="X757" s="134">
        <f t="shared" si="113"/>
        <v>4</v>
      </c>
      <c r="Y757" s="134">
        <f t="shared" ca="1" si="106"/>
        <v>22.489537037035916</v>
      </c>
      <c r="Z757" s="134">
        <f t="shared" ca="1" si="107"/>
        <v>17</v>
      </c>
      <c r="AA757" s="134">
        <f t="shared" ca="1" si="108"/>
        <v>5.489537037035916</v>
      </c>
      <c r="AB757" s="134">
        <f t="shared" ca="1" si="109"/>
        <v>17</v>
      </c>
      <c r="AC757" s="134">
        <f t="shared" ca="1" si="110"/>
        <v>13</v>
      </c>
      <c r="AD757" s="135">
        <f t="shared" ca="1" si="111"/>
        <v>-16.489537037035916</v>
      </c>
      <c r="AE757" s="127" t="str">
        <f t="shared" ca="1" si="115"/>
        <v>VENCIDO</v>
      </c>
    </row>
    <row r="758" spans="1:31" customFormat="1" ht="15" x14ac:dyDescent="0.25">
      <c r="A758" s="110">
        <v>23546671</v>
      </c>
      <c r="B758" s="39" t="e">
        <f>VLOOKUP(A758,[1]BASE!$A:$A,1,0)</f>
        <v>#N/A</v>
      </c>
      <c r="C758" s="39">
        <f>VLOOKUP(A758,'INGRESO DIARIO'!A:A,1,0)</f>
        <v>23546671</v>
      </c>
      <c r="D758" s="40" t="s">
        <v>5103</v>
      </c>
      <c r="E758" s="1" t="s">
        <v>409</v>
      </c>
      <c r="F758" s="41">
        <v>45923.429120370369</v>
      </c>
      <c r="G758" s="41">
        <v>45923.429155092592</v>
      </c>
      <c r="H758" s="1">
        <v>1036625170</v>
      </c>
      <c r="I758" s="1" t="s">
        <v>4878</v>
      </c>
      <c r="J758" s="1" t="s">
        <v>5065</v>
      </c>
      <c r="K758" s="1" t="s">
        <v>15</v>
      </c>
      <c r="L758" s="1" t="s">
        <v>4879</v>
      </c>
      <c r="M758" s="1" t="s">
        <v>16</v>
      </c>
      <c r="N758" s="1" t="s">
        <v>26</v>
      </c>
      <c r="O758" s="1"/>
      <c r="P758" s="1" t="s">
        <v>17</v>
      </c>
      <c r="Q758" s="1"/>
      <c r="R758" s="1"/>
      <c r="S758" s="1"/>
      <c r="T758" s="1"/>
      <c r="U758" s="1"/>
      <c r="V758" s="1"/>
      <c r="W758" s="133">
        <f t="shared" si="112"/>
        <v>45927.429155092592</v>
      </c>
      <c r="X758" s="134">
        <f t="shared" si="113"/>
        <v>4</v>
      </c>
      <c r="Y758" s="134">
        <f t="shared" ca="1" si="106"/>
        <v>22.570844907408173</v>
      </c>
      <c r="Z758" s="134">
        <f t="shared" ca="1" si="107"/>
        <v>17</v>
      </c>
      <c r="AA758" s="134">
        <f t="shared" ca="1" si="108"/>
        <v>5.5708449074081727</v>
      </c>
      <c r="AB758" s="134">
        <f t="shared" ca="1" si="109"/>
        <v>17</v>
      </c>
      <c r="AC758" s="134">
        <f t="shared" ca="1" si="110"/>
        <v>13</v>
      </c>
      <c r="AD758" s="135">
        <f t="shared" ca="1" si="111"/>
        <v>-16.570844907408173</v>
      </c>
      <c r="AE758" s="127" t="str">
        <f t="shared" ca="1" si="115"/>
        <v>VENCIDO</v>
      </c>
    </row>
    <row r="759" spans="1:31" customFormat="1" ht="15" x14ac:dyDescent="0.25">
      <c r="A759" s="110">
        <v>23546712</v>
      </c>
      <c r="B759" s="39" t="e">
        <f>VLOOKUP(A759,[1]BASE!$A:$A,1,0)</f>
        <v>#N/A</v>
      </c>
      <c r="C759" s="39">
        <f>VLOOKUP(A759,'INGRESO DIARIO'!A:A,1,0)</f>
        <v>23546712</v>
      </c>
      <c r="D759" s="40" t="s">
        <v>5104</v>
      </c>
      <c r="E759" s="1" t="s">
        <v>409</v>
      </c>
      <c r="F759" s="41">
        <v>45923.443935185183</v>
      </c>
      <c r="G759" s="41">
        <v>45923.443969907406</v>
      </c>
      <c r="H759" s="1">
        <v>1036625170</v>
      </c>
      <c r="I759" s="1" t="s">
        <v>4878</v>
      </c>
      <c r="J759" s="1" t="s">
        <v>5065</v>
      </c>
      <c r="K759" s="1" t="s">
        <v>15</v>
      </c>
      <c r="L759" s="1" t="s">
        <v>4883</v>
      </c>
      <c r="M759" s="1" t="s">
        <v>16</v>
      </c>
      <c r="N759" s="1" t="s">
        <v>26</v>
      </c>
      <c r="O759" s="1"/>
      <c r="P759" s="1" t="s">
        <v>17</v>
      </c>
      <c r="Q759" s="1"/>
      <c r="R759" s="1"/>
      <c r="S759" s="1"/>
      <c r="T759" s="1"/>
      <c r="U759" s="1"/>
      <c r="V759" s="1"/>
      <c r="W759" s="133">
        <f t="shared" si="112"/>
        <v>45927.443969907406</v>
      </c>
      <c r="X759" s="134">
        <f t="shared" si="113"/>
        <v>4</v>
      </c>
      <c r="Y759" s="134">
        <f t="shared" ca="1" si="106"/>
        <v>22.556030092593573</v>
      </c>
      <c r="Z759" s="134">
        <f t="shared" ca="1" si="107"/>
        <v>17</v>
      </c>
      <c r="AA759" s="134">
        <f t="shared" ca="1" si="108"/>
        <v>5.5560300925935735</v>
      </c>
      <c r="AB759" s="134">
        <f t="shared" ca="1" si="109"/>
        <v>17</v>
      </c>
      <c r="AC759" s="134">
        <f t="shared" ca="1" si="110"/>
        <v>13</v>
      </c>
      <c r="AD759" s="135">
        <f t="shared" ca="1" si="111"/>
        <v>-16.556030092593573</v>
      </c>
      <c r="AE759" s="127" t="str">
        <f t="shared" ca="1" si="115"/>
        <v>VENCIDO</v>
      </c>
    </row>
    <row r="760" spans="1:31" customFormat="1" ht="15" x14ac:dyDescent="0.25">
      <c r="A760" s="110">
        <v>23546700</v>
      </c>
      <c r="B760" s="39" t="e">
        <f>VLOOKUP(A760,[1]BASE!$A:$A,1,0)</f>
        <v>#N/A</v>
      </c>
      <c r="C760" s="39">
        <f>VLOOKUP(A760,'INGRESO DIARIO'!A:A,1,0)</f>
        <v>23546700</v>
      </c>
      <c r="D760" s="40" t="s">
        <v>5105</v>
      </c>
      <c r="E760" s="1" t="s">
        <v>409</v>
      </c>
      <c r="F760" s="41">
        <v>45923.439050925925</v>
      </c>
      <c r="G760" s="41">
        <v>45923.439085648148</v>
      </c>
      <c r="H760" s="1">
        <v>1036625170</v>
      </c>
      <c r="I760" s="1" t="s">
        <v>4878</v>
      </c>
      <c r="J760" s="1" t="s">
        <v>5065</v>
      </c>
      <c r="K760" s="1" t="s">
        <v>15</v>
      </c>
      <c r="L760" s="1" t="s">
        <v>4887</v>
      </c>
      <c r="M760" s="1" t="s">
        <v>16</v>
      </c>
      <c r="N760" s="1" t="s">
        <v>26</v>
      </c>
      <c r="O760" s="1"/>
      <c r="P760" s="1" t="s">
        <v>17</v>
      </c>
      <c r="Q760" s="1"/>
      <c r="R760" s="1"/>
      <c r="S760" s="1"/>
      <c r="T760" s="1"/>
      <c r="U760" s="1"/>
      <c r="V760" s="1"/>
      <c r="W760" s="133">
        <f t="shared" si="112"/>
        <v>45927.439085648148</v>
      </c>
      <c r="X760" s="134">
        <f t="shared" si="113"/>
        <v>4</v>
      </c>
      <c r="Y760" s="134">
        <f t="shared" ca="1" si="106"/>
        <v>22.560914351852261</v>
      </c>
      <c r="Z760" s="134">
        <f t="shared" ca="1" si="107"/>
        <v>17</v>
      </c>
      <c r="AA760" s="134">
        <f t="shared" ca="1" si="108"/>
        <v>5.5609143518522615</v>
      </c>
      <c r="AB760" s="134">
        <f t="shared" ca="1" si="109"/>
        <v>17</v>
      </c>
      <c r="AC760" s="134">
        <f t="shared" ca="1" si="110"/>
        <v>13</v>
      </c>
      <c r="AD760" s="135">
        <f t="shared" ca="1" si="111"/>
        <v>-16.560914351852261</v>
      </c>
      <c r="AE760" s="127" t="str">
        <f t="shared" ca="1" si="115"/>
        <v>VENCIDO</v>
      </c>
    </row>
    <row r="761" spans="1:31" customFormat="1" ht="15" x14ac:dyDescent="0.25">
      <c r="A761" s="110">
        <v>23546070</v>
      </c>
      <c r="B761" s="39" t="e">
        <f>VLOOKUP(A761,[1]BASE!$A:$A,1,0)</f>
        <v>#N/A</v>
      </c>
      <c r="C761" s="39">
        <f>VLOOKUP(A761,'INGRESO DIARIO'!A:A,1,0)</f>
        <v>23546070</v>
      </c>
      <c r="D761" s="40" t="s">
        <v>5106</v>
      </c>
      <c r="E761" s="1" t="s">
        <v>19</v>
      </c>
      <c r="F761" s="41">
        <v>45922.681168981479</v>
      </c>
      <c r="G761" s="41">
        <v>45922.681203703702</v>
      </c>
      <c r="H761" s="1">
        <v>1076322765</v>
      </c>
      <c r="I761" s="1" t="s">
        <v>4909</v>
      </c>
      <c r="J761" s="1" t="s">
        <v>5066</v>
      </c>
      <c r="K761" s="1" t="s">
        <v>15</v>
      </c>
      <c r="L761" s="1" t="s">
        <v>4910</v>
      </c>
      <c r="M761" s="1" t="s">
        <v>16</v>
      </c>
      <c r="N761" s="1" t="s">
        <v>22</v>
      </c>
      <c r="O761" s="1"/>
      <c r="P761" s="1" t="s">
        <v>17</v>
      </c>
      <c r="Q761" s="1"/>
      <c r="R761" s="1"/>
      <c r="S761" s="1"/>
      <c r="T761" s="1"/>
      <c r="U761" s="1"/>
      <c r="V761" s="1"/>
      <c r="W761" s="133">
        <f t="shared" si="112"/>
        <v>45926.681203703702</v>
      </c>
      <c r="X761" s="134">
        <f t="shared" si="113"/>
        <v>4</v>
      </c>
      <c r="Y761" s="134">
        <f t="shared" ca="1" si="106"/>
        <v>23.318796296298387</v>
      </c>
      <c r="Z761" s="134">
        <f t="shared" ca="1" si="107"/>
        <v>18</v>
      </c>
      <c r="AA761" s="134">
        <f t="shared" ca="1" si="108"/>
        <v>5.3187962962983875</v>
      </c>
      <c r="AB761" s="134">
        <f t="shared" ca="1" si="109"/>
        <v>18</v>
      </c>
      <c r="AC761" s="134">
        <f t="shared" ca="1" si="110"/>
        <v>14</v>
      </c>
      <c r="AD761" s="135">
        <f t="shared" ca="1" si="111"/>
        <v>-17.318796296298387</v>
      </c>
      <c r="AE761" s="127" t="str">
        <f t="shared" ca="1" si="115"/>
        <v>VENCIDO</v>
      </c>
    </row>
    <row r="762" spans="1:31" customFormat="1" ht="15" x14ac:dyDescent="0.25">
      <c r="A762" s="110">
        <v>23546056</v>
      </c>
      <c r="B762" s="39" t="e">
        <f>VLOOKUP(A762,[1]BASE!$A:$A,1,0)</f>
        <v>#N/A</v>
      </c>
      <c r="C762" s="39">
        <f>VLOOKUP(A762,'INGRESO DIARIO'!A:A,1,0)</f>
        <v>23546056</v>
      </c>
      <c r="D762" s="40" t="s">
        <v>5107</v>
      </c>
      <c r="E762" s="1" t="s">
        <v>19</v>
      </c>
      <c r="F762" s="41">
        <v>45922.674502314818</v>
      </c>
      <c r="G762" s="41">
        <v>45922.674537037034</v>
      </c>
      <c r="H762" s="1">
        <v>1128470274</v>
      </c>
      <c r="I762" s="1" t="s">
        <v>4915</v>
      </c>
      <c r="J762" s="1" t="s">
        <v>5067</v>
      </c>
      <c r="K762" s="1" t="s">
        <v>15</v>
      </c>
      <c r="L762" s="1" t="s">
        <v>4916</v>
      </c>
      <c r="M762" s="1" t="s">
        <v>16</v>
      </c>
      <c r="N762" s="1" t="s">
        <v>22</v>
      </c>
      <c r="O762" s="1"/>
      <c r="P762" s="1" t="s">
        <v>17</v>
      </c>
      <c r="Q762" s="1"/>
      <c r="R762" s="1"/>
      <c r="S762" s="1"/>
      <c r="T762" s="1"/>
      <c r="U762" s="1"/>
      <c r="V762" s="1"/>
      <c r="W762" s="133">
        <f t="shared" si="112"/>
        <v>45926.674537037034</v>
      </c>
      <c r="X762" s="134">
        <f t="shared" si="113"/>
        <v>4</v>
      </c>
      <c r="Y762" s="134">
        <f t="shared" ca="1" si="106"/>
        <v>23.325462962966412</v>
      </c>
      <c r="Z762" s="134">
        <f t="shared" ca="1" si="107"/>
        <v>18</v>
      </c>
      <c r="AA762" s="134">
        <f t="shared" ca="1" si="108"/>
        <v>5.3254629629664123</v>
      </c>
      <c r="AB762" s="134">
        <f t="shared" ca="1" si="109"/>
        <v>18</v>
      </c>
      <c r="AC762" s="134">
        <f t="shared" ca="1" si="110"/>
        <v>14</v>
      </c>
      <c r="AD762" s="135">
        <f t="shared" ca="1" si="111"/>
        <v>-17.325462962966412</v>
      </c>
      <c r="AE762" s="127" t="str">
        <f t="shared" ca="1" si="115"/>
        <v>VENCIDO</v>
      </c>
    </row>
    <row r="763" spans="1:31" customFormat="1" ht="15" x14ac:dyDescent="0.25">
      <c r="A763" s="110">
        <v>23403157</v>
      </c>
      <c r="B763" s="39" t="e">
        <f>VLOOKUP(A763,[1]BASE!$A:$A,1,0)</f>
        <v>#N/A</v>
      </c>
      <c r="C763" s="39">
        <f>VLOOKUP(A763,'INGRESO DIARIO'!A:A,1,0)</f>
        <v>23403157</v>
      </c>
      <c r="D763" s="40" t="s">
        <v>5108</v>
      </c>
      <c r="E763" s="1" t="s">
        <v>19</v>
      </c>
      <c r="F763" s="41">
        <v>45748.487986111111</v>
      </c>
      <c r="G763" s="41">
        <v>45922.685486111113</v>
      </c>
      <c r="H763" s="1">
        <v>1128269074</v>
      </c>
      <c r="I763" s="1" t="s">
        <v>4922</v>
      </c>
      <c r="J763" s="1" t="s">
        <v>5068</v>
      </c>
      <c r="K763" s="1" t="s">
        <v>15</v>
      </c>
      <c r="L763" s="1" t="s">
        <v>4923</v>
      </c>
      <c r="M763" s="1" t="s">
        <v>16</v>
      </c>
      <c r="N763" s="1" t="s">
        <v>22</v>
      </c>
      <c r="O763" s="1"/>
      <c r="P763" s="1" t="s">
        <v>17</v>
      </c>
      <c r="Q763" s="1"/>
      <c r="R763" s="1"/>
      <c r="S763" s="1"/>
      <c r="T763" s="1"/>
      <c r="U763" s="1"/>
      <c r="V763" s="1"/>
      <c r="W763" s="133">
        <f t="shared" si="112"/>
        <v>45926.685486111113</v>
      </c>
      <c r="X763" s="134">
        <f t="shared" si="113"/>
        <v>4</v>
      </c>
      <c r="Y763" s="134">
        <f t="shared" ca="1" si="106"/>
        <v>23.314513888886722</v>
      </c>
      <c r="Z763" s="134">
        <f t="shared" ca="1" si="107"/>
        <v>18</v>
      </c>
      <c r="AA763" s="134">
        <f t="shared" ca="1" si="108"/>
        <v>5.3145138888867223</v>
      </c>
      <c r="AB763" s="134">
        <f t="shared" ca="1" si="109"/>
        <v>18</v>
      </c>
      <c r="AC763" s="134">
        <f t="shared" ca="1" si="110"/>
        <v>14</v>
      </c>
      <c r="AD763" s="135">
        <f t="shared" ca="1" si="111"/>
        <v>-17.314513888886722</v>
      </c>
      <c r="AE763" s="127" t="str">
        <f t="shared" ca="1" si="115"/>
        <v>VENCIDO</v>
      </c>
    </row>
    <row r="764" spans="1:31" customFormat="1" ht="15" x14ac:dyDescent="0.25">
      <c r="A764" s="110">
        <v>23546898</v>
      </c>
      <c r="B764" s="39" t="e">
        <f>VLOOKUP(A764,[1]BASE!$A:$A,1,0)</f>
        <v>#N/A</v>
      </c>
      <c r="C764" s="39">
        <f>VLOOKUP(A764,'INGRESO DIARIO'!A:A,1,0)</f>
        <v>23546898</v>
      </c>
      <c r="D764" s="40" t="s">
        <v>5109</v>
      </c>
      <c r="E764" s="1" t="s">
        <v>19</v>
      </c>
      <c r="F764" s="41">
        <v>45923.544675925928</v>
      </c>
      <c r="G764" s="41">
        <v>45923.544699074075</v>
      </c>
      <c r="H764" s="1">
        <v>43867933</v>
      </c>
      <c r="I764" s="1" t="s">
        <v>4928</v>
      </c>
      <c r="J764" s="1" t="s">
        <v>5069</v>
      </c>
      <c r="K764" s="1" t="s">
        <v>15</v>
      </c>
      <c r="L764" s="1" t="s">
        <v>4929</v>
      </c>
      <c r="M764" s="1" t="s">
        <v>16</v>
      </c>
      <c r="N764" s="1" t="s">
        <v>22</v>
      </c>
      <c r="O764" s="1"/>
      <c r="P764" s="1" t="s">
        <v>17</v>
      </c>
      <c r="Q764" s="1"/>
      <c r="R764" s="1"/>
      <c r="S764" s="1"/>
      <c r="T764" s="1"/>
      <c r="U764" s="1"/>
      <c r="V764" s="1"/>
      <c r="W764" s="133">
        <f t="shared" si="112"/>
        <v>45927.544699074075</v>
      </c>
      <c r="X764" s="134">
        <f t="shared" si="113"/>
        <v>4</v>
      </c>
      <c r="Y764" s="134">
        <f t="shared" ref="Y764:Y776" ca="1" si="116">+TODAY()-G764+1</f>
        <v>22.455300925925258</v>
      </c>
      <c r="Z764" s="134">
        <f t="shared" ref="Z764:Z776" ca="1" si="117">+NETWORKDAYS.INTL(G764,NOW(),1)-MOD(H764,1)</f>
        <v>17</v>
      </c>
      <c r="AA764" s="134">
        <f t="shared" ref="AA764:AA776" ca="1" si="118">+Y764-Z764</f>
        <v>5.4553009259252576</v>
      </c>
      <c r="AB764" s="134">
        <f t="shared" ref="AB764:AB776" ca="1" si="119">+(((TODAY()-G764)+1)-AA764)</f>
        <v>17</v>
      </c>
      <c r="AC764" s="134">
        <f t="shared" ref="AC764:AC776" ca="1" si="120">+AB764-X764</f>
        <v>13</v>
      </c>
      <c r="AD764" s="135">
        <f t="shared" ref="AD764:AD776" ca="1" si="121">IF(W764&lt;&gt;0,+W764-TODAY()+1,"")</f>
        <v>-16.455300925925258</v>
      </c>
      <c r="AE764" s="127" t="str">
        <f t="shared" ca="1" si="115"/>
        <v>VENCIDO</v>
      </c>
    </row>
    <row r="765" spans="1:31" customFormat="1" ht="15" x14ac:dyDescent="0.25">
      <c r="A765" s="110">
        <v>23311945</v>
      </c>
      <c r="B765" s="39" t="e">
        <f>VLOOKUP(A765,[1]BASE!$A:$A,1,0)</f>
        <v>#N/A</v>
      </c>
      <c r="C765" s="39">
        <f>VLOOKUP(A765,'INGRESO DIARIO'!A:A,1,0)</f>
        <v>23311945</v>
      </c>
      <c r="D765" s="40" t="s">
        <v>5110</v>
      </c>
      <c r="E765" s="1" t="s">
        <v>19</v>
      </c>
      <c r="F765" s="41">
        <v>45649.40929398148</v>
      </c>
      <c r="G765" s="41">
        <v>45923.46266203704</v>
      </c>
      <c r="H765" s="1">
        <v>72178298</v>
      </c>
      <c r="I765" s="1" t="s">
        <v>4934</v>
      </c>
      <c r="J765" s="1" t="s">
        <v>5070</v>
      </c>
      <c r="K765" s="1" t="s">
        <v>15</v>
      </c>
      <c r="L765" s="1" t="s">
        <v>4935</v>
      </c>
      <c r="M765" s="1" t="s">
        <v>16</v>
      </c>
      <c r="N765" s="1" t="s">
        <v>22</v>
      </c>
      <c r="O765" s="1"/>
      <c r="P765" s="1" t="s">
        <v>17</v>
      </c>
      <c r="Q765" s="1"/>
      <c r="R765" s="1"/>
      <c r="S765" s="1"/>
      <c r="T765" s="1"/>
      <c r="U765" s="1"/>
      <c r="V765" s="1"/>
      <c r="W765" s="133">
        <f t="shared" si="112"/>
        <v>45927.46266203704</v>
      </c>
      <c r="X765" s="134">
        <f t="shared" si="113"/>
        <v>4</v>
      </c>
      <c r="Y765" s="134">
        <f t="shared" ca="1" si="116"/>
        <v>22.537337962960009</v>
      </c>
      <c r="Z765" s="134">
        <f t="shared" ca="1" si="117"/>
        <v>17</v>
      </c>
      <c r="AA765" s="134">
        <f t="shared" ca="1" si="118"/>
        <v>5.5373379629600095</v>
      </c>
      <c r="AB765" s="134">
        <f t="shared" ca="1" si="119"/>
        <v>17</v>
      </c>
      <c r="AC765" s="134">
        <f t="shared" ca="1" si="120"/>
        <v>13</v>
      </c>
      <c r="AD765" s="135">
        <f t="shared" ca="1" si="121"/>
        <v>-16.537337962960009</v>
      </c>
      <c r="AE765" s="127" t="str">
        <f t="shared" ca="1" si="115"/>
        <v>VENCIDO</v>
      </c>
    </row>
    <row r="766" spans="1:31" customFormat="1" ht="15" x14ac:dyDescent="0.25">
      <c r="A766" s="110">
        <v>23507561</v>
      </c>
      <c r="B766" s="39" t="e">
        <f>VLOOKUP(A766,[1]BASE!$A:$A,1,0)</f>
        <v>#N/A</v>
      </c>
      <c r="C766" s="39">
        <f>VLOOKUP(A766,'INGRESO DIARIO'!A:A,1,0)</f>
        <v>23507561</v>
      </c>
      <c r="D766" s="40" t="s">
        <v>5111</v>
      </c>
      <c r="E766" s="1" t="s">
        <v>19</v>
      </c>
      <c r="F766" s="41">
        <v>45875.520787037036</v>
      </c>
      <c r="G766" s="41">
        <v>45923.480729166666</v>
      </c>
      <c r="H766" s="1">
        <v>71688887</v>
      </c>
      <c r="I766" s="1" t="s">
        <v>4942</v>
      </c>
      <c r="J766" s="1" t="s">
        <v>5071</v>
      </c>
      <c r="K766" s="1" t="s">
        <v>15</v>
      </c>
      <c r="L766" s="1" t="s">
        <v>4943</v>
      </c>
      <c r="M766" s="1" t="s">
        <v>16</v>
      </c>
      <c r="N766" s="1" t="s">
        <v>22</v>
      </c>
      <c r="O766" s="1"/>
      <c r="P766" s="1" t="s">
        <v>17</v>
      </c>
      <c r="Q766" s="1"/>
      <c r="R766" s="1"/>
      <c r="S766" s="1"/>
      <c r="T766" s="1"/>
      <c r="U766" s="1"/>
      <c r="V766" s="1"/>
      <c r="W766" s="133">
        <f t="shared" si="112"/>
        <v>45927.480729166666</v>
      </c>
      <c r="X766" s="134">
        <f t="shared" si="113"/>
        <v>4</v>
      </c>
      <c r="Y766" s="134">
        <f t="shared" ca="1" si="116"/>
        <v>22.519270833334303</v>
      </c>
      <c r="Z766" s="134">
        <f t="shared" ca="1" si="117"/>
        <v>17</v>
      </c>
      <c r="AA766" s="134">
        <f t="shared" ca="1" si="118"/>
        <v>5.5192708333343035</v>
      </c>
      <c r="AB766" s="134">
        <f t="shared" ca="1" si="119"/>
        <v>17</v>
      </c>
      <c r="AC766" s="134">
        <f t="shared" ca="1" si="120"/>
        <v>13</v>
      </c>
      <c r="AD766" s="135">
        <f t="shared" ca="1" si="121"/>
        <v>-16.519270833334303</v>
      </c>
      <c r="AE766" s="127" t="str">
        <f t="shared" ca="1" si="115"/>
        <v>VENCIDO</v>
      </c>
    </row>
    <row r="767" spans="1:31" customFormat="1" ht="15" x14ac:dyDescent="0.25">
      <c r="A767" s="110">
        <v>23456440</v>
      </c>
      <c r="B767" s="39" t="e">
        <f>VLOOKUP(A767,[1]BASE!$A:$A,1,0)</f>
        <v>#N/A</v>
      </c>
      <c r="C767" s="39">
        <f>VLOOKUP(A767,'INGRESO DIARIO'!A:A,1,0)</f>
        <v>23456440</v>
      </c>
      <c r="D767" s="40" t="s">
        <v>5112</v>
      </c>
      <c r="E767" s="1" t="s">
        <v>19</v>
      </c>
      <c r="F767" s="41">
        <v>45813.373472222222</v>
      </c>
      <c r="G767" s="41">
        <v>45923.482442129629</v>
      </c>
      <c r="H767" s="1">
        <v>71530609</v>
      </c>
      <c r="I767" s="1" t="s">
        <v>4948</v>
      </c>
      <c r="J767" s="1" t="s">
        <v>5072</v>
      </c>
      <c r="K767" s="1" t="s">
        <v>15</v>
      </c>
      <c r="L767" s="1" t="s">
        <v>4949</v>
      </c>
      <c r="M767" s="1" t="s">
        <v>16</v>
      </c>
      <c r="N767" s="1" t="s">
        <v>22</v>
      </c>
      <c r="O767" s="1"/>
      <c r="P767" s="1" t="s">
        <v>17</v>
      </c>
      <c r="Q767" s="1"/>
      <c r="R767" s="1"/>
      <c r="S767" s="1"/>
      <c r="T767" s="1"/>
      <c r="U767" s="1"/>
      <c r="V767" s="1"/>
      <c r="W767" s="133">
        <f t="shared" si="112"/>
        <v>45927.482442129629</v>
      </c>
      <c r="X767" s="134">
        <f t="shared" si="113"/>
        <v>4</v>
      </c>
      <c r="Y767" s="134">
        <f t="shared" ca="1" si="116"/>
        <v>22.517557870371093</v>
      </c>
      <c r="Z767" s="134">
        <f t="shared" ca="1" si="117"/>
        <v>17</v>
      </c>
      <c r="AA767" s="134">
        <f t="shared" ca="1" si="118"/>
        <v>5.5175578703710926</v>
      </c>
      <c r="AB767" s="134">
        <f t="shared" ca="1" si="119"/>
        <v>17</v>
      </c>
      <c r="AC767" s="134">
        <f t="shared" ca="1" si="120"/>
        <v>13</v>
      </c>
      <c r="AD767" s="135">
        <f t="shared" ca="1" si="121"/>
        <v>-16.517557870371093</v>
      </c>
      <c r="AE767" s="127" t="str">
        <f t="shared" ca="1" si="115"/>
        <v>VENCIDO</v>
      </c>
    </row>
    <row r="768" spans="1:31" customFormat="1" ht="15" x14ac:dyDescent="0.25">
      <c r="A768" s="110">
        <v>23520101</v>
      </c>
      <c r="B768" s="39" t="e">
        <f>VLOOKUP(A768,[1]BASE!$A:$A,1,0)</f>
        <v>#N/A</v>
      </c>
      <c r="C768" s="39">
        <f>VLOOKUP(A768,'INGRESO DIARIO'!A:A,1,0)</f>
        <v>23520101</v>
      </c>
      <c r="D768" s="1" t="s">
        <v>4963</v>
      </c>
      <c r="E768" s="1" t="s">
        <v>19</v>
      </c>
      <c r="F768" s="41">
        <v>45891.519537037035</v>
      </c>
      <c r="G768" s="41">
        <v>45923.398912037039</v>
      </c>
      <c r="H768" s="1">
        <v>1000766776</v>
      </c>
      <c r="I768" s="1" t="s">
        <v>4964</v>
      </c>
      <c r="J768" s="1" t="s">
        <v>5073</v>
      </c>
      <c r="K768" s="1" t="s">
        <v>15</v>
      </c>
      <c r="L768" s="1" t="s">
        <v>4965</v>
      </c>
      <c r="M768" s="1" t="s">
        <v>16</v>
      </c>
      <c r="N768" s="1" t="s">
        <v>22</v>
      </c>
      <c r="O768" s="1"/>
      <c r="P768" s="1" t="s">
        <v>17</v>
      </c>
      <c r="Q768" s="1"/>
      <c r="R768" s="1"/>
      <c r="S768" s="1"/>
      <c r="T768" s="1"/>
      <c r="U768" s="1"/>
      <c r="V768" s="1"/>
      <c r="W768" s="133">
        <f t="shared" ref="W768:W776" si="122">+IF(M768="RURAL",(G768+8),IF(M768="URBANA",(G768+4),""))</f>
        <v>45927.398912037039</v>
      </c>
      <c r="X768" s="134">
        <f t="shared" ref="X768:X776" si="123">+IF(M768="URBANA",4,IF(M768="RURAL",8,0))</f>
        <v>4</v>
      </c>
      <c r="Y768" s="134">
        <f t="shared" ca="1" si="116"/>
        <v>22.601087962961174</v>
      </c>
      <c r="Z768" s="134">
        <f t="shared" ca="1" si="117"/>
        <v>17</v>
      </c>
      <c r="AA768" s="134">
        <f t="shared" ca="1" si="118"/>
        <v>5.6010879629611736</v>
      </c>
      <c r="AB768" s="134">
        <f t="shared" ca="1" si="119"/>
        <v>17</v>
      </c>
      <c r="AC768" s="134">
        <f t="shared" ca="1" si="120"/>
        <v>13</v>
      </c>
      <c r="AD768" s="135">
        <f t="shared" ca="1" si="121"/>
        <v>-16.601087962961174</v>
      </c>
      <c r="AE768" s="127" t="str">
        <f t="shared" ca="1" si="115"/>
        <v>VENCIDO</v>
      </c>
    </row>
    <row r="769" spans="1:31" customFormat="1" ht="15" x14ac:dyDescent="0.25">
      <c r="A769" s="110">
        <v>23546829</v>
      </c>
      <c r="B769" s="39" t="e">
        <f>VLOOKUP(A769,[1]BASE!$A:$A,1,0)</f>
        <v>#N/A</v>
      </c>
      <c r="C769" s="39">
        <f>VLOOKUP(A769,'INGRESO DIARIO'!A:A,1,0)</f>
        <v>23546829</v>
      </c>
      <c r="D769" s="1" t="s">
        <v>4992</v>
      </c>
      <c r="E769" s="1" t="s">
        <v>19</v>
      </c>
      <c r="F769" s="41">
        <v>45923.497048611112</v>
      </c>
      <c r="G769" s="41">
        <v>45923.497083333335</v>
      </c>
      <c r="H769" s="1">
        <v>43419000</v>
      </c>
      <c r="I769" s="1" t="s">
        <v>4994</v>
      </c>
      <c r="J769" s="1" t="s">
        <v>5074</v>
      </c>
      <c r="K769" s="1" t="s">
        <v>15</v>
      </c>
      <c r="L769" s="1" t="s">
        <v>17</v>
      </c>
      <c r="M769" s="1" t="s">
        <v>18</v>
      </c>
      <c r="N769" s="1" t="s">
        <v>22</v>
      </c>
      <c r="O769" s="1"/>
      <c r="P769" s="1" t="s">
        <v>17</v>
      </c>
      <c r="Q769" s="1"/>
      <c r="R769" s="1"/>
      <c r="S769" s="1"/>
      <c r="T769" s="1"/>
      <c r="U769" s="1"/>
      <c r="V769" s="1"/>
      <c r="W769" s="133">
        <f t="shared" si="122"/>
        <v>45931.497083333335</v>
      </c>
      <c r="X769" s="134">
        <f t="shared" si="123"/>
        <v>8</v>
      </c>
      <c r="Y769" s="134">
        <f t="shared" ca="1" si="116"/>
        <v>22.502916666664532</v>
      </c>
      <c r="Z769" s="134">
        <f t="shared" ca="1" si="117"/>
        <v>17</v>
      </c>
      <c r="AA769" s="134">
        <f t="shared" ca="1" si="118"/>
        <v>5.5029166666645324</v>
      </c>
      <c r="AB769" s="134">
        <f t="shared" ca="1" si="119"/>
        <v>17</v>
      </c>
      <c r="AC769" s="134">
        <f t="shared" ca="1" si="120"/>
        <v>9</v>
      </c>
      <c r="AD769" s="135">
        <f t="shared" ca="1" si="121"/>
        <v>-12.502916666664532</v>
      </c>
      <c r="AE769" s="127" t="str">
        <f t="shared" ref="AE769:AE776" ca="1" si="124">IF(S769&lt;&gt;"OK",IF(AC769&gt;=0,"VENCIDO",IF(AND(AC769&lt;0,AC769&gt;=-2.1),"ALERTA","A TIEMPO")),"EJECUTADO")</f>
        <v>VENCIDO</v>
      </c>
    </row>
    <row r="770" spans="1:31" customFormat="1" ht="15" x14ac:dyDescent="0.25">
      <c r="A770" s="110">
        <v>23546993</v>
      </c>
      <c r="B770" s="39" t="e">
        <f>VLOOKUP(A770,[1]BASE!$A:$A,1,0)</f>
        <v>#N/A</v>
      </c>
      <c r="C770" s="39">
        <f>VLOOKUP(A770,'INGRESO DIARIO'!A:A,1,0)</f>
        <v>23546993</v>
      </c>
      <c r="D770" s="1" t="s">
        <v>4999</v>
      </c>
      <c r="E770" s="1" t="s">
        <v>19</v>
      </c>
      <c r="F770" s="41">
        <v>45923.585138888891</v>
      </c>
      <c r="G770" s="41">
        <v>45923.585173611114</v>
      </c>
      <c r="H770" s="1">
        <v>1017124816</v>
      </c>
      <c r="I770" s="1" t="s">
        <v>5000</v>
      </c>
      <c r="J770" s="1" t="s">
        <v>5075</v>
      </c>
      <c r="K770" s="1" t="s">
        <v>15</v>
      </c>
      <c r="L770" s="1" t="s">
        <v>5001</v>
      </c>
      <c r="M770" s="1" t="s">
        <v>18</v>
      </c>
      <c r="N770" s="1" t="s">
        <v>22</v>
      </c>
      <c r="O770" s="1"/>
      <c r="P770" s="1" t="s">
        <v>17</v>
      </c>
      <c r="Q770" s="1"/>
      <c r="R770" s="1"/>
      <c r="S770" s="1"/>
      <c r="T770" s="1"/>
      <c r="U770" s="1"/>
      <c r="V770" s="1"/>
      <c r="W770" s="133">
        <f t="shared" si="122"/>
        <v>45931.585173611114</v>
      </c>
      <c r="X770" s="134">
        <f t="shared" si="123"/>
        <v>8</v>
      </c>
      <c r="Y770" s="134">
        <f t="shared" ca="1" si="116"/>
        <v>22.414826388885558</v>
      </c>
      <c r="Z770" s="134">
        <f t="shared" ca="1" si="117"/>
        <v>17</v>
      </c>
      <c r="AA770" s="134">
        <f t="shared" ca="1" si="118"/>
        <v>5.4148263888855581</v>
      </c>
      <c r="AB770" s="134">
        <f t="shared" ca="1" si="119"/>
        <v>17</v>
      </c>
      <c r="AC770" s="134">
        <f t="shared" ca="1" si="120"/>
        <v>9</v>
      </c>
      <c r="AD770" s="135">
        <f t="shared" ca="1" si="121"/>
        <v>-12.414826388885558</v>
      </c>
      <c r="AE770" s="127" t="str">
        <f t="shared" ca="1" si="124"/>
        <v>VENCIDO</v>
      </c>
    </row>
    <row r="771" spans="1:31" customFormat="1" ht="15" x14ac:dyDescent="0.25">
      <c r="A771" s="110">
        <v>23134880</v>
      </c>
      <c r="B771" s="39" t="e">
        <f>VLOOKUP(A771,[1]BASE!$A:$A,1,0)</f>
        <v>#N/A</v>
      </c>
      <c r="C771" s="39">
        <f>VLOOKUP(A771,'INGRESO DIARIO'!A:A,1,0)</f>
        <v>23134880</v>
      </c>
      <c r="D771" s="1" t="s">
        <v>5007</v>
      </c>
      <c r="E771" s="1" t="s">
        <v>19</v>
      </c>
      <c r="F771" s="41">
        <v>45462.430983796294</v>
      </c>
      <c r="G771" s="41">
        <v>45922.650613425925</v>
      </c>
      <c r="H771" s="1">
        <v>15525869</v>
      </c>
      <c r="I771" s="1" t="s">
        <v>5008</v>
      </c>
      <c r="J771" s="1" t="s">
        <v>5076</v>
      </c>
      <c r="K771" s="1" t="s">
        <v>15</v>
      </c>
      <c r="L771" s="1" t="s">
        <v>5010</v>
      </c>
      <c r="M771" s="1" t="s">
        <v>18</v>
      </c>
      <c r="N771" s="1" t="s">
        <v>22</v>
      </c>
      <c r="O771" s="1"/>
      <c r="P771" s="1" t="s">
        <v>17</v>
      </c>
      <c r="Q771" s="1"/>
      <c r="R771" s="1"/>
      <c r="S771" s="1"/>
      <c r="T771" s="1"/>
      <c r="U771" s="1"/>
      <c r="V771" s="1"/>
      <c r="W771" s="133">
        <f t="shared" si="122"/>
        <v>45930.650613425925</v>
      </c>
      <c r="X771" s="134">
        <f t="shared" si="123"/>
        <v>8</v>
      </c>
      <c r="Y771" s="134">
        <f t="shared" ca="1" si="116"/>
        <v>23.349386574074742</v>
      </c>
      <c r="Z771" s="134">
        <f t="shared" ca="1" si="117"/>
        <v>18</v>
      </c>
      <c r="AA771" s="134">
        <f t="shared" ca="1" si="118"/>
        <v>5.3493865740747424</v>
      </c>
      <c r="AB771" s="134">
        <f t="shared" ca="1" si="119"/>
        <v>18</v>
      </c>
      <c r="AC771" s="134">
        <f t="shared" ca="1" si="120"/>
        <v>10</v>
      </c>
      <c r="AD771" s="135">
        <f t="shared" ca="1" si="121"/>
        <v>-13.349386574074742</v>
      </c>
      <c r="AE771" s="127" t="str">
        <f t="shared" ca="1" si="124"/>
        <v>VENCIDO</v>
      </c>
    </row>
    <row r="772" spans="1:31" customFormat="1" ht="15" x14ac:dyDescent="0.25">
      <c r="A772" s="110">
        <v>23511947</v>
      </c>
      <c r="B772" s="39" t="e">
        <f>VLOOKUP(A772,[1]BASE!$A:$A,1,0)</f>
        <v>#N/A</v>
      </c>
      <c r="C772" s="39">
        <f>VLOOKUP(A772,'INGRESO DIARIO'!A:A,1,0)</f>
        <v>23511947</v>
      </c>
      <c r="D772" s="1" t="s">
        <v>5017</v>
      </c>
      <c r="E772" s="1" t="s">
        <v>19</v>
      </c>
      <c r="F772" s="41">
        <v>45882.36005787037</v>
      </c>
      <c r="G772" s="41">
        <v>45923.417083333334</v>
      </c>
      <c r="H772" s="1">
        <v>43452735</v>
      </c>
      <c r="I772" s="1" t="s">
        <v>5018</v>
      </c>
      <c r="J772" s="1" t="s">
        <v>5077</v>
      </c>
      <c r="K772" s="1" t="s">
        <v>15</v>
      </c>
      <c r="L772" s="1" t="s">
        <v>5019</v>
      </c>
      <c r="M772" s="1" t="s">
        <v>18</v>
      </c>
      <c r="N772" s="1" t="s">
        <v>22</v>
      </c>
      <c r="O772" s="1"/>
      <c r="P772" s="1" t="s">
        <v>17</v>
      </c>
      <c r="Q772" s="1"/>
      <c r="R772" s="1"/>
      <c r="S772" s="1"/>
      <c r="T772" s="1"/>
      <c r="U772" s="1"/>
      <c r="V772" s="1"/>
      <c r="W772" s="133">
        <f t="shared" si="122"/>
        <v>45931.417083333334</v>
      </c>
      <c r="X772" s="134">
        <f t="shared" si="123"/>
        <v>8</v>
      </c>
      <c r="Y772" s="134">
        <f t="shared" ca="1" si="116"/>
        <v>22.582916666666279</v>
      </c>
      <c r="Z772" s="134">
        <f t="shared" ca="1" si="117"/>
        <v>17</v>
      </c>
      <c r="AA772" s="134">
        <f t="shared" ca="1" si="118"/>
        <v>5.5829166666662786</v>
      </c>
      <c r="AB772" s="134">
        <f t="shared" ca="1" si="119"/>
        <v>17</v>
      </c>
      <c r="AC772" s="134">
        <f t="shared" ca="1" si="120"/>
        <v>9</v>
      </c>
      <c r="AD772" s="135">
        <f t="shared" ca="1" si="121"/>
        <v>-12.582916666666279</v>
      </c>
      <c r="AE772" s="127" t="str">
        <f t="shared" ca="1" si="124"/>
        <v>VENCIDO</v>
      </c>
    </row>
    <row r="773" spans="1:31" customFormat="1" ht="15" x14ac:dyDescent="0.25">
      <c r="A773" s="110">
        <v>23546779</v>
      </c>
      <c r="B773" s="39" t="e">
        <f>VLOOKUP(A773,[1]BASE!$A:$A,1,0)</f>
        <v>#N/A</v>
      </c>
      <c r="C773" s="39">
        <f>VLOOKUP(A773,'INGRESO DIARIO'!A:A,1,0)</f>
        <v>23546779</v>
      </c>
      <c r="D773" s="1" t="s">
        <v>5027</v>
      </c>
      <c r="E773" s="1" t="s">
        <v>409</v>
      </c>
      <c r="F773" s="41">
        <v>45923.469467592593</v>
      </c>
      <c r="G773" s="41">
        <v>45923.469502314816</v>
      </c>
      <c r="H773" s="1">
        <v>8101053</v>
      </c>
      <c r="I773" s="1" t="s">
        <v>5028</v>
      </c>
      <c r="J773" s="1" t="s">
        <v>5078</v>
      </c>
      <c r="K773" s="1" t="s">
        <v>15</v>
      </c>
      <c r="L773" s="1" t="s">
        <v>5029</v>
      </c>
      <c r="M773" s="1" t="s">
        <v>18</v>
      </c>
      <c r="N773" s="1" t="s">
        <v>26</v>
      </c>
      <c r="O773" s="1"/>
      <c r="P773" s="1" t="s">
        <v>17</v>
      </c>
      <c r="Q773" s="1"/>
      <c r="R773" s="1"/>
      <c r="S773" s="1"/>
      <c r="T773" s="1"/>
      <c r="U773" s="1"/>
      <c r="V773" s="1"/>
      <c r="W773" s="133">
        <f t="shared" si="122"/>
        <v>45931.469502314816</v>
      </c>
      <c r="X773" s="134">
        <f t="shared" si="123"/>
        <v>8</v>
      </c>
      <c r="Y773" s="134">
        <f t="shared" ca="1" si="116"/>
        <v>22.530497685183946</v>
      </c>
      <c r="Z773" s="134">
        <f t="shared" ca="1" si="117"/>
        <v>17</v>
      </c>
      <c r="AA773" s="134">
        <f t="shared" ca="1" si="118"/>
        <v>5.5304976851839456</v>
      </c>
      <c r="AB773" s="134">
        <f t="shared" ca="1" si="119"/>
        <v>17</v>
      </c>
      <c r="AC773" s="134">
        <f t="shared" ca="1" si="120"/>
        <v>9</v>
      </c>
      <c r="AD773" s="135">
        <f t="shared" ca="1" si="121"/>
        <v>-12.530497685183946</v>
      </c>
      <c r="AE773" s="127" t="str">
        <f t="shared" ca="1" si="124"/>
        <v>VENCIDO</v>
      </c>
    </row>
    <row r="774" spans="1:31" customFormat="1" ht="15" x14ac:dyDescent="0.25">
      <c r="A774" s="110">
        <v>23017629</v>
      </c>
      <c r="B774" s="39" t="e">
        <f>VLOOKUP(A774,[1]BASE!$A:$A,1,0)</f>
        <v>#N/A</v>
      </c>
      <c r="C774" s="39">
        <f>VLOOKUP(A774,'INGRESO DIARIO'!A:A,1,0)</f>
        <v>23017629</v>
      </c>
      <c r="D774" s="1" t="s">
        <v>5032</v>
      </c>
      <c r="E774" s="1" t="s">
        <v>409</v>
      </c>
      <c r="F774" s="41">
        <v>45332.320763888885</v>
      </c>
      <c r="G774" s="41">
        <v>45923.313900462963</v>
      </c>
      <c r="H774" s="1">
        <v>9991121</v>
      </c>
      <c r="I774" s="1" t="s">
        <v>5033</v>
      </c>
      <c r="J774" s="1" t="s">
        <v>5079</v>
      </c>
      <c r="K774" s="1" t="s">
        <v>15</v>
      </c>
      <c r="L774" s="1" t="s">
        <v>5034</v>
      </c>
      <c r="M774" s="1" t="s">
        <v>18</v>
      </c>
      <c r="N774" s="1" t="s">
        <v>26</v>
      </c>
      <c r="O774" s="1"/>
      <c r="P774" s="1" t="s">
        <v>17</v>
      </c>
      <c r="Q774" s="1"/>
      <c r="R774" s="1"/>
      <c r="S774" s="1"/>
      <c r="T774" s="1"/>
      <c r="U774" s="1"/>
      <c r="V774" s="1"/>
      <c r="W774" s="133">
        <f t="shared" si="122"/>
        <v>45931.313900462963</v>
      </c>
      <c r="X774" s="134">
        <f t="shared" si="123"/>
        <v>8</v>
      </c>
      <c r="Y774" s="134">
        <f t="shared" ca="1" si="116"/>
        <v>22.68609953703708</v>
      </c>
      <c r="Z774" s="134">
        <f t="shared" ca="1" si="117"/>
        <v>17</v>
      </c>
      <c r="AA774" s="134">
        <f t="shared" ca="1" si="118"/>
        <v>5.6860995370370802</v>
      </c>
      <c r="AB774" s="134">
        <f t="shared" ca="1" si="119"/>
        <v>17</v>
      </c>
      <c r="AC774" s="134">
        <f t="shared" ca="1" si="120"/>
        <v>9</v>
      </c>
      <c r="AD774" s="135">
        <f t="shared" ca="1" si="121"/>
        <v>-12.68609953703708</v>
      </c>
      <c r="AE774" s="127" t="str">
        <f t="shared" ca="1" si="124"/>
        <v>VENCIDO</v>
      </c>
    </row>
    <row r="775" spans="1:31" customFormat="1" ht="15" x14ac:dyDescent="0.25">
      <c r="A775" s="110">
        <v>23547049</v>
      </c>
      <c r="B775" s="39" t="e">
        <f>VLOOKUP(A775,[1]BASE!$A:$A,1,0)</f>
        <v>#N/A</v>
      </c>
      <c r="C775" s="39">
        <f>VLOOKUP(A775,'INGRESO DIARIO'!A:A,1,0)</f>
        <v>23547049</v>
      </c>
      <c r="D775" s="1" t="s">
        <v>5040</v>
      </c>
      <c r="E775" s="1" t="s">
        <v>411</v>
      </c>
      <c r="F775" s="41">
        <v>45923.600474537037</v>
      </c>
      <c r="G775" s="41">
        <v>45923.60052083333</v>
      </c>
      <c r="H775" s="1">
        <v>43420256</v>
      </c>
      <c r="I775" s="1" t="s">
        <v>5041</v>
      </c>
      <c r="J775" s="1" t="s">
        <v>5080</v>
      </c>
      <c r="K775" s="1" t="s">
        <v>15</v>
      </c>
      <c r="L775" s="1" t="s">
        <v>5042</v>
      </c>
      <c r="M775" s="1" t="s">
        <v>18</v>
      </c>
      <c r="N775" s="1" t="s">
        <v>26</v>
      </c>
      <c r="O775" s="1"/>
      <c r="P775" s="1" t="s">
        <v>17</v>
      </c>
      <c r="Q775" s="1"/>
      <c r="R775" s="1"/>
      <c r="S775" s="1"/>
      <c r="T775" s="1"/>
      <c r="U775" s="1"/>
      <c r="V775" s="1"/>
      <c r="W775" s="133">
        <f t="shared" si="122"/>
        <v>45931.60052083333</v>
      </c>
      <c r="X775" s="134">
        <f t="shared" si="123"/>
        <v>8</v>
      </c>
      <c r="Y775" s="134">
        <f t="shared" ca="1" si="116"/>
        <v>22.399479166670062</v>
      </c>
      <c r="Z775" s="134">
        <f t="shared" ca="1" si="117"/>
        <v>17</v>
      </c>
      <c r="AA775" s="134">
        <f t="shared" ca="1" si="118"/>
        <v>5.3994791666700621</v>
      </c>
      <c r="AB775" s="134">
        <f t="shared" ca="1" si="119"/>
        <v>17</v>
      </c>
      <c r="AC775" s="134">
        <f t="shared" ca="1" si="120"/>
        <v>9</v>
      </c>
      <c r="AD775" s="135">
        <f t="shared" ca="1" si="121"/>
        <v>-12.399479166670062</v>
      </c>
      <c r="AE775" s="127" t="str">
        <f t="shared" ca="1" si="124"/>
        <v>VENCIDO</v>
      </c>
    </row>
    <row r="776" spans="1:31" ht="14.25" customHeight="1" x14ac:dyDescent="0.25">
      <c r="A776" s="120">
        <v>23489136</v>
      </c>
      <c r="B776" s="39" t="e">
        <f>VLOOKUP(A776,[1]BASE!$A:$A,1,0)</f>
        <v>#N/A</v>
      </c>
      <c r="C776" s="39" t="e">
        <f>VLOOKUP(A776,'INGRESO DIARIO'!A:A,1,0)</f>
        <v>#N/A</v>
      </c>
      <c r="D776" s="110" t="s">
        <v>5469</v>
      </c>
      <c r="E776" s="110" t="s">
        <v>409</v>
      </c>
      <c r="F776" s="122"/>
      <c r="G776" s="121"/>
      <c r="H776" s="110">
        <v>1093214991</v>
      </c>
      <c r="I776" s="110" t="s">
        <v>5470</v>
      </c>
      <c r="J776" s="42">
        <v>3007204734</v>
      </c>
      <c r="K776" s="42" t="s">
        <v>15</v>
      </c>
      <c r="L776" s="123"/>
      <c r="M776" s="123"/>
      <c r="N776" s="42" t="s">
        <v>26</v>
      </c>
      <c r="O776" s="42"/>
      <c r="P776" s="123"/>
      <c r="Q776" s="123"/>
      <c r="R776" s="123"/>
      <c r="S776" s="123"/>
      <c r="T776" s="168" t="s">
        <v>5471</v>
      </c>
      <c r="U776" s="123"/>
      <c r="V776" s="123"/>
      <c r="W776" s="133" t="str">
        <f t="shared" si="122"/>
        <v/>
      </c>
      <c r="X776" s="134">
        <f t="shared" si="123"/>
        <v>0</v>
      </c>
      <c r="Y776" s="134">
        <f t="shared" ca="1" si="116"/>
        <v>45946</v>
      </c>
      <c r="Z776" s="134">
        <f t="shared" ca="1" si="117"/>
        <v>32818</v>
      </c>
      <c r="AA776" s="134">
        <f t="shared" ca="1" si="118"/>
        <v>13128</v>
      </c>
      <c r="AB776" s="134">
        <f t="shared" ca="1" si="119"/>
        <v>32818</v>
      </c>
      <c r="AC776" s="134">
        <f t="shared" ca="1" si="120"/>
        <v>32818</v>
      </c>
      <c r="AD776" s="135" t="e">
        <f t="shared" ca="1" si="121"/>
        <v>#VALUE!</v>
      </c>
      <c r="AE776" s="127" t="str">
        <f t="shared" ca="1" si="124"/>
        <v>VENCIDO</v>
      </c>
    </row>
    <row r="974390" spans="10:10" ht="14.25" customHeight="1" x14ac:dyDescent="0.25">
      <c r="J974390" s="50"/>
    </row>
    <row r="974391" spans="10:10" ht="14.25" customHeight="1" x14ac:dyDescent="0.25">
      <c r="J974391" s="30"/>
    </row>
    <row r="974392" spans="10:10" ht="14.25" customHeight="1" x14ac:dyDescent="0.25">
      <c r="J974392" s="30"/>
    </row>
    <row r="974393" spans="10:10" ht="14.25" customHeight="1" x14ac:dyDescent="0.25">
      <c r="J974393" s="30"/>
    </row>
    <row r="974394" spans="10:10" ht="14.25" customHeight="1" x14ac:dyDescent="0.25">
      <c r="J974394" s="30"/>
    </row>
    <row r="974395" spans="10:10" ht="14.25" customHeight="1" x14ac:dyDescent="0.25">
      <c r="J974395" s="30"/>
    </row>
    <row r="974396" spans="10:10" ht="14.25" customHeight="1" x14ac:dyDescent="0.25">
      <c r="J974396" s="30"/>
    </row>
    <row r="974397" spans="10:10" ht="14.25" customHeight="1" x14ac:dyDescent="0.25">
      <c r="J974397" s="30"/>
    </row>
    <row r="974398" spans="10:10" ht="14.25" customHeight="1" x14ac:dyDescent="0.25">
      <c r="J974398" s="30"/>
    </row>
    <row r="974399" spans="10:10" ht="14.25" customHeight="1" x14ac:dyDescent="0.25">
      <c r="J974399" s="30"/>
    </row>
    <row r="974400" spans="10:10" ht="14.25" customHeight="1" x14ac:dyDescent="0.25">
      <c r="J974400" s="30"/>
    </row>
    <row r="974401" spans="10:10" ht="14.25" customHeight="1" x14ac:dyDescent="0.25">
      <c r="J974401" s="30"/>
    </row>
    <row r="974402" spans="10:10" ht="14.25" customHeight="1" x14ac:dyDescent="0.25">
      <c r="J974402" s="30"/>
    </row>
    <row r="974403" spans="10:10" ht="14.25" customHeight="1" x14ac:dyDescent="0.25">
      <c r="J974403" s="30"/>
    </row>
    <row r="974404" spans="10:10" ht="14.25" customHeight="1" x14ac:dyDescent="0.25">
      <c r="J974404" s="30"/>
    </row>
    <row r="974405" spans="10:10" ht="14.25" customHeight="1" x14ac:dyDescent="0.25">
      <c r="J974405" s="30"/>
    </row>
    <row r="974406" spans="10:10" ht="14.25" customHeight="1" x14ac:dyDescent="0.25">
      <c r="J974406" s="30"/>
    </row>
    <row r="974407" spans="10:10" ht="14.25" customHeight="1" x14ac:dyDescent="0.25">
      <c r="J974407" s="30"/>
    </row>
    <row r="974408" spans="10:10" ht="14.25" customHeight="1" x14ac:dyDescent="0.25">
      <c r="J974408" s="30"/>
    </row>
    <row r="974409" spans="10:10" ht="14.25" customHeight="1" x14ac:dyDescent="0.25">
      <c r="J974409" s="30"/>
    </row>
    <row r="974410" spans="10:10" ht="14.25" customHeight="1" x14ac:dyDescent="0.25">
      <c r="J974410" s="30"/>
    </row>
    <row r="974411" spans="10:10" ht="14.25" customHeight="1" x14ac:dyDescent="0.25">
      <c r="J974411" s="30"/>
    </row>
    <row r="974412" spans="10:10" ht="14.25" customHeight="1" x14ac:dyDescent="0.25">
      <c r="J974412" s="30"/>
    </row>
    <row r="974413" spans="10:10" ht="14.25" customHeight="1" x14ac:dyDescent="0.25">
      <c r="J974413" s="30"/>
    </row>
    <row r="974414" spans="10:10" ht="14.25" customHeight="1" x14ac:dyDescent="0.25">
      <c r="J974414" s="30"/>
    </row>
    <row r="974415" spans="10:10" ht="14.25" customHeight="1" x14ac:dyDescent="0.25">
      <c r="J974415" s="30"/>
    </row>
    <row r="974416" spans="10:10" ht="14.25" customHeight="1" x14ac:dyDescent="0.25">
      <c r="J974416" s="30"/>
    </row>
    <row r="974417" spans="10:10" ht="14.25" customHeight="1" x14ac:dyDescent="0.25">
      <c r="J974417" s="30"/>
    </row>
    <row r="974418" spans="10:10" ht="14.25" customHeight="1" x14ac:dyDescent="0.25">
      <c r="J974418" s="30"/>
    </row>
    <row r="974419" spans="10:10" ht="14.25" customHeight="1" x14ac:dyDescent="0.25">
      <c r="J974419" s="30"/>
    </row>
    <row r="974420" spans="10:10" ht="14.25" customHeight="1" x14ac:dyDescent="0.25">
      <c r="J974420" s="30"/>
    </row>
    <row r="974421" spans="10:10" ht="14.25" customHeight="1" x14ac:dyDescent="0.25">
      <c r="J974421" s="30"/>
    </row>
    <row r="974422" spans="10:10" ht="14.25" customHeight="1" x14ac:dyDescent="0.25">
      <c r="J974422" s="30"/>
    </row>
    <row r="974423" spans="10:10" ht="14.25" customHeight="1" x14ac:dyDescent="0.25">
      <c r="J974423" s="30"/>
    </row>
    <row r="974424" spans="10:10" ht="14.25" customHeight="1" x14ac:dyDescent="0.25">
      <c r="J974424" s="30"/>
    </row>
    <row r="974425" spans="10:10" ht="14.25" customHeight="1" x14ac:dyDescent="0.25">
      <c r="J974425" s="30"/>
    </row>
    <row r="974426" spans="10:10" ht="14.25" customHeight="1" x14ac:dyDescent="0.25">
      <c r="J974426" s="30"/>
    </row>
    <row r="974427" spans="10:10" ht="14.25" customHeight="1" x14ac:dyDescent="0.25">
      <c r="J974427" s="30"/>
    </row>
    <row r="974428" spans="10:10" ht="14.25" customHeight="1" x14ac:dyDescent="0.25">
      <c r="J974428" s="30"/>
    </row>
    <row r="974429" spans="10:10" ht="14.25" customHeight="1" x14ac:dyDescent="0.25">
      <c r="J974429" s="30"/>
    </row>
    <row r="974430" spans="10:10" ht="14.25" customHeight="1" x14ac:dyDescent="0.25">
      <c r="J974430" s="30"/>
    </row>
    <row r="974431" spans="10:10" ht="14.25" customHeight="1" x14ac:dyDescent="0.25">
      <c r="J974431" s="30"/>
    </row>
    <row r="974432" spans="10:10" ht="14.25" customHeight="1" x14ac:dyDescent="0.25">
      <c r="J974432" s="30"/>
    </row>
    <row r="974433" spans="10:10" ht="14.25" customHeight="1" x14ac:dyDescent="0.25">
      <c r="J974433" s="30"/>
    </row>
    <row r="974434" spans="10:10" ht="14.25" customHeight="1" x14ac:dyDescent="0.25">
      <c r="J974434" s="30"/>
    </row>
    <row r="974435" spans="10:10" ht="14.25" customHeight="1" x14ac:dyDescent="0.25">
      <c r="J974435" s="30"/>
    </row>
    <row r="974436" spans="10:10" ht="14.25" customHeight="1" x14ac:dyDescent="0.25">
      <c r="J974436" s="30"/>
    </row>
    <row r="974437" spans="10:10" ht="14.25" customHeight="1" x14ac:dyDescent="0.25">
      <c r="J974437" s="30"/>
    </row>
    <row r="974438" spans="10:10" ht="14.25" customHeight="1" x14ac:dyDescent="0.25">
      <c r="J974438" s="30"/>
    </row>
    <row r="974439" spans="10:10" ht="14.25" customHeight="1" x14ac:dyDescent="0.25">
      <c r="J974439" s="30"/>
    </row>
    <row r="974440" spans="10:10" ht="14.25" customHeight="1" x14ac:dyDescent="0.25">
      <c r="J974440" s="30"/>
    </row>
    <row r="974441" spans="10:10" ht="14.25" customHeight="1" x14ac:dyDescent="0.25">
      <c r="J974441" s="30"/>
    </row>
    <row r="974442" spans="10:10" ht="14.25" customHeight="1" x14ac:dyDescent="0.25">
      <c r="J974442" s="30"/>
    </row>
    <row r="974443" spans="10:10" ht="14.25" customHeight="1" x14ac:dyDescent="0.25">
      <c r="J974443" s="30"/>
    </row>
    <row r="974444" spans="10:10" ht="14.25" customHeight="1" x14ac:dyDescent="0.25">
      <c r="J974444" s="30"/>
    </row>
    <row r="974445" spans="10:10" ht="14.25" customHeight="1" x14ac:dyDescent="0.25">
      <c r="J974445" s="30"/>
    </row>
    <row r="974446" spans="10:10" ht="14.25" customHeight="1" x14ac:dyDescent="0.25">
      <c r="J974446" s="30"/>
    </row>
    <row r="974447" spans="10:10" ht="14.25" customHeight="1" x14ac:dyDescent="0.25">
      <c r="J974447" s="30"/>
    </row>
    <row r="974448" spans="10:10" ht="14.25" customHeight="1" x14ac:dyDescent="0.25">
      <c r="J974448" s="30"/>
    </row>
    <row r="974449" spans="10:10" ht="14.25" customHeight="1" x14ac:dyDescent="0.25">
      <c r="J974449" s="30"/>
    </row>
    <row r="974450" spans="10:10" ht="14.25" customHeight="1" x14ac:dyDescent="0.25">
      <c r="J974450" s="30"/>
    </row>
    <row r="974451" spans="10:10" ht="14.25" customHeight="1" x14ac:dyDescent="0.25">
      <c r="J974451" s="30"/>
    </row>
    <row r="974452" spans="10:10" ht="14.25" customHeight="1" x14ac:dyDescent="0.25">
      <c r="J974452" s="30"/>
    </row>
    <row r="974453" spans="10:10" ht="14.25" customHeight="1" x14ac:dyDescent="0.25">
      <c r="J974453" s="30"/>
    </row>
    <row r="974454" spans="10:10" ht="14.25" customHeight="1" x14ac:dyDescent="0.25">
      <c r="J974454" s="30"/>
    </row>
    <row r="974455" spans="10:10" ht="14.25" customHeight="1" x14ac:dyDescent="0.25">
      <c r="J974455" s="30"/>
    </row>
    <row r="974456" spans="10:10" ht="14.25" customHeight="1" x14ac:dyDescent="0.25">
      <c r="J974456" s="30"/>
    </row>
    <row r="974457" spans="10:10" ht="14.25" customHeight="1" x14ac:dyDescent="0.25">
      <c r="J974457" s="30"/>
    </row>
    <row r="974458" spans="10:10" ht="14.25" customHeight="1" x14ac:dyDescent="0.25">
      <c r="J974458" s="30"/>
    </row>
    <row r="974459" spans="10:10" ht="14.25" customHeight="1" x14ac:dyDescent="0.25">
      <c r="J974459" s="30"/>
    </row>
    <row r="974460" spans="10:10" ht="14.25" customHeight="1" x14ac:dyDescent="0.25">
      <c r="J974460" s="30"/>
    </row>
    <row r="974461" spans="10:10" ht="14.25" customHeight="1" x14ac:dyDescent="0.25">
      <c r="J974461" s="30"/>
    </row>
    <row r="974462" spans="10:10" ht="14.25" customHeight="1" x14ac:dyDescent="0.25">
      <c r="J974462" s="30"/>
    </row>
    <row r="974463" spans="10:10" ht="14.25" customHeight="1" x14ac:dyDescent="0.25">
      <c r="J974463" s="30"/>
    </row>
    <row r="974464" spans="10:10" ht="14.25" customHeight="1" x14ac:dyDescent="0.25">
      <c r="J974464" s="30"/>
    </row>
    <row r="974465" spans="10:10" ht="14.25" customHeight="1" x14ac:dyDescent="0.25">
      <c r="J974465" s="30"/>
    </row>
    <row r="974466" spans="10:10" ht="14.25" customHeight="1" x14ac:dyDescent="0.25">
      <c r="J974466" s="30"/>
    </row>
    <row r="974467" spans="10:10" ht="14.25" customHeight="1" x14ac:dyDescent="0.25">
      <c r="J974467" s="30"/>
    </row>
    <row r="974468" spans="10:10" ht="14.25" customHeight="1" x14ac:dyDescent="0.25">
      <c r="J974468" s="30"/>
    </row>
    <row r="974469" spans="10:10" ht="14.25" customHeight="1" x14ac:dyDescent="0.25">
      <c r="J974469" s="30"/>
    </row>
    <row r="974470" spans="10:10" ht="14.25" customHeight="1" x14ac:dyDescent="0.25">
      <c r="J974470" s="30"/>
    </row>
    <row r="974471" spans="10:10" ht="14.25" customHeight="1" x14ac:dyDescent="0.25">
      <c r="J974471" s="30"/>
    </row>
    <row r="974472" spans="10:10" ht="14.25" customHeight="1" x14ac:dyDescent="0.25">
      <c r="J974472" s="30"/>
    </row>
    <row r="974473" spans="10:10" ht="14.25" customHeight="1" x14ac:dyDescent="0.25">
      <c r="J974473" s="30"/>
    </row>
    <row r="974474" spans="10:10" ht="14.25" customHeight="1" x14ac:dyDescent="0.25">
      <c r="J974474" s="30"/>
    </row>
    <row r="974475" spans="10:10" ht="14.25" customHeight="1" x14ac:dyDescent="0.25">
      <c r="J974475" s="30"/>
    </row>
    <row r="974476" spans="10:10" ht="14.25" customHeight="1" x14ac:dyDescent="0.25">
      <c r="J974476" s="30"/>
    </row>
    <row r="974477" spans="10:10" ht="14.25" customHeight="1" x14ac:dyDescent="0.25">
      <c r="J974477" s="30"/>
    </row>
    <row r="974478" spans="10:10" ht="14.25" customHeight="1" x14ac:dyDescent="0.25">
      <c r="J974478" s="30"/>
    </row>
    <row r="974479" spans="10:10" ht="14.25" customHeight="1" x14ac:dyDescent="0.25">
      <c r="J974479" s="30"/>
    </row>
    <row r="974480" spans="10:10" ht="14.25" customHeight="1" x14ac:dyDescent="0.25">
      <c r="J974480" s="30"/>
    </row>
    <row r="974481" spans="10:10" ht="14.25" customHeight="1" x14ac:dyDescent="0.25">
      <c r="J974481" s="30"/>
    </row>
    <row r="974482" spans="10:10" ht="14.25" customHeight="1" x14ac:dyDescent="0.25">
      <c r="J974482" s="30"/>
    </row>
    <row r="974483" spans="10:10" ht="14.25" customHeight="1" x14ac:dyDescent="0.25">
      <c r="J974483" s="30"/>
    </row>
    <row r="974484" spans="10:10" ht="14.25" customHeight="1" x14ac:dyDescent="0.25">
      <c r="J974484" s="30"/>
    </row>
    <row r="974485" spans="10:10" ht="14.25" customHeight="1" x14ac:dyDescent="0.25">
      <c r="J974485" s="30"/>
    </row>
    <row r="974486" spans="10:10" ht="14.25" customHeight="1" x14ac:dyDescent="0.25">
      <c r="J974486" s="30"/>
    </row>
    <row r="974487" spans="10:10" ht="14.25" customHeight="1" x14ac:dyDescent="0.25">
      <c r="J974487" s="30"/>
    </row>
    <row r="974488" spans="10:10" ht="14.25" customHeight="1" x14ac:dyDescent="0.25">
      <c r="J974488" s="30"/>
    </row>
    <row r="974489" spans="10:10" ht="14.25" customHeight="1" x14ac:dyDescent="0.25">
      <c r="J974489" s="30"/>
    </row>
    <row r="974490" spans="10:10" ht="14.25" customHeight="1" x14ac:dyDescent="0.25">
      <c r="J974490" s="30"/>
    </row>
    <row r="974491" spans="10:10" ht="14.25" customHeight="1" x14ac:dyDescent="0.25">
      <c r="J974491" s="30"/>
    </row>
    <row r="974492" spans="10:10" ht="14.25" customHeight="1" x14ac:dyDescent="0.25">
      <c r="J974492" s="30"/>
    </row>
    <row r="974493" spans="10:10" ht="14.25" customHeight="1" x14ac:dyDescent="0.25">
      <c r="J974493" s="30"/>
    </row>
    <row r="974494" spans="10:10" ht="14.25" customHeight="1" x14ac:dyDescent="0.25">
      <c r="J974494" s="30"/>
    </row>
    <row r="974495" spans="10:10" ht="14.25" customHeight="1" x14ac:dyDescent="0.25">
      <c r="J974495" s="30"/>
    </row>
    <row r="974496" spans="10:10" ht="14.25" customHeight="1" x14ac:dyDescent="0.25">
      <c r="J974496" s="30"/>
    </row>
    <row r="974497" spans="10:10" ht="14.25" customHeight="1" x14ac:dyDescent="0.25">
      <c r="J974497" s="30"/>
    </row>
    <row r="974498" spans="10:10" ht="14.25" customHeight="1" x14ac:dyDescent="0.25">
      <c r="J974498" s="30"/>
    </row>
    <row r="974499" spans="10:10" ht="14.25" customHeight="1" x14ac:dyDescent="0.25">
      <c r="J974499" s="30"/>
    </row>
    <row r="974500" spans="10:10" ht="14.25" customHeight="1" x14ac:dyDescent="0.25">
      <c r="J974500" s="30"/>
    </row>
    <row r="974501" spans="10:10" ht="14.25" customHeight="1" x14ac:dyDescent="0.25">
      <c r="J974501" s="30"/>
    </row>
    <row r="974502" spans="10:10" ht="14.25" customHeight="1" x14ac:dyDescent="0.25">
      <c r="J974502" s="30"/>
    </row>
    <row r="974503" spans="10:10" ht="14.25" customHeight="1" x14ac:dyDescent="0.25">
      <c r="J974503" s="30"/>
    </row>
    <row r="974504" spans="10:10" ht="14.25" customHeight="1" x14ac:dyDescent="0.25">
      <c r="J974504" s="30"/>
    </row>
    <row r="974505" spans="10:10" ht="14.25" customHeight="1" x14ac:dyDescent="0.25">
      <c r="J974505" s="30"/>
    </row>
    <row r="974506" spans="10:10" ht="14.25" customHeight="1" x14ac:dyDescent="0.25">
      <c r="J974506" s="30"/>
    </row>
    <row r="974507" spans="10:10" ht="14.25" customHeight="1" x14ac:dyDescent="0.25">
      <c r="J974507" s="30"/>
    </row>
    <row r="974508" spans="10:10" ht="14.25" customHeight="1" x14ac:dyDescent="0.25">
      <c r="J974508" s="30"/>
    </row>
    <row r="974509" spans="10:10" ht="14.25" customHeight="1" x14ac:dyDescent="0.25">
      <c r="J974509" s="30"/>
    </row>
    <row r="974510" spans="10:10" ht="14.25" customHeight="1" x14ac:dyDescent="0.25">
      <c r="J974510" s="30"/>
    </row>
    <row r="974511" spans="10:10" ht="14.25" customHeight="1" x14ac:dyDescent="0.25">
      <c r="J974511" s="30"/>
    </row>
    <row r="974512" spans="10:10" ht="14.25" customHeight="1" x14ac:dyDescent="0.25">
      <c r="J974512" s="30"/>
    </row>
    <row r="974513" spans="10:10" ht="14.25" customHeight="1" x14ac:dyDescent="0.25">
      <c r="J974513" s="30"/>
    </row>
    <row r="974514" spans="10:10" ht="14.25" customHeight="1" x14ac:dyDescent="0.25">
      <c r="J974514" s="30"/>
    </row>
    <row r="974515" spans="10:10" ht="14.25" customHeight="1" x14ac:dyDescent="0.25">
      <c r="J974515" s="30"/>
    </row>
    <row r="974516" spans="10:10" ht="14.25" customHeight="1" x14ac:dyDescent="0.25">
      <c r="J974516" s="30"/>
    </row>
    <row r="974517" spans="10:10" ht="14.25" customHeight="1" x14ac:dyDescent="0.25">
      <c r="J974517" s="30"/>
    </row>
    <row r="974518" spans="10:10" ht="14.25" customHeight="1" x14ac:dyDescent="0.25">
      <c r="J974518" s="30"/>
    </row>
    <row r="974519" spans="10:10" ht="14.25" customHeight="1" x14ac:dyDescent="0.25">
      <c r="J974519" s="30"/>
    </row>
    <row r="974520" spans="10:10" ht="14.25" customHeight="1" x14ac:dyDescent="0.25">
      <c r="J974520" s="30"/>
    </row>
    <row r="974521" spans="10:10" ht="14.25" customHeight="1" x14ac:dyDescent="0.25">
      <c r="J974521" s="30"/>
    </row>
    <row r="974522" spans="10:10" ht="14.25" customHeight="1" x14ac:dyDescent="0.25">
      <c r="J974522" s="30"/>
    </row>
    <row r="974523" spans="10:10" ht="14.25" customHeight="1" x14ac:dyDescent="0.25">
      <c r="J974523" s="30"/>
    </row>
    <row r="974524" spans="10:10" ht="14.25" customHeight="1" x14ac:dyDescent="0.25">
      <c r="J974524" s="30"/>
    </row>
    <row r="974525" spans="10:10" ht="14.25" customHeight="1" x14ac:dyDescent="0.25">
      <c r="J974525" s="30"/>
    </row>
    <row r="974526" spans="10:10" ht="14.25" customHeight="1" x14ac:dyDescent="0.25">
      <c r="J974526" s="30"/>
    </row>
    <row r="974527" spans="10:10" ht="14.25" customHeight="1" x14ac:dyDescent="0.25">
      <c r="J974527" s="30"/>
    </row>
    <row r="974528" spans="10:10" ht="14.25" customHeight="1" x14ac:dyDescent="0.25">
      <c r="J974528" s="30"/>
    </row>
    <row r="974529" spans="10:10" ht="14.25" customHeight="1" x14ac:dyDescent="0.25">
      <c r="J974529" s="30"/>
    </row>
    <row r="974530" spans="10:10" ht="14.25" customHeight="1" x14ac:dyDescent="0.25">
      <c r="J974530" s="30"/>
    </row>
    <row r="974531" spans="10:10" ht="14.25" customHeight="1" x14ac:dyDescent="0.25">
      <c r="J974531" s="30"/>
    </row>
    <row r="974532" spans="10:10" ht="14.25" customHeight="1" x14ac:dyDescent="0.25">
      <c r="J974532" s="30"/>
    </row>
    <row r="974533" spans="10:10" ht="14.25" customHeight="1" x14ac:dyDescent="0.25">
      <c r="J974533" s="30"/>
    </row>
    <row r="974534" spans="10:10" ht="14.25" customHeight="1" x14ac:dyDescent="0.25">
      <c r="J974534" s="30"/>
    </row>
    <row r="974535" spans="10:10" ht="14.25" customHeight="1" x14ac:dyDescent="0.25">
      <c r="J974535" s="30"/>
    </row>
    <row r="974536" spans="10:10" ht="14.25" customHeight="1" x14ac:dyDescent="0.25">
      <c r="J974536" s="30"/>
    </row>
    <row r="974537" spans="10:10" ht="14.25" customHeight="1" x14ac:dyDescent="0.25">
      <c r="J974537" s="30"/>
    </row>
    <row r="974538" spans="10:10" ht="14.25" customHeight="1" x14ac:dyDescent="0.25">
      <c r="J974538" s="30"/>
    </row>
    <row r="974539" spans="10:10" ht="14.25" customHeight="1" x14ac:dyDescent="0.25">
      <c r="J974539" s="30"/>
    </row>
    <row r="974540" spans="10:10" ht="14.25" customHeight="1" x14ac:dyDescent="0.25">
      <c r="J974540" s="30"/>
    </row>
    <row r="974541" spans="10:10" ht="14.25" customHeight="1" x14ac:dyDescent="0.25">
      <c r="J974541" s="30"/>
    </row>
    <row r="974542" spans="10:10" ht="14.25" customHeight="1" x14ac:dyDescent="0.25">
      <c r="J974542" s="30"/>
    </row>
    <row r="974543" spans="10:10" ht="14.25" customHeight="1" x14ac:dyDescent="0.25">
      <c r="J974543" s="30"/>
    </row>
    <row r="974544" spans="10:10" ht="14.25" customHeight="1" x14ac:dyDescent="0.25">
      <c r="J974544" s="30"/>
    </row>
    <row r="974545" spans="10:10" ht="14.25" customHeight="1" x14ac:dyDescent="0.25">
      <c r="J974545" s="30"/>
    </row>
    <row r="974546" spans="10:10" ht="14.25" customHeight="1" x14ac:dyDescent="0.25">
      <c r="J974546" s="30"/>
    </row>
    <row r="974547" spans="10:10" ht="14.25" customHeight="1" x14ac:dyDescent="0.25">
      <c r="J974547" s="30"/>
    </row>
    <row r="974548" spans="10:10" ht="14.25" customHeight="1" x14ac:dyDescent="0.25">
      <c r="J974548" s="30"/>
    </row>
    <row r="974549" spans="10:10" ht="14.25" customHeight="1" x14ac:dyDescent="0.25">
      <c r="J974549" s="30"/>
    </row>
    <row r="974550" spans="10:10" ht="14.25" customHeight="1" x14ac:dyDescent="0.25">
      <c r="J974550" s="30"/>
    </row>
    <row r="974551" spans="10:10" ht="14.25" customHeight="1" x14ac:dyDescent="0.25">
      <c r="J974551" s="30"/>
    </row>
    <row r="974552" spans="10:10" ht="14.25" customHeight="1" x14ac:dyDescent="0.25">
      <c r="J974552" s="30"/>
    </row>
    <row r="974553" spans="10:10" ht="14.25" customHeight="1" x14ac:dyDescent="0.25">
      <c r="J974553" s="30"/>
    </row>
    <row r="974554" spans="10:10" ht="14.25" customHeight="1" x14ac:dyDescent="0.25">
      <c r="J974554" s="30"/>
    </row>
    <row r="974555" spans="10:10" ht="14.25" customHeight="1" x14ac:dyDescent="0.25">
      <c r="J974555" s="30"/>
    </row>
    <row r="974556" spans="10:10" ht="14.25" customHeight="1" x14ac:dyDescent="0.25">
      <c r="J974556" s="30"/>
    </row>
    <row r="974557" spans="10:10" ht="14.25" customHeight="1" x14ac:dyDescent="0.25">
      <c r="J974557" s="30"/>
    </row>
    <row r="974558" spans="10:10" ht="14.25" customHeight="1" x14ac:dyDescent="0.25">
      <c r="J974558" s="30"/>
    </row>
    <row r="974559" spans="10:10" ht="14.25" customHeight="1" x14ac:dyDescent="0.25">
      <c r="J974559" s="30"/>
    </row>
    <row r="974560" spans="10:10" ht="14.25" customHeight="1" x14ac:dyDescent="0.25">
      <c r="J974560" s="30"/>
    </row>
    <row r="974561" spans="10:10" ht="14.25" customHeight="1" x14ac:dyDescent="0.25">
      <c r="J974561" s="30"/>
    </row>
    <row r="974562" spans="10:10" ht="14.25" customHeight="1" x14ac:dyDescent="0.25">
      <c r="J974562" s="30"/>
    </row>
    <row r="974563" spans="10:10" ht="14.25" customHeight="1" x14ac:dyDescent="0.25">
      <c r="J974563" s="30"/>
    </row>
    <row r="974564" spans="10:10" ht="14.25" customHeight="1" x14ac:dyDescent="0.25">
      <c r="J974564" s="30"/>
    </row>
    <row r="974565" spans="10:10" ht="14.25" customHeight="1" x14ac:dyDescent="0.25">
      <c r="J974565" s="30"/>
    </row>
    <row r="974566" spans="10:10" ht="14.25" customHeight="1" x14ac:dyDescent="0.25">
      <c r="J974566" s="30"/>
    </row>
    <row r="974567" spans="10:10" ht="14.25" customHeight="1" x14ac:dyDescent="0.25">
      <c r="J974567" s="30"/>
    </row>
    <row r="974568" spans="10:10" ht="14.25" customHeight="1" x14ac:dyDescent="0.25">
      <c r="J974568" s="30"/>
    </row>
    <row r="974569" spans="10:10" ht="14.25" customHeight="1" x14ac:dyDescent="0.25">
      <c r="J974569" s="30"/>
    </row>
    <row r="974570" spans="10:10" ht="14.25" customHeight="1" x14ac:dyDescent="0.25">
      <c r="J974570" s="30"/>
    </row>
    <row r="974571" spans="10:10" ht="14.25" customHeight="1" x14ac:dyDescent="0.25">
      <c r="J974571" s="30"/>
    </row>
    <row r="974572" spans="10:10" ht="14.25" customHeight="1" x14ac:dyDescent="0.25">
      <c r="J974572" s="30"/>
    </row>
    <row r="974573" spans="10:10" ht="14.25" customHeight="1" x14ac:dyDescent="0.25">
      <c r="J974573" s="30"/>
    </row>
    <row r="974574" spans="10:10" ht="14.25" customHeight="1" x14ac:dyDescent="0.25">
      <c r="J974574" s="30"/>
    </row>
    <row r="974575" spans="10:10" ht="14.25" customHeight="1" x14ac:dyDescent="0.25">
      <c r="J974575" s="30"/>
    </row>
    <row r="974576" spans="10:10" ht="14.25" customHeight="1" x14ac:dyDescent="0.25">
      <c r="J974576" s="30"/>
    </row>
    <row r="974577" spans="10:10" ht="14.25" customHeight="1" x14ac:dyDescent="0.25">
      <c r="J974577" s="30"/>
    </row>
    <row r="974578" spans="10:10" ht="14.25" customHeight="1" x14ac:dyDescent="0.25">
      <c r="J974578" s="30"/>
    </row>
    <row r="974579" spans="10:10" ht="14.25" customHeight="1" x14ac:dyDescent="0.25">
      <c r="J974579" s="30"/>
    </row>
    <row r="974580" spans="10:10" ht="14.25" customHeight="1" x14ac:dyDescent="0.25">
      <c r="J974580" s="30"/>
    </row>
    <row r="974581" spans="10:10" ht="14.25" customHeight="1" x14ac:dyDescent="0.25">
      <c r="J974581" s="30"/>
    </row>
    <row r="974582" spans="10:10" ht="14.25" customHeight="1" x14ac:dyDescent="0.25">
      <c r="J974582" s="30"/>
    </row>
    <row r="974583" spans="10:10" ht="14.25" customHeight="1" x14ac:dyDescent="0.25">
      <c r="J974583" s="30"/>
    </row>
    <row r="974584" spans="10:10" ht="14.25" customHeight="1" x14ac:dyDescent="0.25">
      <c r="J974584" s="30"/>
    </row>
    <row r="974585" spans="10:10" ht="14.25" customHeight="1" x14ac:dyDescent="0.25">
      <c r="J974585" s="30"/>
    </row>
    <row r="974586" spans="10:10" ht="14.25" customHeight="1" x14ac:dyDescent="0.25">
      <c r="J974586" s="30"/>
    </row>
    <row r="974587" spans="10:10" ht="14.25" customHeight="1" x14ac:dyDescent="0.25">
      <c r="J974587" s="30"/>
    </row>
    <row r="974588" spans="10:10" ht="14.25" customHeight="1" x14ac:dyDescent="0.25">
      <c r="J974588" s="30"/>
    </row>
    <row r="974589" spans="10:10" ht="14.25" customHeight="1" x14ac:dyDescent="0.25">
      <c r="J974589" s="30"/>
    </row>
    <row r="974590" spans="10:10" ht="14.25" customHeight="1" x14ac:dyDescent="0.25">
      <c r="J974590" s="30"/>
    </row>
    <row r="974591" spans="10:10" ht="14.25" customHeight="1" x14ac:dyDescent="0.25">
      <c r="J974591" s="30"/>
    </row>
    <row r="974592" spans="10:10" ht="14.25" customHeight="1" x14ac:dyDescent="0.25">
      <c r="J974592" s="30"/>
    </row>
    <row r="974593" spans="10:10" ht="14.25" customHeight="1" x14ac:dyDescent="0.25">
      <c r="J974593" s="30"/>
    </row>
    <row r="974594" spans="10:10" ht="14.25" customHeight="1" x14ac:dyDescent="0.25">
      <c r="J974594" s="30"/>
    </row>
    <row r="974595" spans="10:10" ht="14.25" customHeight="1" x14ac:dyDescent="0.25">
      <c r="J974595" s="30"/>
    </row>
    <row r="974596" spans="10:10" ht="14.25" customHeight="1" x14ac:dyDescent="0.25">
      <c r="J974596" s="30"/>
    </row>
    <row r="974597" spans="10:10" ht="14.25" customHeight="1" x14ac:dyDescent="0.25">
      <c r="J974597" s="30"/>
    </row>
    <row r="974598" spans="10:10" ht="14.25" customHeight="1" x14ac:dyDescent="0.25">
      <c r="J974598" s="30"/>
    </row>
    <row r="974599" spans="10:10" ht="14.25" customHeight="1" x14ac:dyDescent="0.25">
      <c r="J974599" s="30"/>
    </row>
    <row r="974600" spans="10:10" ht="14.25" customHeight="1" x14ac:dyDescent="0.25">
      <c r="J974600" s="30"/>
    </row>
    <row r="974601" spans="10:10" ht="14.25" customHeight="1" x14ac:dyDescent="0.25">
      <c r="J974601" s="30"/>
    </row>
    <row r="974602" spans="10:10" ht="14.25" customHeight="1" x14ac:dyDescent="0.25">
      <c r="J974602" s="30"/>
    </row>
    <row r="974603" spans="10:10" ht="14.25" customHeight="1" x14ac:dyDescent="0.25">
      <c r="J974603" s="30"/>
    </row>
    <row r="974604" spans="10:10" ht="14.25" customHeight="1" x14ac:dyDescent="0.25">
      <c r="J974604" s="30"/>
    </row>
    <row r="974605" spans="10:10" ht="14.25" customHeight="1" x14ac:dyDescent="0.25">
      <c r="J974605" s="30"/>
    </row>
    <row r="974606" spans="10:10" ht="14.25" customHeight="1" x14ac:dyDescent="0.25">
      <c r="J974606" s="30"/>
    </row>
    <row r="974607" spans="10:10" ht="14.25" customHeight="1" x14ac:dyDescent="0.25">
      <c r="J974607" s="30"/>
    </row>
    <row r="974608" spans="10:10" ht="14.25" customHeight="1" x14ac:dyDescent="0.25">
      <c r="J974608" s="30"/>
    </row>
    <row r="974609" spans="10:10" ht="14.25" customHeight="1" x14ac:dyDescent="0.25">
      <c r="J974609" s="30"/>
    </row>
    <row r="974610" spans="10:10" ht="14.25" customHeight="1" x14ac:dyDescent="0.25">
      <c r="J974610" s="30"/>
    </row>
    <row r="974611" spans="10:10" ht="14.25" customHeight="1" x14ac:dyDescent="0.25">
      <c r="J974611" s="30"/>
    </row>
    <row r="974612" spans="10:10" ht="14.25" customHeight="1" x14ac:dyDescent="0.25">
      <c r="J974612" s="30"/>
    </row>
    <row r="974613" spans="10:10" ht="14.25" customHeight="1" x14ac:dyDescent="0.25">
      <c r="J974613" s="30"/>
    </row>
    <row r="974614" spans="10:10" ht="14.25" customHeight="1" x14ac:dyDescent="0.25">
      <c r="J974614" s="30"/>
    </row>
    <row r="974615" spans="10:10" ht="14.25" customHeight="1" x14ac:dyDescent="0.25">
      <c r="J974615" s="30"/>
    </row>
    <row r="974616" spans="10:10" ht="14.25" customHeight="1" x14ac:dyDescent="0.25">
      <c r="J974616" s="30"/>
    </row>
    <row r="974617" spans="10:10" ht="14.25" customHeight="1" x14ac:dyDescent="0.25">
      <c r="J974617" s="30"/>
    </row>
    <row r="974618" spans="10:10" ht="14.25" customHeight="1" x14ac:dyDescent="0.25">
      <c r="J974618" s="30"/>
    </row>
    <row r="974619" spans="10:10" ht="14.25" customHeight="1" x14ac:dyDescent="0.25">
      <c r="J974619" s="30"/>
    </row>
    <row r="974620" spans="10:10" ht="14.25" customHeight="1" x14ac:dyDescent="0.25">
      <c r="J974620" s="30"/>
    </row>
    <row r="974621" spans="10:10" ht="14.25" customHeight="1" x14ac:dyDescent="0.25">
      <c r="J974621" s="30"/>
    </row>
    <row r="974622" spans="10:10" ht="14.25" customHeight="1" x14ac:dyDescent="0.25">
      <c r="J974622" s="30"/>
    </row>
    <row r="974623" spans="10:10" ht="14.25" customHeight="1" x14ac:dyDescent="0.25">
      <c r="J974623" s="30"/>
    </row>
    <row r="974624" spans="10:10" ht="14.25" customHeight="1" x14ac:dyDescent="0.25">
      <c r="J974624" s="30"/>
    </row>
    <row r="974625" spans="10:10" ht="14.25" customHeight="1" x14ac:dyDescent="0.25">
      <c r="J974625" s="30"/>
    </row>
    <row r="974626" spans="10:10" ht="14.25" customHeight="1" x14ac:dyDescent="0.25">
      <c r="J974626" s="30"/>
    </row>
    <row r="974627" spans="10:10" ht="14.25" customHeight="1" x14ac:dyDescent="0.25">
      <c r="J974627" s="30"/>
    </row>
    <row r="974628" spans="10:10" ht="14.25" customHeight="1" x14ac:dyDescent="0.25">
      <c r="J974628" s="30"/>
    </row>
    <row r="974629" spans="10:10" ht="14.25" customHeight="1" x14ac:dyDescent="0.25">
      <c r="J974629" s="30"/>
    </row>
    <row r="974630" spans="10:10" ht="14.25" customHeight="1" x14ac:dyDescent="0.25">
      <c r="J974630" s="30"/>
    </row>
    <row r="974631" spans="10:10" ht="14.25" customHeight="1" x14ac:dyDescent="0.25">
      <c r="J974631" s="30"/>
    </row>
    <row r="974632" spans="10:10" ht="14.25" customHeight="1" x14ac:dyDescent="0.25">
      <c r="J974632" s="30"/>
    </row>
    <row r="974633" spans="10:10" ht="14.25" customHeight="1" x14ac:dyDescent="0.25">
      <c r="J974633" s="30"/>
    </row>
    <row r="974634" spans="10:10" ht="14.25" customHeight="1" x14ac:dyDescent="0.25">
      <c r="J974634" s="30"/>
    </row>
    <row r="974635" spans="10:10" ht="14.25" customHeight="1" x14ac:dyDescent="0.25">
      <c r="J974635" s="30"/>
    </row>
    <row r="974636" spans="10:10" ht="14.25" customHeight="1" x14ac:dyDescent="0.25">
      <c r="J974636" s="30"/>
    </row>
    <row r="974637" spans="10:10" ht="14.25" customHeight="1" x14ac:dyDescent="0.25">
      <c r="J974637" s="30"/>
    </row>
    <row r="974638" spans="10:10" ht="14.25" customHeight="1" x14ac:dyDescent="0.25">
      <c r="J974638" s="30"/>
    </row>
    <row r="974639" spans="10:10" ht="14.25" customHeight="1" x14ac:dyDescent="0.25">
      <c r="J974639" s="30"/>
    </row>
    <row r="974640" spans="10:10" ht="14.25" customHeight="1" x14ac:dyDescent="0.25">
      <c r="J974640" s="30"/>
    </row>
    <row r="974641" spans="10:10" ht="14.25" customHeight="1" x14ac:dyDescent="0.25">
      <c r="J974641" s="30"/>
    </row>
    <row r="974642" spans="10:10" ht="14.25" customHeight="1" x14ac:dyDescent="0.25">
      <c r="J974642" s="30"/>
    </row>
    <row r="974643" spans="10:10" ht="14.25" customHeight="1" x14ac:dyDescent="0.25">
      <c r="J974643" s="30"/>
    </row>
    <row r="974644" spans="10:10" ht="14.25" customHeight="1" x14ac:dyDescent="0.25">
      <c r="J974644" s="30"/>
    </row>
    <row r="974645" spans="10:10" ht="14.25" customHeight="1" x14ac:dyDescent="0.25">
      <c r="J974645" s="30"/>
    </row>
    <row r="974646" spans="10:10" ht="14.25" customHeight="1" x14ac:dyDescent="0.25">
      <c r="J974646" s="30"/>
    </row>
    <row r="974647" spans="10:10" ht="14.25" customHeight="1" x14ac:dyDescent="0.25">
      <c r="J974647" s="30"/>
    </row>
    <row r="974648" spans="10:10" ht="14.25" customHeight="1" x14ac:dyDescent="0.25">
      <c r="J974648" s="30"/>
    </row>
    <row r="974649" spans="10:10" ht="14.25" customHeight="1" x14ac:dyDescent="0.25">
      <c r="J974649" s="30"/>
    </row>
    <row r="974650" spans="10:10" ht="14.25" customHeight="1" x14ac:dyDescent="0.25">
      <c r="J974650" s="30"/>
    </row>
    <row r="974651" spans="10:10" ht="14.25" customHeight="1" x14ac:dyDescent="0.25">
      <c r="J974651" s="30"/>
    </row>
    <row r="974652" spans="10:10" ht="14.25" customHeight="1" x14ac:dyDescent="0.25">
      <c r="J974652" s="30"/>
    </row>
    <row r="974653" spans="10:10" ht="14.25" customHeight="1" x14ac:dyDescent="0.25">
      <c r="J974653" s="30"/>
    </row>
    <row r="974654" spans="10:10" ht="14.25" customHeight="1" x14ac:dyDescent="0.25">
      <c r="J974654" s="30"/>
    </row>
    <row r="974655" spans="10:10" ht="14.25" customHeight="1" x14ac:dyDescent="0.25">
      <c r="J974655" s="30"/>
    </row>
    <row r="974656" spans="10:10" ht="14.25" customHeight="1" x14ac:dyDescent="0.25">
      <c r="J974656" s="30"/>
    </row>
    <row r="974657" spans="10:10" ht="14.25" customHeight="1" x14ac:dyDescent="0.25">
      <c r="J974657" s="30"/>
    </row>
    <row r="974658" spans="10:10" ht="14.25" customHeight="1" x14ac:dyDescent="0.25">
      <c r="J974658" s="30"/>
    </row>
    <row r="974659" spans="10:10" ht="14.25" customHeight="1" x14ac:dyDescent="0.25">
      <c r="J974659" s="30"/>
    </row>
    <row r="974660" spans="10:10" ht="14.25" customHeight="1" x14ac:dyDescent="0.25">
      <c r="J974660" s="30"/>
    </row>
    <row r="974661" spans="10:10" ht="14.25" customHeight="1" x14ac:dyDescent="0.25">
      <c r="J974661" s="30"/>
    </row>
    <row r="974662" spans="10:10" ht="14.25" customHeight="1" x14ac:dyDescent="0.25">
      <c r="J974662" s="30"/>
    </row>
    <row r="974663" spans="10:10" ht="14.25" customHeight="1" x14ac:dyDescent="0.25">
      <c r="J974663" s="30"/>
    </row>
    <row r="974664" spans="10:10" ht="14.25" customHeight="1" x14ac:dyDescent="0.25">
      <c r="J974664" s="30"/>
    </row>
    <row r="974665" spans="10:10" ht="14.25" customHeight="1" x14ac:dyDescent="0.25">
      <c r="J974665" s="30"/>
    </row>
    <row r="974666" spans="10:10" ht="14.25" customHeight="1" x14ac:dyDescent="0.25">
      <c r="J974666" s="30"/>
    </row>
    <row r="974667" spans="10:10" ht="14.25" customHeight="1" x14ac:dyDescent="0.25">
      <c r="J974667" s="30"/>
    </row>
    <row r="974668" spans="10:10" ht="14.25" customHeight="1" x14ac:dyDescent="0.25">
      <c r="J974668" s="30"/>
    </row>
    <row r="974669" spans="10:10" ht="14.25" customHeight="1" x14ac:dyDescent="0.25">
      <c r="J974669" s="30"/>
    </row>
    <row r="974670" spans="10:10" ht="14.25" customHeight="1" x14ac:dyDescent="0.25">
      <c r="J974670" s="30"/>
    </row>
    <row r="974671" spans="10:10" ht="14.25" customHeight="1" x14ac:dyDescent="0.25">
      <c r="J974671" s="30"/>
    </row>
    <row r="974672" spans="10:10" ht="14.25" customHeight="1" x14ac:dyDescent="0.25">
      <c r="J974672" s="30"/>
    </row>
    <row r="974673" spans="10:10" ht="14.25" customHeight="1" x14ac:dyDescent="0.25">
      <c r="J974673" s="30"/>
    </row>
    <row r="974674" spans="10:10" ht="14.25" customHeight="1" x14ac:dyDescent="0.25">
      <c r="J974674" s="30"/>
    </row>
    <row r="974675" spans="10:10" ht="14.25" customHeight="1" x14ac:dyDescent="0.25">
      <c r="J974675" s="30"/>
    </row>
    <row r="974676" spans="10:10" ht="14.25" customHeight="1" x14ac:dyDescent="0.25">
      <c r="J974676" s="30"/>
    </row>
    <row r="974677" spans="10:10" ht="14.25" customHeight="1" x14ac:dyDescent="0.25">
      <c r="J974677" s="30"/>
    </row>
    <row r="974678" spans="10:10" ht="14.25" customHeight="1" x14ac:dyDescent="0.25">
      <c r="J974678" s="30"/>
    </row>
    <row r="974679" spans="10:10" ht="14.25" customHeight="1" x14ac:dyDescent="0.25">
      <c r="J974679" s="30"/>
    </row>
    <row r="974680" spans="10:10" ht="14.25" customHeight="1" x14ac:dyDescent="0.25">
      <c r="J974680" s="30"/>
    </row>
    <row r="974681" spans="10:10" ht="14.25" customHeight="1" x14ac:dyDescent="0.25">
      <c r="J974681" s="30"/>
    </row>
    <row r="974682" spans="10:10" ht="14.25" customHeight="1" x14ac:dyDescent="0.25">
      <c r="J974682" s="30"/>
    </row>
    <row r="974683" spans="10:10" ht="14.25" customHeight="1" x14ac:dyDescent="0.25">
      <c r="J974683" s="30"/>
    </row>
    <row r="974684" spans="10:10" ht="14.25" customHeight="1" x14ac:dyDescent="0.25">
      <c r="J974684" s="30"/>
    </row>
    <row r="974685" spans="10:10" ht="14.25" customHeight="1" x14ac:dyDescent="0.25">
      <c r="J974685" s="30"/>
    </row>
    <row r="974686" spans="10:10" ht="14.25" customHeight="1" x14ac:dyDescent="0.25">
      <c r="J974686" s="30"/>
    </row>
    <row r="974687" spans="10:10" ht="14.25" customHeight="1" x14ac:dyDescent="0.25">
      <c r="J974687" s="30"/>
    </row>
    <row r="974688" spans="10:10" ht="14.25" customHeight="1" x14ac:dyDescent="0.25">
      <c r="J974688" s="30"/>
    </row>
    <row r="974689" spans="10:10" ht="14.25" customHeight="1" x14ac:dyDescent="0.25">
      <c r="J974689" s="30"/>
    </row>
    <row r="974690" spans="10:10" ht="14.25" customHeight="1" x14ac:dyDescent="0.25">
      <c r="J974690" s="30"/>
    </row>
    <row r="974691" spans="10:10" ht="14.25" customHeight="1" x14ac:dyDescent="0.25">
      <c r="J974691" s="30"/>
    </row>
    <row r="974692" spans="10:10" ht="14.25" customHeight="1" x14ac:dyDescent="0.25">
      <c r="J974692" s="30"/>
    </row>
    <row r="974693" spans="10:10" ht="14.25" customHeight="1" x14ac:dyDescent="0.25">
      <c r="J974693" s="30"/>
    </row>
    <row r="974694" spans="10:10" ht="14.25" customHeight="1" x14ac:dyDescent="0.25">
      <c r="J974694" s="30"/>
    </row>
    <row r="974695" spans="10:10" ht="14.25" customHeight="1" x14ac:dyDescent="0.25">
      <c r="J974695" s="30"/>
    </row>
    <row r="974696" spans="10:10" ht="14.25" customHeight="1" x14ac:dyDescent="0.25">
      <c r="J974696" s="30"/>
    </row>
    <row r="974697" spans="10:10" ht="14.25" customHeight="1" x14ac:dyDescent="0.25">
      <c r="J974697" s="30"/>
    </row>
    <row r="974698" spans="10:10" ht="14.25" customHeight="1" x14ac:dyDescent="0.25">
      <c r="J974698" s="30"/>
    </row>
    <row r="974699" spans="10:10" ht="14.25" customHeight="1" x14ac:dyDescent="0.25">
      <c r="J974699" s="30"/>
    </row>
    <row r="974700" spans="10:10" ht="14.25" customHeight="1" x14ac:dyDescent="0.25">
      <c r="J974700" s="30"/>
    </row>
    <row r="974701" spans="10:10" ht="14.25" customHeight="1" x14ac:dyDescent="0.25">
      <c r="J974701" s="30"/>
    </row>
    <row r="974702" spans="10:10" ht="14.25" customHeight="1" x14ac:dyDescent="0.25">
      <c r="J974702" s="30"/>
    </row>
    <row r="974703" spans="10:10" ht="14.25" customHeight="1" x14ac:dyDescent="0.25">
      <c r="J974703" s="30"/>
    </row>
    <row r="974704" spans="10:10" ht="14.25" customHeight="1" x14ac:dyDescent="0.25">
      <c r="J974704" s="30"/>
    </row>
    <row r="974705" spans="10:10" ht="14.25" customHeight="1" x14ac:dyDescent="0.25">
      <c r="J974705" s="30"/>
    </row>
    <row r="974706" spans="10:10" ht="14.25" customHeight="1" x14ac:dyDescent="0.25">
      <c r="J974706" s="30"/>
    </row>
    <row r="974707" spans="10:10" ht="14.25" customHeight="1" x14ac:dyDescent="0.25">
      <c r="J974707" s="30"/>
    </row>
    <row r="974708" spans="10:10" ht="14.25" customHeight="1" x14ac:dyDescent="0.25">
      <c r="J974708" s="30"/>
    </row>
    <row r="974709" spans="10:10" ht="14.25" customHeight="1" x14ac:dyDescent="0.25">
      <c r="J974709" s="30"/>
    </row>
    <row r="974710" spans="10:10" ht="14.25" customHeight="1" x14ac:dyDescent="0.25">
      <c r="J974710" s="30"/>
    </row>
    <row r="974711" spans="10:10" ht="14.25" customHeight="1" x14ac:dyDescent="0.25">
      <c r="J974711" s="30"/>
    </row>
    <row r="974712" spans="10:10" ht="14.25" customHeight="1" x14ac:dyDescent="0.25">
      <c r="J974712" s="30"/>
    </row>
    <row r="974713" spans="10:10" ht="14.25" customHeight="1" x14ac:dyDescent="0.25">
      <c r="J974713" s="30"/>
    </row>
    <row r="974714" spans="10:10" ht="14.25" customHeight="1" x14ac:dyDescent="0.25">
      <c r="J974714" s="30"/>
    </row>
    <row r="974715" spans="10:10" ht="14.25" customHeight="1" x14ac:dyDescent="0.25">
      <c r="J974715" s="30"/>
    </row>
    <row r="974716" spans="10:10" ht="14.25" customHeight="1" x14ac:dyDescent="0.25">
      <c r="J974716" s="30"/>
    </row>
    <row r="974717" spans="10:10" ht="14.25" customHeight="1" x14ac:dyDescent="0.25">
      <c r="J974717" s="30"/>
    </row>
    <row r="974718" spans="10:10" ht="14.25" customHeight="1" x14ac:dyDescent="0.25">
      <c r="J974718" s="30"/>
    </row>
    <row r="974719" spans="10:10" ht="14.25" customHeight="1" x14ac:dyDescent="0.25">
      <c r="J974719" s="30"/>
    </row>
    <row r="974720" spans="10:10" ht="14.25" customHeight="1" x14ac:dyDescent="0.25">
      <c r="J974720" s="30"/>
    </row>
    <row r="974721" spans="10:10" ht="14.25" customHeight="1" x14ac:dyDescent="0.25">
      <c r="J974721" s="30"/>
    </row>
    <row r="974722" spans="10:10" ht="14.25" customHeight="1" x14ac:dyDescent="0.25">
      <c r="J974722" s="30"/>
    </row>
    <row r="974723" spans="10:10" ht="14.25" customHeight="1" x14ac:dyDescent="0.25">
      <c r="J974723" s="30"/>
    </row>
    <row r="974724" spans="10:10" ht="14.25" customHeight="1" x14ac:dyDescent="0.25">
      <c r="J974724" s="30"/>
    </row>
    <row r="974725" spans="10:10" ht="14.25" customHeight="1" x14ac:dyDescent="0.25">
      <c r="J974725" s="30"/>
    </row>
    <row r="974726" spans="10:10" ht="14.25" customHeight="1" x14ac:dyDescent="0.25">
      <c r="J974726" s="30"/>
    </row>
    <row r="974727" spans="10:10" ht="14.25" customHeight="1" x14ac:dyDescent="0.25">
      <c r="J974727" s="30"/>
    </row>
    <row r="974728" spans="10:10" ht="14.25" customHeight="1" x14ac:dyDescent="0.25">
      <c r="J974728" s="30"/>
    </row>
    <row r="974729" spans="10:10" ht="14.25" customHeight="1" x14ac:dyDescent="0.25">
      <c r="J974729" s="30"/>
    </row>
    <row r="974730" spans="10:10" ht="14.25" customHeight="1" x14ac:dyDescent="0.25">
      <c r="J974730" s="30"/>
    </row>
    <row r="974731" spans="10:10" ht="14.25" customHeight="1" x14ac:dyDescent="0.25">
      <c r="J974731" s="30"/>
    </row>
    <row r="974732" spans="10:10" ht="14.25" customHeight="1" x14ac:dyDescent="0.25">
      <c r="J974732" s="30"/>
    </row>
    <row r="974733" spans="10:10" ht="14.25" customHeight="1" x14ac:dyDescent="0.25">
      <c r="J974733" s="30"/>
    </row>
    <row r="974734" spans="10:10" ht="14.25" customHeight="1" x14ac:dyDescent="0.25">
      <c r="J974734" s="30"/>
    </row>
    <row r="974735" spans="10:10" ht="14.25" customHeight="1" x14ac:dyDescent="0.25">
      <c r="J974735" s="30"/>
    </row>
    <row r="974736" spans="10:10" ht="14.25" customHeight="1" x14ac:dyDescent="0.25">
      <c r="J974736" s="30"/>
    </row>
    <row r="974737" spans="10:10" ht="14.25" customHeight="1" x14ac:dyDescent="0.25">
      <c r="J974737" s="30"/>
    </row>
    <row r="974738" spans="10:10" ht="14.25" customHeight="1" x14ac:dyDescent="0.25">
      <c r="J974738" s="30"/>
    </row>
    <row r="974739" spans="10:10" ht="14.25" customHeight="1" x14ac:dyDescent="0.25">
      <c r="J974739" s="30"/>
    </row>
    <row r="974740" spans="10:10" ht="14.25" customHeight="1" x14ac:dyDescent="0.25">
      <c r="J974740" s="30"/>
    </row>
    <row r="974741" spans="10:10" ht="14.25" customHeight="1" x14ac:dyDescent="0.25">
      <c r="J974741" s="30"/>
    </row>
    <row r="974742" spans="10:10" ht="14.25" customHeight="1" x14ac:dyDescent="0.25">
      <c r="J974742" s="30"/>
    </row>
    <row r="974743" spans="10:10" ht="14.25" customHeight="1" x14ac:dyDescent="0.25">
      <c r="J974743" s="30"/>
    </row>
    <row r="974744" spans="10:10" ht="14.25" customHeight="1" x14ac:dyDescent="0.25">
      <c r="J974744" s="30"/>
    </row>
    <row r="974745" spans="10:10" ht="14.25" customHeight="1" x14ac:dyDescent="0.25">
      <c r="J974745" s="30"/>
    </row>
    <row r="974746" spans="10:10" ht="14.25" customHeight="1" x14ac:dyDescent="0.25">
      <c r="J974746" s="30"/>
    </row>
    <row r="974747" spans="10:10" ht="14.25" customHeight="1" x14ac:dyDescent="0.25">
      <c r="J974747" s="30"/>
    </row>
    <row r="974748" spans="10:10" ht="14.25" customHeight="1" x14ac:dyDescent="0.25">
      <c r="J974748" s="30"/>
    </row>
    <row r="974749" spans="10:10" ht="14.25" customHeight="1" x14ac:dyDescent="0.25">
      <c r="J974749" s="30"/>
    </row>
    <row r="974750" spans="10:10" ht="14.25" customHeight="1" x14ac:dyDescent="0.25">
      <c r="J974750" s="30"/>
    </row>
    <row r="974751" spans="10:10" ht="14.25" customHeight="1" x14ac:dyDescent="0.25">
      <c r="J974751" s="30"/>
    </row>
    <row r="974752" spans="10:10" ht="14.25" customHeight="1" x14ac:dyDescent="0.25">
      <c r="J974752" s="30"/>
    </row>
    <row r="974753" spans="10:10" ht="14.25" customHeight="1" x14ac:dyDescent="0.25">
      <c r="J974753" s="30"/>
    </row>
    <row r="974754" spans="10:10" ht="14.25" customHeight="1" x14ac:dyDescent="0.25">
      <c r="J974754" s="30"/>
    </row>
    <row r="974755" spans="10:10" ht="14.25" customHeight="1" x14ac:dyDescent="0.25">
      <c r="J974755" s="30"/>
    </row>
    <row r="974756" spans="10:10" ht="14.25" customHeight="1" x14ac:dyDescent="0.25">
      <c r="J974756" s="30"/>
    </row>
    <row r="974757" spans="10:10" ht="14.25" customHeight="1" x14ac:dyDescent="0.25">
      <c r="J974757" s="30"/>
    </row>
    <row r="974758" spans="10:10" ht="14.25" customHeight="1" x14ac:dyDescent="0.25">
      <c r="J974758" s="30"/>
    </row>
    <row r="974759" spans="10:10" ht="14.25" customHeight="1" x14ac:dyDescent="0.25">
      <c r="J974759" s="30"/>
    </row>
    <row r="974760" spans="10:10" ht="14.25" customHeight="1" x14ac:dyDescent="0.25">
      <c r="J974760" s="30"/>
    </row>
    <row r="974761" spans="10:10" ht="14.25" customHeight="1" x14ac:dyDescent="0.25">
      <c r="J974761" s="30"/>
    </row>
    <row r="974762" spans="10:10" ht="14.25" customHeight="1" x14ac:dyDescent="0.25">
      <c r="J974762" s="30"/>
    </row>
    <row r="974763" spans="10:10" ht="14.25" customHeight="1" x14ac:dyDescent="0.25">
      <c r="J974763" s="30"/>
    </row>
    <row r="974764" spans="10:10" ht="14.25" customHeight="1" x14ac:dyDescent="0.25">
      <c r="J974764" s="30"/>
    </row>
    <row r="974765" spans="10:10" ht="14.25" customHeight="1" x14ac:dyDescent="0.25">
      <c r="J974765" s="30"/>
    </row>
    <row r="974766" spans="10:10" ht="14.25" customHeight="1" x14ac:dyDescent="0.25">
      <c r="J974766" s="30"/>
    </row>
    <row r="974767" spans="10:10" ht="14.25" customHeight="1" x14ac:dyDescent="0.25">
      <c r="J974767" s="30"/>
    </row>
    <row r="974768" spans="10:10" ht="14.25" customHeight="1" x14ac:dyDescent="0.25">
      <c r="J974768" s="30"/>
    </row>
    <row r="974769" spans="10:10" ht="14.25" customHeight="1" x14ac:dyDescent="0.25">
      <c r="J974769" s="30"/>
    </row>
    <row r="974770" spans="10:10" ht="14.25" customHeight="1" x14ac:dyDescent="0.25">
      <c r="J974770" s="30"/>
    </row>
    <row r="974771" spans="10:10" ht="14.25" customHeight="1" x14ac:dyDescent="0.25">
      <c r="J974771" s="30"/>
    </row>
    <row r="974772" spans="10:10" ht="14.25" customHeight="1" x14ac:dyDescent="0.25">
      <c r="J974772" s="30"/>
    </row>
    <row r="974773" spans="10:10" ht="14.25" customHeight="1" x14ac:dyDescent="0.25">
      <c r="J974773" s="30"/>
    </row>
    <row r="974774" spans="10:10" ht="14.25" customHeight="1" x14ac:dyDescent="0.25">
      <c r="J974774" s="30"/>
    </row>
    <row r="974775" spans="10:10" ht="14.25" customHeight="1" x14ac:dyDescent="0.25">
      <c r="J974775" s="30"/>
    </row>
    <row r="974776" spans="10:10" ht="14.25" customHeight="1" x14ac:dyDescent="0.25">
      <c r="J974776" s="30"/>
    </row>
    <row r="974777" spans="10:10" ht="14.25" customHeight="1" x14ac:dyDescent="0.25">
      <c r="J974777" s="30"/>
    </row>
    <row r="974778" spans="10:10" ht="14.25" customHeight="1" x14ac:dyDescent="0.25">
      <c r="J974778" s="30"/>
    </row>
    <row r="974779" spans="10:10" ht="14.25" customHeight="1" x14ac:dyDescent="0.25">
      <c r="J974779" s="30"/>
    </row>
    <row r="974780" spans="10:10" ht="14.25" customHeight="1" x14ac:dyDescent="0.25">
      <c r="J974780" s="30"/>
    </row>
    <row r="974781" spans="10:10" ht="14.25" customHeight="1" x14ac:dyDescent="0.25">
      <c r="J974781" s="30"/>
    </row>
    <row r="974782" spans="10:10" ht="14.25" customHeight="1" x14ac:dyDescent="0.25">
      <c r="J974782" s="30"/>
    </row>
    <row r="974783" spans="10:10" ht="14.25" customHeight="1" x14ac:dyDescent="0.25">
      <c r="J974783" s="30"/>
    </row>
    <row r="974784" spans="10:10" ht="14.25" customHeight="1" x14ac:dyDescent="0.25">
      <c r="J974784" s="30"/>
    </row>
    <row r="974785" spans="10:10" ht="14.25" customHeight="1" x14ac:dyDescent="0.25">
      <c r="J974785" s="30"/>
    </row>
    <row r="974786" spans="10:10" ht="14.25" customHeight="1" x14ac:dyDescent="0.25">
      <c r="J974786" s="30"/>
    </row>
    <row r="974787" spans="10:10" ht="14.25" customHeight="1" x14ac:dyDescent="0.25">
      <c r="J974787" s="30"/>
    </row>
    <row r="974788" spans="10:10" ht="14.25" customHeight="1" x14ac:dyDescent="0.25">
      <c r="J974788" s="30"/>
    </row>
    <row r="974789" spans="10:10" ht="14.25" customHeight="1" x14ac:dyDescent="0.25">
      <c r="J974789" s="30"/>
    </row>
    <row r="974790" spans="10:10" ht="14.25" customHeight="1" x14ac:dyDescent="0.25">
      <c r="J974790" s="30"/>
    </row>
    <row r="974791" spans="10:10" ht="14.25" customHeight="1" x14ac:dyDescent="0.25">
      <c r="J974791" s="30"/>
    </row>
    <row r="974792" spans="10:10" ht="14.25" customHeight="1" x14ac:dyDescent="0.25">
      <c r="J974792" s="30"/>
    </row>
    <row r="974793" spans="10:10" ht="14.25" customHeight="1" x14ac:dyDescent="0.25">
      <c r="J974793" s="30"/>
    </row>
    <row r="974794" spans="10:10" ht="14.25" customHeight="1" x14ac:dyDescent="0.25">
      <c r="J974794" s="30"/>
    </row>
    <row r="974795" spans="10:10" ht="14.25" customHeight="1" x14ac:dyDescent="0.25">
      <c r="J974795" s="30"/>
    </row>
    <row r="974796" spans="10:10" ht="14.25" customHeight="1" x14ac:dyDescent="0.25">
      <c r="J974796" s="30"/>
    </row>
    <row r="974797" spans="10:10" ht="14.25" customHeight="1" x14ac:dyDescent="0.25">
      <c r="J974797" s="30"/>
    </row>
    <row r="974798" spans="10:10" ht="14.25" customHeight="1" x14ac:dyDescent="0.25">
      <c r="J974798" s="30"/>
    </row>
    <row r="974799" spans="10:10" ht="14.25" customHeight="1" x14ac:dyDescent="0.25">
      <c r="J974799" s="30"/>
    </row>
    <row r="974800" spans="10:10" ht="14.25" customHeight="1" x14ac:dyDescent="0.25">
      <c r="J974800" s="30"/>
    </row>
    <row r="974801" spans="10:10" ht="14.25" customHeight="1" x14ac:dyDescent="0.25">
      <c r="J974801" s="30"/>
    </row>
    <row r="974802" spans="10:10" ht="14.25" customHeight="1" x14ac:dyDescent="0.25">
      <c r="J974802" s="30"/>
    </row>
    <row r="974803" spans="10:10" ht="14.25" customHeight="1" x14ac:dyDescent="0.25">
      <c r="J974803" s="30"/>
    </row>
    <row r="974804" spans="10:10" ht="14.25" customHeight="1" x14ac:dyDescent="0.25">
      <c r="J974804" s="30"/>
    </row>
    <row r="974805" spans="10:10" ht="14.25" customHeight="1" x14ac:dyDescent="0.25">
      <c r="J974805" s="30"/>
    </row>
    <row r="974806" spans="10:10" ht="14.25" customHeight="1" x14ac:dyDescent="0.25">
      <c r="J974806" s="30"/>
    </row>
    <row r="974807" spans="10:10" ht="14.25" customHeight="1" x14ac:dyDescent="0.25">
      <c r="J974807" s="30"/>
    </row>
    <row r="974808" spans="10:10" ht="14.25" customHeight="1" x14ac:dyDescent="0.25">
      <c r="J974808" s="30"/>
    </row>
    <row r="974809" spans="10:10" ht="14.25" customHeight="1" x14ac:dyDescent="0.25">
      <c r="J974809" s="30"/>
    </row>
    <row r="974810" spans="10:10" ht="14.25" customHeight="1" x14ac:dyDescent="0.25">
      <c r="J974810" s="30"/>
    </row>
    <row r="974811" spans="10:10" ht="14.25" customHeight="1" x14ac:dyDescent="0.25">
      <c r="J974811" s="30"/>
    </row>
    <row r="974812" spans="10:10" ht="14.25" customHeight="1" x14ac:dyDescent="0.25">
      <c r="J974812" s="30"/>
    </row>
    <row r="974813" spans="10:10" ht="14.25" customHeight="1" x14ac:dyDescent="0.25">
      <c r="J974813" s="30"/>
    </row>
    <row r="974814" spans="10:10" ht="14.25" customHeight="1" x14ac:dyDescent="0.25">
      <c r="J974814" s="30"/>
    </row>
    <row r="974815" spans="10:10" ht="14.25" customHeight="1" x14ac:dyDescent="0.25">
      <c r="J974815" s="30"/>
    </row>
    <row r="974816" spans="10:10" ht="14.25" customHeight="1" x14ac:dyDescent="0.25">
      <c r="J974816" s="30"/>
    </row>
    <row r="974817" spans="10:10" ht="14.25" customHeight="1" x14ac:dyDescent="0.25">
      <c r="J974817" s="30"/>
    </row>
    <row r="974818" spans="10:10" ht="14.25" customHeight="1" x14ac:dyDescent="0.25">
      <c r="J974818" s="30"/>
    </row>
    <row r="974819" spans="10:10" ht="14.25" customHeight="1" x14ac:dyDescent="0.25">
      <c r="J974819" s="30"/>
    </row>
    <row r="974820" spans="10:10" ht="14.25" customHeight="1" x14ac:dyDescent="0.25">
      <c r="J974820" s="30"/>
    </row>
    <row r="974821" spans="10:10" ht="14.25" customHeight="1" x14ac:dyDescent="0.25">
      <c r="J974821" s="30"/>
    </row>
    <row r="974822" spans="10:10" ht="14.25" customHeight="1" x14ac:dyDescent="0.25">
      <c r="J974822" s="30"/>
    </row>
    <row r="974823" spans="10:10" ht="14.25" customHeight="1" x14ac:dyDescent="0.25">
      <c r="J974823" s="30"/>
    </row>
    <row r="974824" spans="10:10" ht="14.25" customHeight="1" x14ac:dyDescent="0.25">
      <c r="J974824" s="30"/>
    </row>
    <row r="974825" spans="10:10" ht="14.25" customHeight="1" x14ac:dyDescent="0.25">
      <c r="J974825" s="30"/>
    </row>
    <row r="974826" spans="10:10" ht="14.25" customHeight="1" x14ac:dyDescent="0.25">
      <c r="J974826" s="30"/>
    </row>
    <row r="974827" spans="10:10" ht="14.25" customHeight="1" x14ac:dyDescent="0.25">
      <c r="J974827" s="30"/>
    </row>
    <row r="974828" spans="10:10" ht="14.25" customHeight="1" x14ac:dyDescent="0.25">
      <c r="J974828" s="30"/>
    </row>
    <row r="974829" spans="10:10" ht="14.25" customHeight="1" x14ac:dyDescent="0.25">
      <c r="J974829" s="30"/>
    </row>
    <row r="974830" spans="10:10" ht="14.25" customHeight="1" x14ac:dyDescent="0.25">
      <c r="J974830" s="30"/>
    </row>
    <row r="974831" spans="10:10" ht="14.25" customHeight="1" x14ac:dyDescent="0.25">
      <c r="J974831" s="30"/>
    </row>
    <row r="974832" spans="10:10" ht="14.25" customHeight="1" x14ac:dyDescent="0.25">
      <c r="J974832" s="30"/>
    </row>
    <row r="974833" spans="10:10" ht="14.25" customHeight="1" x14ac:dyDescent="0.25">
      <c r="J974833" s="30"/>
    </row>
    <row r="974834" spans="10:10" ht="14.25" customHeight="1" x14ac:dyDescent="0.25">
      <c r="J974834" s="30"/>
    </row>
    <row r="974835" spans="10:10" ht="14.25" customHeight="1" x14ac:dyDescent="0.25">
      <c r="J974835" s="30"/>
    </row>
    <row r="974836" spans="10:10" ht="14.25" customHeight="1" x14ac:dyDescent="0.25">
      <c r="J974836" s="30"/>
    </row>
    <row r="974837" spans="10:10" ht="14.25" customHeight="1" x14ac:dyDescent="0.25">
      <c r="J974837" s="30"/>
    </row>
    <row r="974838" spans="10:10" ht="14.25" customHeight="1" x14ac:dyDescent="0.25">
      <c r="J974838" s="30"/>
    </row>
    <row r="974839" spans="10:10" ht="14.25" customHeight="1" x14ac:dyDescent="0.25">
      <c r="J974839" s="30"/>
    </row>
    <row r="974840" spans="10:10" ht="14.25" customHeight="1" x14ac:dyDescent="0.25">
      <c r="J974840" s="30"/>
    </row>
    <row r="974841" spans="10:10" ht="14.25" customHeight="1" x14ac:dyDescent="0.25">
      <c r="J974841" s="30"/>
    </row>
    <row r="974842" spans="10:10" ht="14.25" customHeight="1" x14ac:dyDescent="0.25">
      <c r="J974842" s="30"/>
    </row>
    <row r="974843" spans="10:10" ht="14.25" customHeight="1" x14ac:dyDescent="0.25">
      <c r="J974843" s="30"/>
    </row>
    <row r="974844" spans="10:10" ht="14.25" customHeight="1" x14ac:dyDescent="0.25">
      <c r="J974844" s="30"/>
    </row>
    <row r="974845" spans="10:10" ht="14.25" customHeight="1" x14ac:dyDescent="0.25">
      <c r="J974845" s="30"/>
    </row>
    <row r="974846" spans="10:10" ht="14.25" customHeight="1" x14ac:dyDescent="0.25">
      <c r="J974846" s="30"/>
    </row>
    <row r="974847" spans="10:10" ht="14.25" customHeight="1" x14ac:dyDescent="0.25">
      <c r="J974847" s="30"/>
    </row>
    <row r="974848" spans="10:10" ht="14.25" customHeight="1" x14ac:dyDescent="0.25">
      <c r="J974848" s="30"/>
    </row>
    <row r="974849" spans="10:10" ht="14.25" customHeight="1" x14ac:dyDescent="0.25">
      <c r="J974849" s="30"/>
    </row>
    <row r="974850" spans="10:10" ht="14.25" customHeight="1" x14ac:dyDescent="0.25">
      <c r="J974850" s="30"/>
    </row>
    <row r="974851" spans="10:10" ht="14.25" customHeight="1" x14ac:dyDescent="0.25">
      <c r="J974851" s="30"/>
    </row>
    <row r="974852" spans="10:10" ht="14.25" customHeight="1" x14ac:dyDescent="0.25">
      <c r="J974852" s="30"/>
    </row>
    <row r="974853" spans="10:10" ht="14.25" customHeight="1" x14ac:dyDescent="0.25">
      <c r="J974853" s="30"/>
    </row>
    <row r="974854" spans="10:10" ht="14.25" customHeight="1" x14ac:dyDescent="0.25">
      <c r="J974854" s="30"/>
    </row>
    <row r="974855" spans="10:10" ht="14.25" customHeight="1" x14ac:dyDescent="0.25">
      <c r="J974855" s="30"/>
    </row>
    <row r="974856" spans="10:10" ht="14.25" customHeight="1" x14ac:dyDescent="0.25">
      <c r="J974856" s="30"/>
    </row>
    <row r="974857" spans="10:10" ht="14.25" customHeight="1" x14ac:dyDescent="0.25">
      <c r="J974857" s="30"/>
    </row>
    <row r="974858" spans="10:10" ht="14.25" customHeight="1" x14ac:dyDescent="0.25">
      <c r="J974858" s="30"/>
    </row>
    <row r="974859" spans="10:10" ht="14.25" customHeight="1" x14ac:dyDescent="0.25">
      <c r="J974859" s="30"/>
    </row>
    <row r="974860" spans="10:10" ht="14.25" customHeight="1" x14ac:dyDescent="0.25">
      <c r="J974860" s="30"/>
    </row>
    <row r="974861" spans="10:10" ht="14.25" customHeight="1" x14ac:dyDescent="0.25">
      <c r="J974861" s="30"/>
    </row>
    <row r="974862" spans="10:10" ht="14.25" customHeight="1" x14ac:dyDescent="0.25">
      <c r="J974862" s="30"/>
    </row>
    <row r="974863" spans="10:10" ht="14.25" customHeight="1" x14ac:dyDescent="0.25">
      <c r="J974863" s="30"/>
    </row>
    <row r="974864" spans="10:10" ht="14.25" customHeight="1" x14ac:dyDescent="0.25">
      <c r="J974864" s="30"/>
    </row>
    <row r="974865" spans="10:10" ht="14.25" customHeight="1" x14ac:dyDescent="0.25">
      <c r="J974865" s="30"/>
    </row>
    <row r="974866" spans="10:10" ht="14.25" customHeight="1" x14ac:dyDescent="0.25">
      <c r="J974866" s="30"/>
    </row>
    <row r="974867" spans="10:10" ht="14.25" customHeight="1" x14ac:dyDescent="0.25">
      <c r="J974867" s="30"/>
    </row>
    <row r="974868" spans="10:10" ht="14.25" customHeight="1" x14ac:dyDescent="0.25">
      <c r="J974868" s="30"/>
    </row>
    <row r="974869" spans="10:10" ht="14.25" customHeight="1" x14ac:dyDescent="0.25">
      <c r="J974869" s="30"/>
    </row>
    <row r="974870" spans="10:10" ht="14.25" customHeight="1" x14ac:dyDescent="0.25">
      <c r="J974870" s="30"/>
    </row>
    <row r="974871" spans="10:10" ht="14.25" customHeight="1" x14ac:dyDescent="0.25">
      <c r="J974871" s="30"/>
    </row>
    <row r="974872" spans="10:10" ht="14.25" customHeight="1" x14ac:dyDescent="0.25">
      <c r="J974872" s="30"/>
    </row>
    <row r="974873" spans="10:10" ht="14.25" customHeight="1" x14ac:dyDescent="0.25">
      <c r="J974873" s="30"/>
    </row>
    <row r="974874" spans="10:10" ht="14.25" customHeight="1" x14ac:dyDescent="0.25">
      <c r="J974874" s="30"/>
    </row>
    <row r="974875" spans="10:10" ht="14.25" customHeight="1" x14ac:dyDescent="0.25">
      <c r="J974875" s="30"/>
    </row>
    <row r="974876" spans="10:10" ht="14.25" customHeight="1" x14ac:dyDescent="0.25">
      <c r="J974876" s="30"/>
    </row>
    <row r="974877" spans="10:10" ht="14.25" customHeight="1" x14ac:dyDescent="0.25">
      <c r="J974877" s="30"/>
    </row>
    <row r="974878" spans="10:10" ht="14.25" customHeight="1" x14ac:dyDescent="0.25">
      <c r="J974878" s="30"/>
    </row>
    <row r="974879" spans="10:10" ht="14.25" customHeight="1" x14ac:dyDescent="0.25">
      <c r="J974879" s="30"/>
    </row>
    <row r="974880" spans="10:10" ht="14.25" customHeight="1" x14ac:dyDescent="0.25">
      <c r="J974880" s="30"/>
    </row>
    <row r="974881" spans="10:10" ht="14.25" customHeight="1" x14ac:dyDescent="0.25">
      <c r="J974881" s="30"/>
    </row>
    <row r="974882" spans="10:10" ht="14.25" customHeight="1" x14ac:dyDescent="0.25">
      <c r="J974882" s="30"/>
    </row>
    <row r="974883" spans="10:10" ht="14.25" customHeight="1" x14ac:dyDescent="0.25">
      <c r="J974883" s="30"/>
    </row>
    <row r="974884" spans="10:10" ht="14.25" customHeight="1" x14ac:dyDescent="0.25">
      <c r="J974884" s="30"/>
    </row>
    <row r="974885" spans="10:10" ht="14.25" customHeight="1" x14ac:dyDescent="0.25">
      <c r="J974885" s="30"/>
    </row>
    <row r="974886" spans="10:10" ht="14.25" customHeight="1" x14ac:dyDescent="0.25">
      <c r="J974886" s="30"/>
    </row>
    <row r="974887" spans="10:10" ht="14.25" customHeight="1" x14ac:dyDescent="0.25">
      <c r="J974887" s="30"/>
    </row>
    <row r="974888" spans="10:10" ht="14.25" customHeight="1" x14ac:dyDescent="0.25">
      <c r="J974888" s="30"/>
    </row>
    <row r="974889" spans="10:10" ht="14.25" customHeight="1" x14ac:dyDescent="0.25">
      <c r="J974889" s="30"/>
    </row>
    <row r="974890" spans="10:10" ht="14.25" customHeight="1" x14ac:dyDescent="0.25">
      <c r="J974890" s="30"/>
    </row>
    <row r="974891" spans="10:10" ht="14.25" customHeight="1" x14ac:dyDescent="0.25">
      <c r="J974891" s="30"/>
    </row>
    <row r="974892" spans="10:10" ht="14.25" customHeight="1" x14ac:dyDescent="0.25">
      <c r="J974892" s="30"/>
    </row>
    <row r="974893" spans="10:10" ht="14.25" customHeight="1" x14ac:dyDescent="0.25">
      <c r="J974893" s="30"/>
    </row>
    <row r="974894" spans="10:10" ht="14.25" customHeight="1" x14ac:dyDescent="0.25">
      <c r="J974894" s="30"/>
    </row>
    <row r="974895" spans="10:10" ht="14.25" customHeight="1" x14ac:dyDescent="0.25">
      <c r="J974895" s="30"/>
    </row>
    <row r="974896" spans="10:10" ht="14.25" customHeight="1" x14ac:dyDescent="0.25">
      <c r="J974896" s="30"/>
    </row>
    <row r="974897" spans="10:10" ht="14.25" customHeight="1" x14ac:dyDescent="0.25">
      <c r="J974897" s="30"/>
    </row>
    <row r="974898" spans="10:10" ht="14.25" customHeight="1" x14ac:dyDescent="0.25">
      <c r="J974898" s="30"/>
    </row>
    <row r="974899" spans="10:10" ht="14.25" customHeight="1" x14ac:dyDescent="0.25">
      <c r="J974899" s="30"/>
    </row>
    <row r="974900" spans="10:10" ht="14.25" customHeight="1" x14ac:dyDescent="0.25">
      <c r="J974900" s="30"/>
    </row>
    <row r="974901" spans="10:10" ht="14.25" customHeight="1" x14ac:dyDescent="0.25">
      <c r="J974901" s="30"/>
    </row>
    <row r="974902" spans="10:10" ht="14.25" customHeight="1" x14ac:dyDescent="0.25">
      <c r="J974902" s="30"/>
    </row>
    <row r="974903" spans="10:10" ht="14.25" customHeight="1" x14ac:dyDescent="0.25">
      <c r="J974903" s="30"/>
    </row>
    <row r="974904" spans="10:10" ht="14.25" customHeight="1" x14ac:dyDescent="0.25">
      <c r="J974904" s="30"/>
    </row>
    <row r="974905" spans="10:10" ht="14.25" customHeight="1" x14ac:dyDescent="0.25">
      <c r="J974905" s="30"/>
    </row>
    <row r="974906" spans="10:10" ht="14.25" customHeight="1" x14ac:dyDescent="0.25">
      <c r="J974906" s="30"/>
    </row>
    <row r="974907" spans="10:10" ht="14.25" customHeight="1" x14ac:dyDescent="0.25">
      <c r="J974907" s="30"/>
    </row>
    <row r="974908" spans="10:10" ht="14.25" customHeight="1" x14ac:dyDescent="0.25">
      <c r="J974908" s="30"/>
    </row>
    <row r="974909" spans="10:10" ht="14.25" customHeight="1" x14ac:dyDescent="0.25">
      <c r="J974909" s="30"/>
    </row>
    <row r="974910" spans="10:10" ht="14.25" customHeight="1" x14ac:dyDescent="0.25">
      <c r="J974910" s="30"/>
    </row>
    <row r="974911" spans="10:10" ht="14.25" customHeight="1" x14ac:dyDescent="0.25">
      <c r="J974911" s="30"/>
    </row>
    <row r="974912" spans="10:10" ht="14.25" customHeight="1" x14ac:dyDescent="0.25">
      <c r="J974912" s="30"/>
    </row>
    <row r="974913" spans="10:10" ht="14.25" customHeight="1" x14ac:dyDescent="0.25">
      <c r="J974913" s="30"/>
    </row>
    <row r="974914" spans="10:10" ht="14.25" customHeight="1" x14ac:dyDescent="0.25">
      <c r="J974914" s="30"/>
    </row>
    <row r="974915" spans="10:10" ht="14.25" customHeight="1" x14ac:dyDescent="0.25">
      <c r="J974915" s="30"/>
    </row>
    <row r="974916" spans="10:10" ht="14.25" customHeight="1" x14ac:dyDescent="0.25">
      <c r="J974916" s="30"/>
    </row>
    <row r="974917" spans="10:10" ht="14.25" customHeight="1" x14ac:dyDescent="0.25">
      <c r="J974917" s="30"/>
    </row>
    <row r="974918" spans="10:10" ht="14.25" customHeight="1" x14ac:dyDescent="0.25">
      <c r="J974918" s="30"/>
    </row>
    <row r="974919" spans="10:10" ht="14.25" customHeight="1" x14ac:dyDescent="0.25">
      <c r="J974919" s="30"/>
    </row>
    <row r="974920" spans="10:10" ht="14.25" customHeight="1" x14ac:dyDescent="0.25">
      <c r="J974920" s="30"/>
    </row>
    <row r="974921" spans="10:10" ht="14.25" customHeight="1" x14ac:dyDescent="0.25">
      <c r="J974921" s="30"/>
    </row>
    <row r="974922" spans="10:10" ht="14.25" customHeight="1" x14ac:dyDescent="0.25">
      <c r="J974922" s="30"/>
    </row>
    <row r="974923" spans="10:10" ht="14.25" customHeight="1" x14ac:dyDescent="0.25">
      <c r="J974923" s="30"/>
    </row>
    <row r="974924" spans="10:10" ht="14.25" customHeight="1" x14ac:dyDescent="0.25">
      <c r="J974924" s="30"/>
    </row>
    <row r="974925" spans="10:10" ht="14.25" customHeight="1" x14ac:dyDescent="0.25">
      <c r="J974925" s="30"/>
    </row>
    <row r="974926" spans="10:10" ht="14.25" customHeight="1" x14ac:dyDescent="0.25">
      <c r="J974926" s="30"/>
    </row>
    <row r="974927" spans="10:10" ht="14.25" customHeight="1" x14ac:dyDescent="0.25">
      <c r="J974927" s="30"/>
    </row>
    <row r="974928" spans="10:10" ht="14.25" customHeight="1" x14ac:dyDescent="0.25">
      <c r="J974928" s="30"/>
    </row>
    <row r="974929" spans="10:10" ht="14.25" customHeight="1" x14ac:dyDescent="0.25">
      <c r="J974929" s="30"/>
    </row>
    <row r="974930" spans="10:10" ht="14.25" customHeight="1" x14ac:dyDescent="0.25">
      <c r="J974930" s="30"/>
    </row>
    <row r="974931" spans="10:10" ht="14.25" customHeight="1" x14ac:dyDescent="0.25">
      <c r="J974931" s="30"/>
    </row>
    <row r="974932" spans="10:10" ht="14.25" customHeight="1" x14ac:dyDescent="0.25">
      <c r="J974932" s="30"/>
    </row>
    <row r="974933" spans="10:10" ht="14.25" customHeight="1" x14ac:dyDescent="0.25">
      <c r="J974933" s="30"/>
    </row>
    <row r="974934" spans="10:10" ht="14.25" customHeight="1" x14ac:dyDescent="0.25">
      <c r="J974934" s="30"/>
    </row>
    <row r="974935" spans="10:10" ht="14.25" customHeight="1" x14ac:dyDescent="0.25">
      <c r="J974935" s="30"/>
    </row>
    <row r="974936" spans="10:10" ht="14.25" customHeight="1" x14ac:dyDescent="0.25">
      <c r="J974936" s="30"/>
    </row>
    <row r="974937" spans="10:10" ht="14.25" customHeight="1" x14ac:dyDescent="0.25">
      <c r="J974937" s="30"/>
    </row>
    <row r="974938" spans="10:10" ht="14.25" customHeight="1" x14ac:dyDescent="0.25">
      <c r="J974938" s="30"/>
    </row>
    <row r="974939" spans="10:10" ht="14.25" customHeight="1" x14ac:dyDescent="0.25">
      <c r="J974939" s="30"/>
    </row>
    <row r="974940" spans="10:10" ht="14.25" customHeight="1" x14ac:dyDescent="0.25">
      <c r="J974940" s="30"/>
    </row>
    <row r="974941" spans="10:10" ht="14.25" customHeight="1" x14ac:dyDescent="0.25">
      <c r="J974941" s="30"/>
    </row>
    <row r="974942" spans="10:10" ht="14.25" customHeight="1" x14ac:dyDescent="0.25">
      <c r="J974942" s="30"/>
    </row>
    <row r="974943" spans="10:10" ht="14.25" customHeight="1" x14ac:dyDescent="0.25">
      <c r="J974943" s="30"/>
    </row>
    <row r="974944" spans="10:10" ht="14.25" customHeight="1" x14ac:dyDescent="0.25">
      <c r="J974944" s="30"/>
    </row>
    <row r="974945" spans="10:10" ht="14.25" customHeight="1" x14ac:dyDescent="0.25">
      <c r="J974945" s="30"/>
    </row>
    <row r="974946" spans="10:10" ht="14.25" customHeight="1" x14ac:dyDescent="0.25">
      <c r="J974946" s="30"/>
    </row>
    <row r="974947" spans="10:10" ht="14.25" customHeight="1" x14ac:dyDescent="0.25">
      <c r="J974947" s="30"/>
    </row>
    <row r="974948" spans="10:10" ht="14.25" customHeight="1" x14ac:dyDescent="0.25">
      <c r="J974948" s="30"/>
    </row>
    <row r="974949" spans="10:10" ht="14.25" customHeight="1" x14ac:dyDescent="0.25">
      <c r="J974949" s="30"/>
    </row>
    <row r="974950" spans="10:10" ht="14.25" customHeight="1" x14ac:dyDescent="0.25">
      <c r="J974950" s="30"/>
    </row>
    <row r="974951" spans="10:10" ht="14.25" customHeight="1" x14ac:dyDescent="0.25">
      <c r="J974951" s="30"/>
    </row>
    <row r="974952" spans="10:10" ht="14.25" customHeight="1" x14ac:dyDescent="0.25">
      <c r="J974952" s="30"/>
    </row>
    <row r="974953" spans="10:10" ht="14.25" customHeight="1" x14ac:dyDescent="0.25">
      <c r="J974953" s="30"/>
    </row>
    <row r="974954" spans="10:10" ht="14.25" customHeight="1" x14ac:dyDescent="0.25">
      <c r="J974954" s="30"/>
    </row>
    <row r="974955" spans="10:10" ht="14.25" customHeight="1" x14ac:dyDescent="0.25">
      <c r="J974955" s="30"/>
    </row>
    <row r="974956" spans="10:10" ht="14.25" customHeight="1" x14ac:dyDescent="0.25">
      <c r="J974956" s="30"/>
    </row>
    <row r="974957" spans="10:10" ht="14.25" customHeight="1" x14ac:dyDescent="0.25">
      <c r="J974957" s="30"/>
    </row>
    <row r="974958" spans="10:10" ht="14.25" customHeight="1" x14ac:dyDescent="0.25">
      <c r="J974958" s="30"/>
    </row>
    <row r="974959" spans="10:10" ht="14.25" customHeight="1" x14ac:dyDescent="0.25">
      <c r="J974959" s="30"/>
    </row>
    <row r="974960" spans="10:10" ht="14.25" customHeight="1" x14ac:dyDescent="0.25">
      <c r="J974960" s="30"/>
    </row>
    <row r="974961" spans="10:10" ht="14.25" customHeight="1" x14ac:dyDescent="0.25">
      <c r="J974961" s="30"/>
    </row>
    <row r="974962" spans="10:10" ht="14.25" customHeight="1" x14ac:dyDescent="0.25">
      <c r="J974962" s="30"/>
    </row>
    <row r="974963" spans="10:10" ht="14.25" customHeight="1" x14ac:dyDescent="0.25">
      <c r="J974963" s="30"/>
    </row>
    <row r="974964" spans="10:10" ht="14.25" customHeight="1" x14ac:dyDescent="0.25">
      <c r="J974964" s="30"/>
    </row>
    <row r="974965" spans="10:10" ht="14.25" customHeight="1" x14ac:dyDescent="0.25">
      <c r="J974965" s="30"/>
    </row>
    <row r="974966" spans="10:10" ht="14.25" customHeight="1" x14ac:dyDescent="0.25">
      <c r="J974966" s="30"/>
    </row>
    <row r="974967" spans="10:10" ht="14.25" customHeight="1" x14ac:dyDescent="0.25">
      <c r="J974967" s="30"/>
    </row>
    <row r="974968" spans="10:10" ht="14.25" customHeight="1" x14ac:dyDescent="0.25">
      <c r="J974968" s="30"/>
    </row>
    <row r="974969" spans="10:10" ht="14.25" customHeight="1" x14ac:dyDescent="0.25">
      <c r="J974969" s="30"/>
    </row>
    <row r="974970" spans="10:10" ht="14.25" customHeight="1" x14ac:dyDescent="0.25">
      <c r="J974970" s="30"/>
    </row>
    <row r="974971" spans="10:10" ht="14.25" customHeight="1" x14ac:dyDescent="0.25">
      <c r="J974971" s="30"/>
    </row>
    <row r="974972" spans="10:10" ht="14.25" customHeight="1" x14ac:dyDescent="0.25">
      <c r="J974972" s="30"/>
    </row>
    <row r="974973" spans="10:10" ht="14.25" customHeight="1" x14ac:dyDescent="0.25">
      <c r="J974973" s="30"/>
    </row>
    <row r="974974" spans="10:10" ht="14.25" customHeight="1" x14ac:dyDescent="0.25">
      <c r="J974974" s="30"/>
    </row>
    <row r="974975" spans="10:10" ht="14.25" customHeight="1" x14ac:dyDescent="0.25">
      <c r="J974975" s="30"/>
    </row>
    <row r="974976" spans="10:10" ht="14.25" customHeight="1" x14ac:dyDescent="0.25">
      <c r="J974976" s="30"/>
    </row>
    <row r="974977" spans="10:10" ht="14.25" customHeight="1" x14ac:dyDescent="0.25">
      <c r="J974977" s="30"/>
    </row>
    <row r="974978" spans="10:10" ht="14.25" customHeight="1" x14ac:dyDescent="0.25">
      <c r="J974978" s="30"/>
    </row>
    <row r="974979" spans="10:10" ht="14.25" customHeight="1" x14ac:dyDescent="0.25">
      <c r="J974979" s="30"/>
    </row>
    <row r="974980" spans="10:10" ht="14.25" customHeight="1" x14ac:dyDescent="0.25">
      <c r="J974980" s="30"/>
    </row>
    <row r="974981" spans="10:10" ht="14.25" customHeight="1" x14ac:dyDescent="0.25">
      <c r="J974981" s="30"/>
    </row>
    <row r="974982" spans="10:10" ht="14.25" customHeight="1" x14ac:dyDescent="0.25">
      <c r="J974982" s="30"/>
    </row>
    <row r="974983" spans="10:10" ht="14.25" customHeight="1" x14ac:dyDescent="0.25">
      <c r="J974983" s="30"/>
    </row>
    <row r="974984" spans="10:10" ht="14.25" customHeight="1" x14ac:dyDescent="0.25">
      <c r="J974984" s="30"/>
    </row>
    <row r="974985" spans="10:10" ht="14.25" customHeight="1" x14ac:dyDescent="0.25">
      <c r="J974985" s="30"/>
    </row>
    <row r="974986" spans="10:10" ht="14.25" customHeight="1" x14ac:dyDescent="0.25">
      <c r="J974986" s="30"/>
    </row>
    <row r="974987" spans="10:10" ht="14.25" customHeight="1" x14ac:dyDescent="0.25">
      <c r="J974987" s="30"/>
    </row>
    <row r="974988" spans="10:10" ht="14.25" customHeight="1" x14ac:dyDescent="0.25">
      <c r="J974988" s="30"/>
    </row>
    <row r="974989" spans="10:10" ht="14.25" customHeight="1" x14ac:dyDescent="0.25">
      <c r="J974989" s="30"/>
    </row>
    <row r="974990" spans="10:10" ht="14.25" customHeight="1" x14ac:dyDescent="0.25">
      <c r="J974990" s="30"/>
    </row>
    <row r="974991" spans="10:10" ht="14.25" customHeight="1" x14ac:dyDescent="0.25">
      <c r="J974991" s="30"/>
    </row>
    <row r="974992" spans="10:10" ht="14.25" customHeight="1" x14ac:dyDescent="0.25">
      <c r="J974992" s="30"/>
    </row>
    <row r="974993" spans="10:10" ht="14.25" customHeight="1" x14ac:dyDescent="0.25">
      <c r="J974993" s="30"/>
    </row>
    <row r="974994" spans="10:10" ht="14.25" customHeight="1" x14ac:dyDescent="0.25">
      <c r="J974994" s="30"/>
    </row>
    <row r="974995" spans="10:10" ht="14.25" customHeight="1" x14ac:dyDescent="0.25">
      <c r="J974995" s="30"/>
    </row>
    <row r="974996" spans="10:10" ht="14.25" customHeight="1" x14ac:dyDescent="0.25">
      <c r="J974996" s="30"/>
    </row>
    <row r="974997" spans="10:10" ht="14.25" customHeight="1" x14ac:dyDescent="0.25">
      <c r="J974997" s="30"/>
    </row>
    <row r="974998" spans="10:10" ht="14.25" customHeight="1" x14ac:dyDescent="0.25">
      <c r="J974998" s="30"/>
    </row>
    <row r="974999" spans="10:10" ht="14.25" customHeight="1" x14ac:dyDescent="0.25">
      <c r="J974999" s="30"/>
    </row>
    <row r="975000" spans="10:10" ht="14.25" customHeight="1" x14ac:dyDescent="0.25">
      <c r="J975000" s="30"/>
    </row>
    <row r="975001" spans="10:10" ht="14.25" customHeight="1" x14ac:dyDescent="0.25">
      <c r="J975001" s="30"/>
    </row>
    <row r="975002" spans="10:10" ht="14.25" customHeight="1" x14ac:dyDescent="0.25">
      <c r="J975002" s="30"/>
    </row>
    <row r="975003" spans="10:10" ht="14.25" customHeight="1" x14ac:dyDescent="0.25">
      <c r="J975003" s="30"/>
    </row>
    <row r="975004" spans="10:10" ht="14.25" customHeight="1" x14ac:dyDescent="0.25">
      <c r="J975004" s="30"/>
    </row>
    <row r="975005" spans="10:10" ht="14.25" customHeight="1" x14ac:dyDescent="0.25">
      <c r="J975005" s="30"/>
    </row>
    <row r="975006" spans="10:10" ht="14.25" customHeight="1" x14ac:dyDescent="0.25">
      <c r="J975006" s="30"/>
    </row>
    <row r="975007" spans="10:10" ht="14.25" customHeight="1" x14ac:dyDescent="0.25">
      <c r="J975007" s="30"/>
    </row>
    <row r="975008" spans="10:10" ht="14.25" customHeight="1" x14ac:dyDescent="0.25">
      <c r="J975008" s="30"/>
    </row>
    <row r="975009" spans="10:10" ht="14.25" customHeight="1" x14ac:dyDescent="0.25">
      <c r="J975009" s="30"/>
    </row>
    <row r="975010" spans="10:10" ht="14.25" customHeight="1" x14ac:dyDescent="0.25">
      <c r="J975010" s="30"/>
    </row>
    <row r="975011" spans="10:10" ht="14.25" customHeight="1" x14ac:dyDescent="0.25">
      <c r="J975011" s="30"/>
    </row>
    <row r="975012" spans="10:10" ht="14.25" customHeight="1" x14ac:dyDescent="0.25">
      <c r="J975012" s="30"/>
    </row>
    <row r="975013" spans="10:10" ht="14.25" customHeight="1" x14ac:dyDescent="0.25">
      <c r="J975013" s="30"/>
    </row>
    <row r="975014" spans="10:10" ht="14.25" customHeight="1" x14ac:dyDescent="0.25">
      <c r="J975014" s="30"/>
    </row>
    <row r="975015" spans="10:10" ht="14.25" customHeight="1" x14ac:dyDescent="0.25">
      <c r="J975015" s="30"/>
    </row>
    <row r="975016" spans="10:10" ht="14.25" customHeight="1" x14ac:dyDescent="0.25">
      <c r="J975016" s="30"/>
    </row>
    <row r="975017" spans="10:10" ht="14.25" customHeight="1" x14ac:dyDescent="0.25">
      <c r="J975017" s="30"/>
    </row>
    <row r="975018" spans="10:10" ht="14.25" customHeight="1" x14ac:dyDescent="0.25">
      <c r="J975018" s="30"/>
    </row>
    <row r="975019" spans="10:10" ht="14.25" customHeight="1" x14ac:dyDescent="0.25">
      <c r="J975019" s="30"/>
    </row>
    <row r="975020" spans="10:10" ht="14.25" customHeight="1" x14ac:dyDescent="0.25">
      <c r="J975020" s="30"/>
    </row>
    <row r="975021" spans="10:10" ht="14.25" customHeight="1" x14ac:dyDescent="0.25">
      <c r="J975021" s="30"/>
    </row>
    <row r="975022" spans="10:10" ht="14.25" customHeight="1" x14ac:dyDescent="0.25">
      <c r="J975022" s="30"/>
    </row>
    <row r="975023" spans="10:10" ht="14.25" customHeight="1" x14ac:dyDescent="0.25">
      <c r="J975023" s="30"/>
    </row>
    <row r="975024" spans="10:10" ht="14.25" customHeight="1" x14ac:dyDescent="0.25">
      <c r="J975024" s="30"/>
    </row>
    <row r="975025" spans="10:10" ht="14.25" customHeight="1" x14ac:dyDescent="0.25">
      <c r="J975025" s="30"/>
    </row>
    <row r="975026" spans="10:10" ht="14.25" customHeight="1" x14ac:dyDescent="0.25">
      <c r="J975026" s="30"/>
    </row>
    <row r="975027" spans="10:10" ht="14.25" customHeight="1" x14ac:dyDescent="0.25">
      <c r="J975027" s="30"/>
    </row>
    <row r="975028" spans="10:10" ht="14.25" customHeight="1" x14ac:dyDescent="0.25">
      <c r="J975028" s="30"/>
    </row>
    <row r="975029" spans="10:10" ht="14.25" customHeight="1" x14ac:dyDescent="0.25">
      <c r="J975029" s="30"/>
    </row>
    <row r="975030" spans="10:10" ht="14.25" customHeight="1" x14ac:dyDescent="0.25">
      <c r="J975030" s="30"/>
    </row>
    <row r="975031" spans="10:10" ht="14.25" customHeight="1" x14ac:dyDescent="0.25">
      <c r="J975031" s="30"/>
    </row>
    <row r="975032" spans="10:10" ht="14.25" customHeight="1" x14ac:dyDescent="0.25">
      <c r="J975032" s="30"/>
    </row>
    <row r="975033" spans="10:10" ht="14.25" customHeight="1" x14ac:dyDescent="0.25">
      <c r="J975033" s="30"/>
    </row>
    <row r="975034" spans="10:10" ht="14.25" customHeight="1" x14ac:dyDescent="0.25">
      <c r="J975034" s="30"/>
    </row>
    <row r="975035" spans="10:10" ht="14.25" customHeight="1" x14ac:dyDescent="0.25">
      <c r="J975035" s="30"/>
    </row>
    <row r="975036" spans="10:10" ht="14.25" customHeight="1" x14ac:dyDescent="0.25">
      <c r="J975036" s="30"/>
    </row>
    <row r="975037" spans="10:10" ht="14.25" customHeight="1" x14ac:dyDescent="0.25">
      <c r="J975037" s="30"/>
    </row>
    <row r="975038" spans="10:10" ht="14.25" customHeight="1" x14ac:dyDescent="0.25">
      <c r="J975038" s="30"/>
    </row>
    <row r="975039" spans="10:10" ht="14.25" customHeight="1" x14ac:dyDescent="0.25">
      <c r="J975039" s="30"/>
    </row>
    <row r="975040" spans="10:10" ht="14.25" customHeight="1" x14ac:dyDescent="0.25">
      <c r="J975040" s="30"/>
    </row>
    <row r="975041" spans="10:10" ht="14.25" customHeight="1" x14ac:dyDescent="0.25">
      <c r="J975041" s="30"/>
    </row>
    <row r="975042" spans="10:10" ht="14.25" customHeight="1" x14ac:dyDescent="0.25">
      <c r="J975042" s="30"/>
    </row>
    <row r="975043" spans="10:10" ht="14.25" customHeight="1" x14ac:dyDescent="0.25">
      <c r="J975043" s="30"/>
    </row>
    <row r="975044" spans="10:10" ht="14.25" customHeight="1" x14ac:dyDescent="0.25">
      <c r="J975044" s="30"/>
    </row>
    <row r="975045" spans="10:10" ht="14.25" customHeight="1" x14ac:dyDescent="0.25">
      <c r="J975045" s="30"/>
    </row>
    <row r="975046" spans="10:10" ht="14.25" customHeight="1" x14ac:dyDescent="0.25">
      <c r="J975046" s="30"/>
    </row>
    <row r="975047" spans="10:10" ht="14.25" customHeight="1" x14ac:dyDescent="0.25">
      <c r="J975047" s="30"/>
    </row>
    <row r="975048" spans="10:10" ht="14.25" customHeight="1" x14ac:dyDescent="0.25">
      <c r="J975048" s="30"/>
    </row>
    <row r="975049" spans="10:10" ht="14.25" customHeight="1" x14ac:dyDescent="0.25">
      <c r="J975049" s="30"/>
    </row>
    <row r="975050" spans="10:10" ht="14.25" customHeight="1" x14ac:dyDescent="0.25">
      <c r="J975050" s="30"/>
    </row>
    <row r="975051" spans="10:10" ht="14.25" customHeight="1" x14ac:dyDescent="0.25">
      <c r="J975051" s="30"/>
    </row>
    <row r="975052" spans="10:10" ht="14.25" customHeight="1" x14ac:dyDescent="0.25">
      <c r="J975052" s="30"/>
    </row>
    <row r="975053" spans="10:10" ht="14.25" customHeight="1" x14ac:dyDescent="0.25">
      <c r="J975053" s="30"/>
    </row>
    <row r="975054" spans="10:10" ht="14.25" customHeight="1" x14ac:dyDescent="0.25">
      <c r="J975054" s="30"/>
    </row>
    <row r="975055" spans="10:10" ht="14.25" customHeight="1" x14ac:dyDescent="0.25">
      <c r="J975055" s="30"/>
    </row>
    <row r="975056" spans="10:10" ht="14.25" customHeight="1" x14ac:dyDescent="0.25">
      <c r="J975056" s="30"/>
    </row>
    <row r="975057" spans="10:10" ht="14.25" customHeight="1" x14ac:dyDescent="0.25">
      <c r="J975057" s="30"/>
    </row>
    <row r="975058" spans="10:10" ht="14.25" customHeight="1" x14ac:dyDescent="0.25">
      <c r="J975058" s="30"/>
    </row>
    <row r="975059" spans="10:10" ht="14.25" customHeight="1" x14ac:dyDescent="0.25">
      <c r="J975059" s="30"/>
    </row>
    <row r="975060" spans="10:10" ht="14.25" customHeight="1" x14ac:dyDescent="0.25">
      <c r="J975060" s="30"/>
    </row>
    <row r="975061" spans="10:10" ht="14.25" customHeight="1" x14ac:dyDescent="0.25">
      <c r="J975061" s="30"/>
    </row>
    <row r="975062" spans="10:10" ht="14.25" customHeight="1" x14ac:dyDescent="0.25">
      <c r="J975062" s="30"/>
    </row>
    <row r="975063" spans="10:10" ht="14.25" customHeight="1" x14ac:dyDescent="0.25">
      <c r="J975063" s="30"/>
    </row>
    <row r="975064" spans="10:10" ht="14.25" customHeight="1" x14ac:dyDescent="0.25">
      <c r="J975064" s="30"/>
    </row>
    <row r="975065" spans="10:10" ht="14.25" customHeight="1" x14ac:dyDescent="0.25">
      <c r="J975065" s="30"/>
    </row>
    <row r="975066" spans="10:10" ht="14.25" customHeight="1" x14ac:dyDescent="0.25">
      <c r="J975066" s="30"/>
    </row>
    <row r="975067" spans="10:10" ht="14.25" customHeight="1" x14ac:dyDescent="0.25">
      <c r="J975067" s="30"/>
    </row>
    <row r="975068" spans="10:10" ht="14.25" customHeight="1" x14ac:dyDescent="0.25">
      <c r="J975068" s="30"/>
    </row>
    <row r="975069" spans="10:10" ht="14.25" customHeight="1" x14ac:dyDescent="0.25">
      <c r="J975069" s="30"/>
    </row>
    <row r="975070" spans="10:10" ht="14.25" customHeight="1" x14ac:dyDescent="0.25">
      <c r="J975070" s="30"/>
    </row>
    <row r="975071" spans="10:10" ht="14.25" customHeight="1" x14ac:dyDescent="0.25">
      <c r="J975071" s="30"/>
    </row>
    <row r="975072" spans="10:10" ht="14.25" customHeight="1" x14ac:dyDescent="0.25">
      <c r="J975072" s="30"/>
    </row>
    <row r="975073" spans="10:10" ht="14.25" customHeight="1" x14ac:dyDescent="0.25">
      <c r="J975073" s="30"/>
    </row>
    <row r="975074" spans="10:10" ht="14.25" customHeight="1" x14ac:dyDescent="0.25">
      <c r="J975074" s="30"/>
    </row>
    <row r="975075" spans="10:10" ht="14.25" customHeight="1" x14ac:dyDescent="0.25">
      <c r="J975075" s="30"/>
    </row>
    <row r="975076" spans="10:10" ht="14.25" customHeight="1" x14ac:dyDescent="0.25">
      <c r="J975076" s="30"/>
    </row>
    <row r="975077" spans="10:10" ht="14.25" customHeight="1" x14ac:dyDescent="0.25">
      <c r="J975077" s="30"/>
    </row>
    <row r="975078" spans="10:10" ht="14.25" customHeight="1" x14ac:dyDescent="0.25">
      <c r="J975078" s="30"/>
    </row>
    <row r="975079" spans="10:10" ht="14.25" customHeight="1" x14ac:dyDescent="0.25">
      <c r="J975079" s="30"/>
    </row>
    <row r="975080" spans="10:10" ht="14.25" customHeight="1" x14ac:dyDescent="0.25">
      <c r="J975080" s="30"/>
    </row>
    <row r="975081" spans="10:10" ht="14.25" customHeight="1" x14ac:dyDescent="0.25">
      <c r="J975081" s="30"/>
    </row>
    <row r="975082" spans="10:10" ht="14.25" customHeight="1" x14ac:dyDescent="0.25">
      <c r="J975082" s="30"/>
    </row>
    <row r="975083" spans="10:10" ht="14.25" customHeight="1" x14ac:dyDescent="0.25">
      <c r="J975083" s="30"/>
    </row>
    <row r="975084" spans="10:10" ht="14.25" customHeight="1" x14ac:dyDescent="0.25">
      <c r="J975084" s="30"/>
    </row>
    <row r="975085" spans="10:10" ht="14.25" customHeight="1" x14ac:dyDescent="0.25">
      <c r="J975085" s="30"/>
    </row>
    <row r="975086" spans="10:10" ht="14.25" customHeight="1" x14ac:dyDescent="0.25">
      <c r="J975086" s="30"/>
    </row>
    <row r="975087" spans="10:10" ht="14.25" customHeight="1" x14ac:dyDescent="0.25">
      <c r="J975087" s="30"/>
    </row>
    <row r="975088" spans="10:10" ht="14.25" customHeight="1" x14ac:dyDescent="0.25">
      <c r="J975088" s="30"/>
    </row>
    <row r="975089" spans="10:10" ht="14.25" customHeight="1" x14ac:dyDescent="0.25">
      <c r="J975089" s="30"/>
    </row>
    <row r="975090" spans="10:10" ht="14.25" customHeight="1" x14ac:dyDescent="0.25">
      <c r="J975090" s="30"/>
    </row>
    <row r="975091" spans="10:10" ht="14.25" customHeight="1" x14ac:dyDescent="0.25">
      <c r="J975091" s="30"/>
    </row>
    <row r="975092" spans="10:10" ht="14.25" customHeight="1" x14ac:dyDescent="0.25">
      <c r="J975092" s="30"/>
    </row>
    <row r="975093" spans="10:10" ht="14.25" customHeight="1" x14ac:dyDescent="0.25">
      <c r="J975093" s="30"/>
    </row>
    <row r="975094" spans="10:10" ht="14.25" customHeight="1" x14ac:dyDescent="0.25">
      <c r="J975094" s="30"/>
    </row>
    <row r="975095" spans="10:10" ht="14.25" customHeight="1" x14ac:dyDescent="0.25">
      <c r="J975095" s="30"/>
    </row>
    <row r="975096" spans="10:10" ht="14.25" customHeight="1" x14ac:dyDescent="0.25">
      <c r="J975096" s="30"/>
    </row>
    <row r="975097" spans="10:10" ht="14.25" customHeight="1" x14ac:dyDescent="0.25">
      <c r="J975097" s="30"/>
    </row>
    <row r="975098" spans="10:10" ht="14.25" customHeight="1" x14ac:dyDescent="0.25">
      <c r="J975098" s="30"/>
    </row>
    <row r="975099" spans="10:10" ht="14.25" customHeight="1" x14ac:dyDescent="0.25">
      <c r="J975099" s="30"/>
    </row>
    <row r="975100" spans="10:10" ht="14.25" customHeight="1" x14ac:dyDescent="0.25">
      <c r="J975100" s="30"/>
    </row>
    <row r="975101" spans="10:10" ht="14.25" customHeight="1" x14ac:dyDescent="0.25">
      <c r="J975101" s="30"/>
    </row>
    <row r="975102" spans="10:10" ht="14.25" customHeight="1" x14ac:dyDescent="0.25">
      <c r="J975102" s="30"/>
    </row>
    <row r="975103" spans="10:10" ht="14.25" customHeight="1" x14ac:dyDescent="0.25">
      <c r="J975103" s="30"/>
    </row>
    <row r="975104" spans="10:10" ht="14.25" customHeight="1" x14ac:dyDescent="0.25">
      <c r="J975104" s="30"/>
    </row>
    <row r="975105" spans="10:10" ht="14.25" customHeight="1" x14ac:dyDescent="0.25">
      <c r="J975105" s="30"/>
    </row>
    <row r="975106" spans="10:10" ht="14.25" customHeight="1" x14ac:dyDescent="0.25">
      <c r="J975106" s="30"/>
    </row>
    <row r="975107" spans="10:10" ht="14.25" customHeight="1" x14ac:dyDescent="0.25">
      <c r="J975107" s="30"/>
    </row>
    <row r="975108" spans="10:10" ht="14.25" customHeight="1" x14ac:dyDescent="0.25">
      <c r="J975108" s="30"/>
    </row>
    <row r="975109" spans="10:10" ht="14.25" customHeight="1" x14ac:dyDescent="0.25">
      <c r="J975109" s="30"/>
    </row>
    <row r="975110" spans="10:10" ht="14.25" customHeight="1" x14ac:dyDescent="0.25">
      <c r="J975110" s="30"/>
    </row>
    <row r="975111" spans="10:10" ht="14.25" customHeight="1" x14ac:dyDescent="0.25">
      <c r="J975111" s="30"/>
    </row>
    <row r="975112" spans="10:10" ht="14.25" customHeight="1" x14ac:dyDescent="0.25">
      <c r="J975112" s="30"/>
    </row>
    <row r="975113" spans="10:10" ht="14.25" customHeight="1" x14ac:dyDescent="0.25">
      <c r="J975113" s="30"/>
    </row>
    <row r="975114" spans="10:10" ht="14.25" customHeight="1" x14ac:dyDescent="0.25">
      <c r="J975114" s="30"/>
    </row>
    <row r="975115" spans="10:10" ht="14.25" customHeight="1" x14ac:dyDescent="0.25">
      <c r="J975115" s="30"/>
    </row>
    <row r="975116" spans="10:10" ht="14.25" customHeight="1" x14ac:dyDescent="0.25">
      <c r="J975116" s="30"/>
    </row>
    <row r="975117" spans="10:10" ht="14.25" customHeight="1" x14ac:dyDescent="0.25">
      <c r="J975117" s="30"/>
    </row>
    <row r="975118" spans="10:10" ht="14.25" customHeight="1" x14ac:dyDescent="0.25">
      <c r="J975118" s="30"/>
    </row>
    <row r="975119" spans="10:10" ht="14.25" customHeight="1" x14ac:dyDescent="0.25">
      <c r="J975119" s="30"/>
    </row>
    <row r="975120" spans="10:10" ht="14.25" customHeight="1" x14ac:dyDescent="0.25">
      <c r="J975120" s="30"/>
    </row>
    <row r="975121" spans="10:10" ht="14.25" customHeight="1" x14ac:dyDescent="0.25">
      <c r="J975121" s="30"/>
    </row>
    <row r="975122" spans="10:10" ht="14.25" customHeight="1" x14ac:dyDescent="0.25">
      <c r="J975122" s="30"/>
    </row>
    <row r="975123" spans="10:10" ht="14.25" customHeight="1" x14ac:dyDescent="0.25">
      <c r="J975123" s="30"/>
    </row>
    <row r="975124" spans="10:10" ht="14.25" customHeight="1" x14ac:dyDescent="0.25">
      <c r="J975124" s="30"/>
    </row>
    <row r="975125" spans="10:10" ht="14.25" customHeight="1" x14ac:dyDescent="0.25">
      <c r="J975125" s="30"/>
    </row>
    <row r="975126" spans="10:10" ht="14.25" customHeight="1" x14ac:dyDescent="0.25">
      <c r="J975126" s="30"/>
    </row>
    <row r="975127" spans="10:10" ht="14.25" customHeight="1" x14ac:dyDescent="0.25">
      <c r="J975127" s="30"/>
    </row>
    <row r="975128" spans="10:10" ht="14.25" customHeight="1" x14ac:dyDescent="0.25">
      <c r="J975128" s="30"/>
    </row>
    <row r="975129" spans="10:10" ht="14.25" customHeight="1" x14ac:dyDescent="0.25">
      <c r="J975129" s="30"/>
    </row>
    <row r="975130" spans="10:10" ht="14.25" customHeight="1" x14ac:dyDescent="0.25">
      <c r="J975130" s="30"/>
    </row>
    <row r="975131" spans="10:10" ht="14.25" customHeight="1" x14ac:dyDescent="0.25">
      <c r="J975131" s="30"/>
    </row>
    <row r="975132" spans="10:10" ht="14.25" customHeight="1" x14ac:dyDescent="0.25">
      <c r="J975132" s="30"/>
    </row>
    <row r="975133" spans="10:10" ht="14.25" customHeight="1" x14ac:dyDescent="0.25">
      <c r="J975133" s="30"/>
    </row>
    <row r="975134" spans="10:10" ht="14.25" customHeight="1" x14ac:dyDescent="0.25">
      <c r="J975134" s="30"/>
    </row>
    <row r="975135" spans="10:10" ht="14.25" customHeight="1" x14ac:dyDescent="0.25">
      <c r="J975135" s="30"/>
    </row>
    <row r="975136" spans="10:10" ht="14.25" customHeight="1" x14ac:dyDescent="0.25">
      <c r="J975136" s="30"/>
    </row>
    <row r="975137" spans="10:10" ht="14.25" customHeight="1" x14ac:dyDescent="0.25">
      <c r="J975137" s="30"/>
    </row>
    <row r="975138" spans="10:10" ht="14.25" customHeight="1" x14ac:dyDescent="0.25">
      <c r="J975138" s="30"/>
    </row>
    <row r="975139" spans="10:10" ht="14.25" customHeight="1" x14ac:dyDescent="0.25">
      <c r="J975139" s="30"/>
    </row>
    <row r="975140" spans="10:10" ht="14.25" customHeight="1" x14ac:dyDescent="0.25">
      <c r="J975140" s="30"/>
    </row>
    <row r="975141" spans="10:10" ht="14.25" customHeight="1" x14ac:dyDescent="0.25">
      <c r="J975141" s="30"/>
    </row>
    <row r="975142" spans="10:10" ht="14.25" customHeight="1" x14ac:dyDescent="0.25">
      <c r="J975142" s="30"/>
    </row>
    <row r="975143" spans="10:10" ht="14.25" customHeight="1" x14ac:dyDescent="0.25">
      <c r="J975143" s="30"/>
    </row>
    <row r="975144" spans="10:10" ht="14.25" customHeight="1" x14ac:dyDescent="0.25">
      <c r="J975144" s="30"/>
    </row>
    <row r="975145" spans="10:10" ht="14.25" customHeight="1" x14ac:dyDescent="0.25">
      <c r="J975145" s="30"/>
    </row>
    <row r="975146" spans="10:10" ht="14.25" customHeight="1" x14ac:dyDescent="0.25">
      <c r="J975146" s="30"/>
    </row>
    <row r="975147" spans="10:10" ht="14.25" customHeight="1" x14ac:dyDescent="0.25">
      <c r="J975147" s="30"/>
    </row>
    <row r="975148" spans="10:10" ht="14.25" customHeight="1" x14ac:dyDescent="0.25">
      <c r="J975148" s="30"/>
    </row>
    <row r="975149" spans="10:10" ht="14.25" customHeight="1" x14ac:dyDescent="0.25">
      <c r="J975149" s="30"/>
    </row>
    <row r="975150" spans="10:10" ht="14.25" customHeight="1" x14ac:dyDescent="0.25">
      <c r="J975150" s="30"/>
    </row>
    <row r="975151" spans="10:10" ht="14.25" customHeight="1" x14ac:dyDescent="0.25">
      <c r="J975151" s="30"/>
    </row>
    <row r="975152" spans="10:10" ht="14.25" customHeight="1" x14ac:dyDescent="0.25">
      <c r="J975152" s="30"/>
    </row>
    <row r="975153" spans="10:10" ht="14.25" customHeight="1" x14ac:dyDescent="0.25">
      <c r="J975153" s="30"/>
    </row>
    <row r="975154" spans="10:10" ht="14.25" customHeight="1" x14ac:dyDescent="0.25">
      <c r="J975154" s="30"/>
    </row>
    <row r="975155" spans="10:10" ht="14.25" customHeight="1" x14ac:dyDescent="0.25">
      <c r="J975155" s="30"/>
    </row>
    <row r="975156" spans="10:10" ht="14.25" customHeight="1" x14ac:dyDescent="0.25">
      <c r="J975156" s="30"/>
    </row>
    <row r="975157" spans="10:10" ht="14.25" customHeight="1" x14ac:dyDescent="0.25">
      <c r="J975157" s="30"/>
    </row>
    <row r="975158" spans="10:10" ht="14.25" customHeight="1" x14ac:dyDescent="0.25">
      <c r="J975158" s="30"/>
    </row>
    <row r="975159" spans="10:10" ht="14.25" customHeight="1" x14ac:dyDescent="0.25">
      <c r="J975159" s="30"/>
    </row>
    <row r="975160" spans="10:10" ht="14.25" customHeight="1" x14ac:dyDescent="0.25">
      <c r="J975160" s="30"/>
    </row>
    <row r="975161" spans="10:10" ht="14.25" customHeight="1" x14ac:dyDescent="0.25">
      <c r="J975161" s="30"/>
    </row>
    <row r="975162" spans="10:10" ht="14.25" customHeight="1" x14ac:dyDescent="0.25">
      <c r="J975162" s="30"/>
    </row>
    <row r="975163" spans="10:10" ht="14.25" customHeight="1" x14ac:dyDescent="0.25">
      <c r="J975163" s="30"/>
    </row>
    <row r="975164" spans="10:10" ht="14.25" customHeight="1" x14ac:dyDescent="0.25">
      <c r="J975164" s="30"/>
    </row>
    <row r="975165" spans="10:10" ht="14.25" customHeight="1" x14ac:dyDescent="0.25">
      <c r="J975165" s="30"/>
    </row>
    <row r="975166" spans="10:10" ht="14.25" customHeight="1" x14ac:dyDescent="0.25">
      <c r="J975166" s="30"/>
    </row>
    <row r="975167" spans="10:10" ht="14.25" customHeight="1" x14ac:dyDescent="0.25">
      <c r="J975167" s="30"/>
    </row>
    <row r="975168" spans="10:10" ht="14.25" customHeight="1" x14ac:dyDescent="0.25">
      <c r="J975168" s="30"/>
    </row>
    <row r="975169" spans="10:10" ht="14.25" customHeight="1" x14ac:dyDescent="0.25">
      <c r="J975169" s="30"/>
    </row>
    <row r="975170" spans="10:10" ht="14.25" customHeight="1" x14ac:dyDescent="0.25">
      <c r="J975170" s="30"/>
    </row>
    <row r="975171" spans="10:10" ht="14.25" customHeight="1" x14ac:dyDescent="0.25">
      <c r="J975171" s="30"/>
    </row>
    <row r="975172" spans="10:10" ht="14.25" customHeight="1" x14ac:dyDescent="0.25">
      <c r="J975172" s="30"/>
    </row>
    <row r="975173" spans="10:10" ht="14.25" customHeight="1" x14ac:dyDescent="0.25">
      <c r="J975173" s="30"/>
    </row>
    <row r="975174" spans="10:10" ht="14.25" customHeight="1" x14ac:dyDescent="0.25">
      <c r="J975174" s="30"/>
    </row>
    <row r="975175" spans="10:10" ht="14.25" customHeight="1" x14ac:dyDescent="0.25">
      <c r="J975175" s="30"/>
    </row>
    <row r="975176" spans="10:10" ht="14.25" customHeight="1" x14ac:dyDescent="0.25">
      <c r="J975176" s="30"/>
    </row>
    <row r="975177" spans="10:10" ht="14.25" customHeight="1" x14ac:dyDescent="0.25">
      <c r="J975177" s="30"/>
    </row>
    <row r="975178" spans="10:10" ht="14.25" customHeight="1" x14ac:dyDescent="0.25">
      <c r="J975178" s="30"/>
    </row>
    <row r="975179" spans="10:10" ht="14.25" customHeight="1" x14ac:dyDescent="0.25">
      <c r="J975179" s="30"/>
    </row>
    <row r="975180" spans="10:10" ht="14.25" customHeight="1" x14ac:dyDescent="0.25">
      <c r="J975180" s="30"/>
    </row>
    <row r="975181" spans="10:10" ht="14.25" customHeight="1" x14ac:dyDescent="0.25">
      <c r="J975181" s="30"/>
    </row>
    <row r="975182" spans="10:10" ht="14.25" customHeight="1" x14ac:dyDescent="0.25">
      <c r="J975182" s="30"/>
    </row>
    <row r="975183" spans="10:10" ht="14.25" customHeight="1" x14ac:dyDescent="0.25">
      <c r="J975183" s="30"/>
    </row>
    <row r="975184" spans="10:10" ht="14.25" customHeight="1" x14ac:dyDescent="0.25">
      <c r="J975184" s="30"/>
    </row>
    <row r="975185" spans="10:10" ht="14.25" customHeight="1" x14ac:dyDescent="0.25">
      <c r="J975185" s="30"/>
    </row>
    <row r="975186" spans="10:10" ht="14.25" customHeight="1" x14ac:dyDescent="0.25">
      <c r="J975186" s="30"/>
    </row>
    <row r="975187" spans="10:10" ht="14.25" customHeight="1" x14ac:dyDescent="0.25">
      <c r="J975187" s="30"/>
    </row>
    <row r="975188" spans="10:10" ht="14.25" customHeight="1" x14ac:dyDescent="0.25">
      <c r="J975188" s="30"/>
    </row>
    <row r="975189" spans="10:10" ht="14.25" customHeight="1" x14ac:dyDescent="0.25">
      <c r="J975189" s="30"/>
    </row>
    <row r="975190" spans="10:10" ht="14.25" customHeight="1" x14ac:dyDescent="0.25">
      <c r="J975190" s="30"/>
    </row>
    <row r="975191" spans="10:10" ht="14.25" customHeight="1" x14ac:dyDescent="0.25">
      <c r="J975191" s="30"/>
    </row>
    <row r="975192" spans="10:10" ht="14.25" customHeight="1" x14ac:dyDescent="0.25">
      <c r="J975192" s="30"/>
    </row>
    <row r="975193" spans="10:10" ht="14.25" customHeight="1" x14ac:dyDescent="0.25">
      <c r="J975193" s="30"/>
    </row>
    <row r="975194" spans="10:10" ht="14.25" customHeight="1" x14ac:dyDescent="0.25">
      <c r="J975194" s="30"/>
    </row>
    <row r="975195" spans="10:10" ht="14.25" customHeight="1" x14ac:dyDescent="0.25">
      <c r="J975195" s="30"/>
    </row>
    <row r="975196" spans="10:10" ht="14.25" customHeight="1" x14ac:dyDescent="0.25">
      <c r="J975196" s="30"/>
    </row>
    <row r="975197" spans="10:10" ht="14.25" customHeight="1" x14ac:dyDescent="0.25">
      <c r="J975197" s="30"/>
    </row>
    <row r="975198" spans="10:10" ht="14.25" customHeight="1" x14ac:dyDescent="0.25">
      <c r="J975198" s="30"/>
    </row>
    <row r="975199" spans="10:10" ht="14.25" customHeight="1" x14ac:dyDescent="0.25">
      <c r="J975199" s="30"/>
    </row>
    <row r="975200" spans="10:10" ht="14.25" customHeight="1" x14ac:dyDescent="0.25">
      <c r="J975200" s="30"/>
    </row>
    <row r="975201" spans="10:10" ht="14.25" customHeight="1" x14ac:dyDescent="0.25">
      <c r="J975201" s="30"/>
    </row>
    <row r="975202" spans="10:10" ht="14.25" customHeight="1" x14ac:dyDescent="0.25">
      <c r="J975202" s="30"/>
    </row>
    <row r="975203" spans="10:10" ht="14.25" customHeight="1" x14ac:dyDescent="0.25">
      <c r="J975203" s="30"/>
    </row>
    <row r="975204" spans="10:10" ht="14.25" customHeight="1" x14ac:dyDescent="0.25">
      <c r="J975204" s="30"/>
    </row>
    <row r="975205" spans="10:10" ht="14.25" customHeight="1" x14ac:dyDescent="0.25">
      <c r="J975205" s="30"/>
    </row>
    <row r="975206" spans="10:10" ht="14.25" customHeight="1" x14ac:dyDescent="0.25">
      <c r="J975206" s="30"/>
    </row>
    <row r="975207" spans="10:10" ht="14.25" customHeight="1" x14ac:dyDescent="0.25">
      <c r="J975207" s="30"/>
    </row>
    <row r="975208" spans="10:10" ht="14.25" customHeight="1" x14ac:dyDescent="0.25">
      <c r="J975208" s="30"/>
    </row>
    <row r="975209" spans="10:10" ht="14.25" customHeight="1" x14ac:dyDescent="0.25">
      <c r="J975209" s="30"/>
    </row>
    <row r="975210" spans="10:10" ht="14.25" customHeight="1" x14ac:dyDescent="0.25">
      <c r="J975210" s="30"/>
    </row>
    <row r="975211" spans="10:10" ht="14.25" customHeight="1" x14ac:dyDescent="0.25">
      <c r="J975211" s="30"/>
    </row>
    <row r="975212" spans="10:10" ht="14.25" customHeight="1" x14ac:dyDescent="0.25">
      <c r="J975212" s="30"/>
    </row>
    <row r="975213" spans="10:10" ht="14.25" customHeight="1" x14ac:dyDescent="0.25">
      <c r="J975213" s="30"/>
    </row>
    <row r="975214" spans="10:10" ht="14.25" customHeight="1" x14ac:dyDescent="0.25">
      <c r="J975214" s="30"/>
    </row>
    <row r="975215" spans="10:10" ht="14.25" customHeight="1" x14ac:dyDescent="0.25">
      <c r="J975215" s="30"/>
    </row>
    <row r="975216" spans="10:10" ht="14.25" customHeight="1" x14ac:dyDescent="0.25">
      <c r="J975216" s="30"/>
    </row>
    <row r="975217" spans="10:10" ht="14.25" customHeight="1" x14ac:dyDescent="0.25">
      <c r="J975217" s="30"/>
    </row>
    <row r="975218" spans="10:10" ht="14.25" customHeight="1" x14ac:dyDescent="0.25">
      <c r="J975218" s="30"/>
    </row>
    <row r="975219" spans="10:10" ht="14.25" customHeight="1" x14ac:dyDescent="0.25">
      <c r="J975219" s="30"/>
    </row>
    <row r="975220" spans="10:10" ht="14.25" customHeight="1" x14ac:dyDescent="0.25">
      <c r="J975220" s="30"/>
    </row>
    <row r="975221" spans="10:10" ht="14.25" customHeight="1" x14ac:dyDescent="0.25">
      <c r="J975221" s="30"/>
    </row>
    <row r="975222" spans="10:10" ht="14.25" customHeight="1" x14ac:dyDescent="0.25">
      <c r="J975222" s="30"/>
    </row>
    <row r="975223" spans="10:10" ht="14.25" customHeight="1" x14ac:dyDescent="0.25">
      <c r="J975223" s="30"/>
    </row>
    <row r="975224" spans="10:10" ht="14.25" customHeight="1" x14ac:dyDescent="0.25">
      <c r="J975224" s="30"/>
    </row>
    <row r="975225" spans="10:10" ht="14.25" customHeight="1" x14ac:dyDescent="0.25">
      <c r="J975225" s="30"/>
    </row>
    <row r="975226" spans="10:10" ht="14.25" customHeight="1" x14ac:dyDescent="0.25">
      <c r="J975226" s="30"/>
    </row>
    <row r="975227" spans="10:10" ht="14.25" customHeight="1" x14ac:dyDescent="0.25">
      <c r="J975227" s="30"/>
    </row>
    <row r="975228" spans="10:10" ht="14.25" customHeight="1" x14ac:dyDescent="0.25">
      <c r="J975228" s="30"/>
    </row>
    <row r="975229" spans="10:10" ht="14.25" customHeight="1" x14ac:dyDescent="0.25">
      <c r="J975229" s="30"/>
    </row>
    <row r="975230" spans="10:10" ht="14.25" customHeight="1" x14ac:dyDescent="0.25">
      <c r="J975230" s="30"/>
    </row>
    <row r="975231" spans="10:10" ht="14.25" customHeight="1" x14ac:dyDescent="0.25">
      <c r="J975231" s="30"/>
    </row>
    <row r="975232" spans="10:10" ht="14.25" customHeight="1" x14ac:dyDescent="0.25">
      <c r="J975232" s="30"/>
    </row>
    <row r="975233" spans="10:10" ht="14.25" customHeight="1" x14ac:dyDescent="0.25">
      <c r="J975233" s="30"/>
    </row>
    <row r="975234" spans="10:10" ht="14.25" customHeight="1" x14ac:dyDescent="0.25">
      <c r="J975234" s="30"/>
    </row>
    <row r="975235" spans="10:10" ht="14.25" customHeight="1" x14ac:dyDescent="0.25">
      <c r="J975235" s="30"/>
    </row>
    <row r="975236" spans="10:10" ht="14.25" customHeight="1" x14ac:dyDescent="0.25">
      <c r="J975236" s="30"/>
    </row>
    <row r="975237" spans="10:10" ht="14.25" customHeight="1" x14ac:dyDescent="0.25">
      <c r="J975237" s="30"/>
    </row>
    <row r="975238" spans="10:10" ht="14.25" customHeight="1" x14ac:dyDescent="0.25">
      <c r="J975238" s="30"/>
    </row>
    <row r="975239" spans="10:10" ht="14.25" customHeight="1" x14ac:dyDescent="0.25">
      <c r="J975239" s="30"/>
    </row>
    <row r="975240" spans="10:10" ht="14.25" customHeight="1" x14ac:dyDescent="0.25">
      <c r="J975240" s="30"/>
    </row>
    <row r="975241" spans="10:10" ht="14.25" customHeight="1" x14ac:dyDescent="0.25">
      <c r="J975241" s="30"/>
    </row>
    <row r="975242" spans="10:10" ht="14.25" customHeight="1" x14ac:dyDescent="0.25">
      <c r="J975242" s="30"/>
    </row>
    <row r="975243" spans="10:10" ht="14.25" customHeight="1" x14ac:dyDescent="0.25">
      <c r="J975243" s="30"/>
    </row>
    <row r="975244" spans="10:10" ht="14.25" customHeight="1" x14ac:dyDescent="0.25">
      <c r="J975244" s="30"/>
    </row>
    <row r="975245" spans="10:10" ht="14.25" customHeight="1" x14ac:dyDescent="0.25">
      <c r="J975245" s="30"/>
    </row>
    <row r="975246" spans="10:10" ht="14.25" customHeight="1" x14ac:dyDescent="0.25">
      <c r="J975246" s="30"/>
    </row>
    <row r="975247" spans="10:10" ht="14.25" customHeight="1" x14ac:dyDescent="0.25">
      <c r="J975247" s="30"/>
    </row>
    <row r="975248" spans="10:10" ht="14.25" customHeight="1" x14ac:dyDescent="0.25">
      <c r="J975248" s="30"/>
    </row>
    <row r="975249" spans="10:10" ht="14.25" customHeight="1" x14ac:dyDescent="0.25">
      <c r="J975249" s="30"/>
    </row>
    <row r="975250" spans="10:10" ht="14.25" customHeight="1" x14ac:dyDescent="0.25">
      <c r="J975250" s="30"/>
    </row>
    <row r="975251" spans="10:10" ht="14.25" customHeight="1" x14ac:dyDescent="0.25">
      <c r="J975251" s="30"/>
    </row>
    <row r="975252" spans="10:10" ht="14.25" customHeight="1" x14ac:dyDescent="0.25">
      <c r="J975252" s="30"/>
    </row>
    <row r="975253" spans="10:10" ht="14.25" customHeight="1" x14ac:dyDescent="0.25">
      <c r="J975253" s="30"/>
    </row>
    <row r="975254" spans="10:10" ht="14.25" customHeight="1" x14ac:dyDescent="0.25">
      <c r="J975254" s="30"/>
    </row>
    <row r="975255" spans="10:10" ht="14.25" customHeight="1" x14ac:dyDescent="0.25">
      <c r="J975255" s="30"/>
    </row>
    <row r="975256" spans="10:10" ht="14.25" customHeight="1" x14ac:dyDescent="0.25">
      <c r="J975256" s="30"/>
    </row>
    <row r="975257" spans="10:10" ht="14.25" customHeight="1" x14ac:dyDescent="0.25">
      <c r="J975257" s="30"/>
    </row>
    <row r="975258" spans="10:10" ht="14.25" customHeight="1" x14ac:dyDescent="0.25">
      <c r="J975258" s="30"/>
    </row>
    <row r="975259" spans="10:10" ht="14.25" customHeight="1" x14ac:dyDescent="0.25">
      <c r="J975259" s="30"/>
    </row>
    <row r="975260" spans="10:10" ht="14.25" customHeight="1" x14ac:dyDescent="0.25">
      <c r="J975260" s="30"/>
    </row>
    <row r="975261" spans="10:10" ht="14.25" customHeight="1" x14ac:dyDescent="0.25">
      <c r="J975261" s="30"/>
    </row>
    <row r="975262" spans="10:10" ht="14.25" customHeight="1" x14ac:dyDescent="0.25">
      <c r="J975262" s="30"/>
    </row>
    <row r="975263" spans="10:10" ht="14.25" customHeight="1" x14ac:dyDescent="0.25">
      <c r="J975263" s="30"/>
    </row>
    <row r="975264" spans="10:10" ht="14.25" customHeight="1" x14ac:dyDescent="0.25">
      <c r="J975264" s="30"/>
    </row>
    <row r="975265" spans="10:10" ht="14.25" customHeight="1" x14ac:dyDescent="0.25">
      <c r="J975265" s="30"/>
    </row>
    <row r="975266" spans="10:10" ht="14.25" customHeight="1" x14ac:dyDescent="0.25">
      <c r="J975266" s="30"/>
    </row>
    <row r="975267" spans="10:10" ht="14.25" customHeight="1" x14ac:dyDescent="0.25">
      <c r="J975267" s="30"/>
    </row>
    <row r="975268" spans="10:10" ht="14.25" customHeight="1" x14ac:dyDescent="0.25">
      <c r="J975268" s="30"/>
    </row>
    <row r="975269" spans="10:10" ht="14.25" customHeight="1" x14ac:dyDescent="0.25">
      <c r="J975269" s="30"/>
    </row>
    <row r="975270" spans="10:10" ht="14.25" customHeight="1" x14ac:dyDescent="0.25">
      <c r="J975270" s="30"/>
    </row>
    <row r="975271" spans="10:10" ht="14.25" customHeight="1" x14ac:dyDescent="0.25">
      <c r="J975271" s="30"/>
    </row>
    <row r="975272" spans="10:10" ht="14.25" customHeight="1" x14ac:dyDescent="0.25">
      <c r="J975272" s="30"/>
    </row>
    <row r="975273" spans="10:10" ht="14.25" customHeight="1" x14ac:dyDescent="0.25">
      <c r="J975273" s="30"/>
    </row>
    <row r="975274" spans="10:10" ht="14.25" customHeight="1" x14ac:dyDescent="0.25">
      <c r="J975274" s="30"/>
    </row>
    <row r="975275" spans="10:10" ht="14.25" customHeight="1" x14ac:dyDescent="0.25">
      <c r="J975275" s="30"/>
    </row>
    <row r="975276" spans="10:10" ht="14.25" customHeight="1" x14ac:dyDescent="0.25">
      <c r="J975276" s="30"/>
    </row>
    <row r="975277" spans="10:10" ht="14.25" customHeight="1" x14ac:dyDescent="0.25">
      <c r="J975277" s="30"/>
    </row>
    <row r="975278" spans="10:10" ht="14.25" customHeight="1" x14ac:dyDescent="0.25">
      <c r="J975278" s="30"/>
    </row>
    <row r="975279" spans="10:10" ht="14.25" customHeight="1" x14ac:dyDescent="0.25">
      <c r="J975279" s="30"/>
    </row>
    <row r="975280" spans="10:10" ht="14.25" customHeight="1" x14ac:dyDescent="0.25">
      <c r="J975280" s="30"/>
    </row>
    <row r="975281" spans="10:10" ht="14.25" customHeight="1" x14ac:dyDescent="0.25">
      <c r="J975281" s="30"/>
    </row>
    <row r="975282" spans="10:10" ht="14.25" customHeight="1" x14ac:dyDescent="0.25">
      <c r="J975282" s="30"/>
    </row>
    <row r="975283" spans="10:10" ht="14.25" customHeight="1" x14ac:dyDescent="0.25">
      <c r="J975283" s="30"/>
    </row>
    <row r="975284" spans="10:10" ht="14.25" customHeight="1" x14ac:dyDescent="0.25">
      <c r="J975284" s="30"/>
    </row>
    <row r="975285" spans="10:10" ht="14.25" customHeight="1" x14ac:dyDescent="0.25">
      <c r="J975285" s="30"/>
    </row>
    <row r="975286" spans="10:10" ht="14.25" customHeight="1" x14ac:dyDescent="0.25">
      <c r="J975286" s="30"/>
    </row>
    <row r="975287" spans="10:10" ht="14.25" customHeight="1" x14ac:dyDescent="0.25">
      <c r="J975287" s="30"/>
    </row>
    <row r="975288" spans="10:10" ht="14.25" customHeight="1" x14ac:dyDescent="0.25">
      <c r="J975288" s="30"/>
    </row>
    <row r="975289" spans="10:10" ht="14.25" customHeight="1" x14ac:dyDescent="0.25">
      <c r="J975289" s="30"/>
    </row>
    <row r="975290" spans="10:10" ht="14.25" customHeight="1" x14ac:dyDescent="0.25">
      <c r="J975290" s="30"/>
    </row>
    <row r="975291" spans="10:10" ht="14.25" customHeight="1" x14ac:dyDescent="0.25">
      <c r="J975291" s="30"/>
    </row>
    <row r="975292" spans="10:10" ht="14.25" customHeight="1" x14ac:dyDescent="0.25">
      <c r="J975292" s="30"/>
    </row>
    <row r="975293" spans="10:10" ht="14.25" customHeight="1" x14ac:dyDescent="0.25">
      <c r="J975293" s="30"/>
    </row>
    <row r="975294" spans="10:10" ht="14.25" customHeight="1" x14ac:dyDescent="0.25">
      <c r="J975294" s="30"/>
    </row>
    <row r="975295" spans="10:10" ht="14.25" customHeight="1" x14ac:dyDescent="0.25">
      <c r="J975295" s="30"/>
    </row>
    <row r="975296" spans="10:10" ht="14.25" customHeight="1" x14ac:dyDescent="0.25">
      <c r="J975296" s="30"/>
    </row>
    <row r="975297" spans="10:10" ht="14.25" customHeight="1" x14ac:dyDescent="0.25">
      <c r="J975297" s="30"/>
    </row>
    <row r="975298" spans="10:10" ht="14.25" customHeight="1" x14ac:dyDescent="0.25">
      <c r="J975298" s="30"/>
    </row>
    <row r="975299" spans="10:10" ht="14.25" customHeight="1" x14ac:dyDescent="0.25">
      <c r="J975299" s="30"/>
    </row>
    <row r="975300" spans="10:10" ht="14.25" customHeight="1" x14ac:dyDescent="0.25">
      <c r="J975300" s="30"/>
    </row>
    <row r="975301" spans="10:10" ht="14.25" customHeight="1" x14ac:dyDescent="0.25">
      <c r="J975301" s="30"/>
    </row>
    <row r="975302" spans="10:10" ht="14.25" customHeight="1" x14ac:dyDescent="0.25">
      <c r="J975302" s="30"/>
    </row>
    <row r="975303" spans="10:10" ht="14.25" customHeight="1" x14ac:dyDescent="0.25">
      <c r="J975303" s="30"/>
    </row>
    <row r="975304" spans="10:10" ht="14.25" customHeight="1" x14ac:dyDescent="0.25">
      <c r="J975304" s="30"/>
    </row>
    <row r="975305" spans="10:10" ht="14.25" customHeight="1" x14ac:dyDescent="0.25">
      <c r="J975305" s="30"/>
    </row>
    <row r="975306" spans="10:10" ht="14.25" customHeight="1" x14ac:dyDescent="0.25">
      <c r="J975306" s="30"/>
    </row>
    <row r="975307" spans="10:10" ht="14.25" customHeight="1" x14ac:dyDescent="0.25">
      <c r="J975307" s="30"/>
    </row>
    <row r="975308" spans="10:10" ht="14.25" customHeight="1" x14ac:dyDescent="0.25">
      <c r="J975308" s="30"/>
    </row>
    <row r="975309" spans="10:10" ht="14.25" customHeight="1" x14ac:dyDescent="0.25">
      <c r="J975309" s="30"/>
    </row>
    <row r="975310" spans="10:10" ht="14.25" customHeight="1" x14ac:dyDescent="0.25">
      <c r="J975310" s="30"/>
    </row>
    <row r="975311" spans="10:10" ht="14.25" customHeight="1" x14ac:dyDescent="0.25">
      <c r="J975311" s="30"/>
    </row>
    <row r="975312" spans="10:10" ht="14.25" customHeight="1" x14ac:dyDescent="0.25">
      <c r="J975312" s="30"/>
    </row>
    <row r="975313" spans="10:10" ht="14.25" customHeight="1" x14ac:dyDescent="0.25">
      <c r="J975313" s="30"/>
    </row>
    <row r="975314" spans="10:10" ht="14.25" customHeight="1" x14ac:dyDescent="0.25">
      <c r="J975314" s="30"/>
    </row>
    <row r="975315" spans="10:10" ht="14.25" customHeight="1" x14ac:dyDescent="0.25">
      <c r="J975315" s="30"/>
    </row>
    <row r="975316" spans="10:10" ht="14.25" customHeight="1" x14ac:dyDescent="0.25">
      <c r="J975316" s="30"/>
    </row>
    <row r="975317" spans="10:10" ht="14.25" customHeight="1" x14ac:dyDescent="0.25">
      <c r="J975317" s="30"/>
    </row>
    <row r="975318" spans="10:10" ht="14.25" customHeight="1" x14ac:dyDescent="0.25">
      <c r="J975318" s="30"/>
    </row>
    <row r="975319" spans="10:10" ht="14.25" customHeight="1" x14ac:dyDescent="0.25">
      <c r="J975319" s="30"/>
    </row>
    <row r="975320" spans="10:10" ht="14.25" customHeight="1" x14ac:dyDescent="0.25">
      <c r="J975320" s="30"/>
    </row>
    <row r="975321" spans="10:10" ht="14.25" customHeight="1" x14ac:dyDescent="0.25">
      <c r="J975321" s="30"/>
    </row>
    <row r="975322" spans="10:10" ht="14.25" customHeight="1" x14ac:dyDescent="0.25">
      <c r="J975322" s="30"/>
    </row>
    <row r="975323" spans="10:10" ht="14.25" customHeight="1" x14ac:dyDescent="0.25">
      <c r="J975323" s="30"/>
    </row>
    <row r="975324" spans="10:10" ht="14.25" customHeight="1" x14ac:dyDescent="0.25">
      <c r="J975324" s="30"/>
    </row>
    <row r="975325" spans="10:10" ht="14.25" customHeight="1" x14ac:dyDescent="0.25">
      <c r="J975325" s="30"/>
    </row>
    <row r="975326" spans="10:10" ht="14.25" customHeight="1" x14ac:dyDescent="0.25">
      <c r="J975326" s="30"/>
    </row>
    <row r="975327" spans="10:10" ht="14.25" customHeight="1" x14ac:dyDescent="0.25">
      <c r="J975327" s="30"/>
    </row>
    <row r="975328" spans="10:10" ht="14.25" customHeight="1" x14ac:dyDescent="0.25">
      <c r="J975328" s="30"/>
    </row>
    <row r="975329" spans="10:10" ht="14.25" customHeight="1" x14ac:dyDescent="0.25">
      <c r="J975329" s="30"/>
    </row>
    <row r="975330" spans="10:10" ht="14.25" customHeight="1" x14ac:dyDescent="0.25">
      <c r="J975330" s="30"/>
    </row>
    <row r="975331" spans="10:10" ht="14.25" customHeight="1" x14ac:dyDescent="0.25">
      <c r="J975331" s="30"/>
    </row>
    <row r="975332" spans="10:10" ht="14.25" customHeight="1" x14ac:dyDescent="0.25">
      <c r="J975332" s="30"/>
    </row>
    <row r="975333" spans="10:10" ht="14.25" customHeight="1" x14ac:dyDescent="0.25">
      <c r="J975333" s="30"/>
    </row>
    <row r="975334" spans="10:10" ht="14.25" customHeight="1" x14ac:dyDescent="0.25">
      <c r="J975334" s="30"/>
    </row>
    <row r="975335" spans="10:10" ht="14.25" customHeight="1" x14ac:dyDescent="0.25">
      <c r="J975335" s="30"/>
    </row>
    <row r="975336" spans="10:10" ht="14.25" customHeight="1" x14ac:dyDescent="0.25">
      <c r="J975336" s="30"/>
    </row>
    <row r="975337" spans="10:10" ht="14.25" customHeight="1" x14ac:dyDescent="0.25">
      <c r="J975337" s="30"/>
    </row>
    <row r="975338" spans="10:10" ht="14.25" customHeight="1" x14ac:dyDescent="0.25">
      <c r="J975338" s="30"/>
    </row>
    <row r="975339" spans="10:10" ht="14.25" customHeight="1" x14ac:dyDescent="0.25">
      <c r="J975339" s="30"/>
    </row>
    <row r="975340" spans="10:10" ht="14.25" customHeight="1" x14ac:dyDescent="0.25">
      <c r="J975340" s="30"/>
    </row>
    <row r="975341" spans="10:10" ht="14.25" customHeight="1" x14ac:dyDescent="0.25">
      <c r="J975341" s="30"/>
    </row>
    <row r="975342" spans="10:10" ht="14.25" customHeight="1" x14ac:dyDescent="0.25">
      <c r="J975342" s="30"/>
    </row>
    <row r="975343" spans="10:10" ht="14.25" customHeight="1" x14ac:dyDescent="0.25">
      <c r="J975343" s="30"/>
    </row>
    <row r="975344" spans="10:10" ht="14.25" customHeight="1" x14ac:dyDescent="0.25">
      <c r="J975344" s="30"/>
    </row>
    <row r="975345" spans="10:10" ht="14.25" customHeight="1" x14ac:dyDescent="0.25">
      <c r="J975345" s="30"/>
    </row>
    <row r="975346" spans="10:10" ht="14.25" customHeight="1" x14ac:dyDescent="0.25">
      <c r="J975346" s="30"/>
    </row>
    <row r="975347" spans="10:10" ht="14.25" customHeight="1" x14ac:dyDescent="0.25">
      <c r="J975347" s="30"/>
    </row>
    <row r="975348" spans="10:10" ht="14.25" customHeight="1" x14ac:dyDescent="0.25">
      <c r="J975348" s="30"/>
    </row>
    <row r="975349" spans="10:10" ht="14.25" customHeight="1" x14ac:dyDescent="0.25">
      <c r="J975349" s="30"/>
    </row>
    <row r="975350" spans="10:10" ht="14.25" customHeight="1" x14ac:dyDescent="0.25">
      <c r="J975350" s="30"/>
    </row>
    <row r="975351" spans="10:10" ht="14.25" customHeight="1" x14ac:dyDescent="0.25">
      <c r="J975351" s="30"/>
    </row>
    <row r="975352" spans="10:10" ht="14.25" customHeight="1" x14ac:dyDescent="0.25">
      <c r="J975352" s="30"/>
    </row>
    <row r="975353" spans="10:10" ht="14.25" customHeight="1" x14ac:dyDescent="0.25">
      <c r="J975353" s="30"/>
    </row>
    <row r="975354" spans="10:10" ht="14.25" customHeight="1" x14ac:dyDescent="0.25">
      <c r="J975354" s="30"/>
    </row>
    <row r="975355" spans="10:10" ht="14.25" customHeight="1" x14ac:dyDescent="0.25">
      <c r="J975355" s="30"/>
    </row>
    <row r="975356" spans="10:10" ht="14.25" customHeight="1" x14ac:dyDescent="0.25">
      <c r="J975356" s="30"/>
    </row>
    <row r="975357" spans="10:10" ht="14.25" customHeight="1" x14ac:dyDescent="0.25">
      <c r="J975357" s="30"/>
    </row>
    <row r="975358" spans="10:10" ht="14.25" customHeight="1" x14ac:dyDescent="0.25">
      <c r="J975358" s="30"/>
    </row>
    <row r="975359" spans="10:10" ht="14.25" customHeight="1" x14ac:dyDescent="0.25">
      <c r="J975359" s="30"/>
    </row>
    <row r="975360" spans="10:10" ht="14.25" customHeight="1" x14ac:dyDescent="0.25">
      <c r="J975360" s="30"/>
    </row>
    <row r="975361" spans="10:10" ht="14.25" customHeight="1" x14ac:dyDescent="0.25">
      <c r="J975361" s="30"/>
    </row>
    <row r="975362" spans="10:10" ht="14.25" customHeight="1" x14ac:dyDescent="0.25">
      <c r="J975362" s="30"/>
    </row>
    <row r="975363" spans="10:10" ht="14.25" customHeight="1" x14ac:dyDescent="0.25">
      <c r="J975363" s="30"/>
    </row>
    <row r="975364" spans="10:10" ht="14.25" customHeight="1" x14ac:dyDescent="0.25">
      <c r="J975364" s="30"/>
    </row>
    <row r="975365" spans="10:10" ht="14.25" customHeight="1" x14ac:dyDescent="0.25">
      <c r="J975365" s="30"/>
    </row>
    <row r="975366" spans="10:10" ht="14.25" customHeight="1" x14ac:dyDescent="0.25">
      <c r="J975366" s="30"/>
    </row>
    <row r="975367" spans="10:10" ht="14.25" customHeight="1" x14ac:dyDescent="0.25">
      <c r="J975367" s="30"/>
    </row>
    <row r="975368" spans="10:10" ht="14.25" customHeight="1" x14ac:dyDescent="0.25">
      <c r="J975368" s="30"/>
    </row>
    <row r="975369" spans="10:10" ht="14.25" customHeight="1" x14ac:dyDescent="0.25">
      <c r="J975369" s="30"/>
    </row>
    <row r="975370" spans="10:10" ht="14.25" customHeight="1" x14ac:dyDescent="0.25">
      <c r="J975370" s="30"/>
    </row>
    <row r="975371" spans="10:10" ht="14.25" customHeight="1" x14ac:dyDescent="0.25">
      <c r="J975371" s="30"/>
    </row>
    <row r="975372" spans="10:10" ht="14.25" customHeight="1" x14ac:dyDescent="0.25">
      <c r="J975372" s="30"/>
    </row>
    <row r="975373" spans="10:10" ht="14.25" customHeight="1" x14ac:dyDescent="0.25">
      <c r="J975373" s="30"/>
    </row>
    <row r="975374" spans="10:10" ht="14.25" customHeight="1" x14ac:dyDescent="0.25">
      <c r="J975374" s="30"/>
    </row>
    <row r="975375" spans="10:10" ht="14.25" customHeight="1" x14ac:dyDescent="0.25">
      <c r="J975375" s="30"/>
    </row>
    <row r="975376" spans="10:10" ht="14.25" customHeight="1" x14ac:dyDescent="0.25">
      <c r="J975376" s="30"/>
    </row>
    <row r="975377" spans="10:10" ht="14.25" customHeight="1" x14ac:dyDescent="0.25">
      <c r="J975377" s="30"/>
    </row>
    <row r="975378" spans="10:10" ht="14.25" customHeight="1" x14ac:dyDescent="0.25">
      <c r="J975378" s="30"/>
    </row>
    <row r="975379" spans="10:10" ht="14.25" customHeight="1" x14ac:dyDescent="0.25">
      <c r="J975379" s="30"/>
    </row>
    <row r="975380" spans="10:10" ht="14.25" customHeight="1" x14ac:dyDescent="0.25">
      <c r="J975380" s="30"/>
    </row>
    <row r="975381" spans="10:10" ht="14.25" customHeight="1" x14ac:dyDescent="0.25">
      <c r="J975381" s="30"/>
    </row>
    <row r="975382" spans="10:10" ht="14.25" customHeight="1" x14ac:dyDescent="0.25">
      <c r="J975382" s="30"/>
    </row>
    <row r="975383" spans="10:10" ht="14.25" customHeight="1" x14ac:dyDescent="0.25">
      <c r="J975383" s="30"/>
    </row>
    <row r="975384" spans="10:10" ht="14.25" customHeight="1" x14ac:dyDescent="0.25">
      <c r="J975384" s="30"/>
    </row>
    <row r="975385" spans="10:10" ht="14.25" customHeight="1" x14ac:dyDescent="0.25">
      <c r="J975385" s="30"/>
    </row>
    <row r="975386" spans="10:10" ht="14.25" customHeight="1" x14ac:dyDescent="0.25">
      <c r="J975386" s="30"/>
    </row>
    <row r="975387" spans="10:10" ht="14.25" customHeight="1" x14ac:dyDescent="0.25">
      <c r="J975387" s="30"/>
    </row>
    <row r="975388" spans="10:10" ht="14.25" customHeight="1" x14ac:dyDescent="0.25">
      <c r="J975388" s="30"/>
    </row>
    <row r="975389" spans="10:10" ht="14.25" customHeight="1" x14ac:dyDescent="0.25">
      <c r="J975389" s="30"/>
    </row>
    <row r="975390" spans="10:10" ht="14.25" customHeight="1" x14ac:dyDescent="0.25">
      <c r="J975390" s="30"/>
    </row>
    <row r="975391" spans="10:10" ht="14.25" customHeight="1" x14ac:dyDescent="0.25">
      <c r="J975391" s="30"/>
    </row>
    <row r="975392" spans="10:10" ht="14.25" customHeight="1" x14ac:dyDescent="0.25">
      <c r="J975392" s="30"/>
    </row>
    <row r="975393" spans="10:10" ht="14.25" customHeight="1" x14ac:dyDescent="0.25">
      <c r="J975393" s="30"/>
    </row>
    <row r="975394" spans="10:10" ht="14.25" customHeight="1" x14ac:dyDescent="0.25">
      <c r="J975394" s="30"/>
    </row>
    <row r="975395" spans="10:10" ht="14.25" customHeight="1" x14ac:dyDescent="0.25">
      <c r="J975395" s="30"/>
    </row>
    <row r="975396" spans="10:10" ht="14.25" customHeight="1" x14ac:dyDescent="0.25">
      <c r="J975396" s="30"/>
    </row>
    <row r="975397" spans="10:10" ht="14.25" customHeight="1" x14ac:dyDescent="0.25">
      <c r="J975397" s="30"/>
    </row>
    <row r="975398" spans="10:10" ht="14.25" customHeight="1" x14ac:dyDescent="0.25">
      <c r="J975398" s="30"/>
    </row>
    <row r="975399" spans="10:10" ht="14.25" customHeight="1" x14ac:dyDescent="0.25">
      <c r="J975399" s="30"/>
    </row>
    <row r="975400" spans="10:10" ht="14.25" customHeight="1" x14ac:dyDescent="0.25">
      <c r="J975400" s="30"/>
    </row>
    <row r="975401" spans="10:10" ht="14.25" customHeight="1" x14ac:dyDescent="0.25">
      <c r="J975401" s="30"/>
    </row>
    <row r="975402" spans="10:10" ht="14.25" customHeight="1" x14ac:dyDescent="0.25">
      <c r="J975402" s="30"/>
    </row>
    <row r="975403" spans="10:10" ht="14.25" customHeight="1" x14ac:dyDescent="0.25">
      <c r="J975403" s="30"/>
    </row>
    <row r="975404" spans="10:10" ht="14.25" customHeight="1" x14ac:dyDescent="0.25">
      <c r="J975404" s="30"/>
    </row>
    <row r="975405" spans="10:10" ht="14.25" customHeight="1" x14ac:dyDescent="0.25">
      <c r="J975405" s="30"/>
    </row>
    <row r="975406" spans="10:10" ht="14.25" customHeight="1" x14ac:dyDescent="0.25">
      <c r="J975406" s="30"/>
    </row>
    <row r="975407" spans="10:10" ht="14.25" customHeight="1" x14ac:dyDescent="0.25">
      <c r="J975407" s="30"/>
    </row>
    <row r="975408" spans="10:10" ht="14.25" customHeight="1" x14ac:dyDescent="0.25">
      <c r="J975408" s="30"/>
    </row>
    <row r="975409" spans="10:10" ht="14.25" customHeight="1" x14ac:dyDescent="0.25">
      <c r="J975409" s="30"/>
    </row>
    <row r="975410" spans="10:10" ht="14.25" customHeight="1" x14ac:dyDescent="0.25">
      <c r="J975410" s="30"/>
    </row>
    <row r="975411" spans="10:10" ht="14.25" customHeight="1" x14ac:dyDescent="0.25">
      <c r="J975411" s="30"/>
    </row>
    <row r="975412" spans="10:10" ht="14.25" customHeight="1" x14ac:dyDescent="0.25">
      <c r="J975412" s="30"/>
    </row>
    <row r="975413" spans="10:10" ht="14.25" customHeight="1" x14ac:dyDescent="0.25">
      <c r="J975413" s="30"/>
    </row>
    <row r="975414" spans="10:10" ht="14.25" customHeight="1" x14ac:dyDescent="0.25">
      <c r="J975414" s="30"/>
    </row>
    <row r="975415" spans="10:10" ht="14.25" customHeight="1" x14ac:dyDescent="0.25">
      <c r="J975415" s="30"/>
    </row>
    <row r="975416" spans="10:10" ht="14.25" customHeight="1" x14ac:dyDescent="0.25">
      <c r="J975416" s="30"/>
    </row>
    <row r="975417" spans="10:10" ht="14.25" customHeight="1" x14ac:dyDescent="0.25">
      <c r="J975417" s="30"/>
    </row>
    <row r="975418" spans="10:10" ht="14.25" customHeight="1" x14ac:dyDescent="0.25">
      <c r="J975418" s="30"/>
    </row>
    <row r="975419" spans="10:10" ht="14.25" customHeight="1" x14ac:dyDescent="0.25">
      <c r="J975419" s="30"/>
    </row>
    <row r="975420" spans="10:10" ht="14.25" customHeight="1" x14ac:dyDescent="0.25">
      <c r="J975420" s="30"/>
    </row>
    <row r="975421" spans="10:10" ht="14.25" customHeight="1" x14ac:dyDescent="0.25">
      <c r="J975421" s="30"/>
    </row>
    <row r="975422" spans="10:10" ht="14.25" customHeight="1" x14ac:dyDescent="0.25">
      <c r="J975422" s="30"/>
    </row>
    <row r="975423" spans="10:10" ht="14.25" customHeight="1" x14ac:dyDescent="0.25">
      <c r="J975423" s="30"/>
    </row>
    <row r="975424" spans="10:10" ht="14.25" customHeight="1" x14ac:dyDescent="0.25">
      <c r="J975424" s="30"/>
    </row>
    <row r="975425" spans="10:10" ht="14.25" customHeight="1" x14ac:dyDescent="0.25">
      <c r="J975425" s="30"/>
    </row>
    <row r="975426" spans="10:10" ht="14.25" customHeight="1" x14ac:dyDescent="0.25">
      <c r="J975426" s="30"/>
    </row>
    <row r="975427" spans="10:10" ht="14.25" customHeight="1" x14ac:dyDescent="0.25">
      <c r="J975427" s="30"/>
    </row>
    <row r="975428" spans="10:10" ht="14.25" customHeight="1" x14ac:dyDescent="0.25">
      <c r="J975428" s="30"/>
    </row>
    <row r="975429" spans="10:10" ht="14.25" customHeight="1" x14ac:dyDescent="0.25">
      <c r="J975429" s="30"/>
    </row>
    <row r="975430" spans="10:10" ht="14.25" customHeight="1" x14ac:dyDescent="0.25">
      <c r="J975430" s="30"/>
    </row>
    <row r="975431" spans="10:10" ht="14.25" customHeight="1" x14ac:dyDescent="0.25">
      <c r="J975431" s="30"/>
    </row>
    <row r="975432" spans="10:10" ht="14.25" customHeight="1" x14ac:dyDescent="0.25">
      <c r="J975432" s="30"/>
    </row>
    <row r="975433" spans="10:10" ht="14.25" customHeight="1" x14ac:dyDescent="0.25">
      <c r="J975433" s="30"/>
    </row>
    <row r="975434" spans="10:10" ht="14.25" customHeight="1" x14ac:dyDescent="0.25">
      <c r="J975434" s="30"/>
    </row>
    <row r="975435" spans="10:10" ht="14.25" customHeight="1" x14ac:dyDescent="0.25">
      <c r="J975435" s="30"/>
    </row>
    <row r="975436" spans="10:10" ht="14.25" customHeight="1" x14ac:dyDescent="0.25">
      <c r="J975436" s="30"/>
    </row>
    <row r="975437" spans="10:10" ht="14.25" customHeight="1" x14ac:dyDescent="0.25">
      <c r="J975437" s="30"/>
    </row>
    <row r="975438" spans="10:10" ht="14.25" customHeight="1" x14ac:dyDescent="0.25">
      <c r="J975438" s="30"/>
    </row>
    <row r="975439" spans="10:10" ht="14.25" customHeight="1" x14ac:dyDescent="0.25">
      <c r="J975439" s="30"/>
    </row>
    <row r="975440" spans="10:10" ht="14.25" customHeight="1" x14ac:dyDescent="0.25">
      <c r="J975440" s="30"/>
    </row>
    <row r="975441" spans="10:10" ht="14.25" customHeight="1" x14ac:dyDescent="0.25">
      <c r="J975441" s="30"/>
    </row>
    <row r="975442" spans="10:10" ht="14.25" customHeight="1" x14ac:dyDescent="0.25">
      <c r="J975442" s="30"/>
    </row>
    <row r="975443" spans="10:10" ht="14.25" customHeight="1" x14ac:dyDescent="0.25">
      <c r="J975443" s="30"/>
    </row>
    <row r="975444" spans="10:10" ht="14.25" customHeight="1" x14ac:dyDescent="0.25">
      <c r="J975444" s="30"/>
    </row>
    <row r="975445" spans="10:10" ht="14.25" customHeight="1" x14ac:dyDescent="0.25">
      <c r="J975445" s="30"/>
    </row>
    <row r="975446" spans="10:10" ht="14.25" customHeight="1" x14ac:dyDescent="0.25">
      <c r="J975446" s="30"/>
    </row>
    <row r="975447" spans="10:10" ht="14.25" customHeight="1" x14ac:dyDescent="0.25">
      <c r="J975447" s="51"/>
    </row>
    <row r="975448" spans="10:10" ht="14.25" customHeight="1" x14ac:dyDescent="0.25">
      <c r="J975448" s="30"/>
    </row>
    <row r="975449" spans="10:10" ht="14.25" customHeight="1" x14ac:dyDescent="0.25">
      <c r="J975449" s="30"/>
    </row>
    <row r="975450" spans="10:10" ht="14.25" customHeight="1" x14ac:dyDescent="0.25">
      <c r="J975450" s="30"/>
    </row>
    <row r="975451" spans="10:10" ht="14.25" customHeight="1" x14ac:dyDescent="0.25">
      <c r="J975451" s="30"/>
    </row>
    <row r="975452" spans="10:10" ht="14.25" customHeight="1" x14ac:dyDescent="0.25">
      <c r="J975452" s="30"/>
    </row>
    <row r="975453" spans="10:10" ht="14.25" customHeight="1" x14ac:dyDescent="0.25">
      <c r="J975453" s="30"/>
    </row>
    <row r="975454" spans="10:10" ht="14.25" customHeight="1" x14ac:dyDescent="0.25">
      <c r="J975454" s="51"/>
    </row>
    <row r="975455" spans="10:10" ht="14.25" customHeight="1" x14ac:dyDescent="0.25">
      <c r="J975455" s="51"/>
    </row>
    <row r="975456" spans="10:10" ht="14.25" customHeight="1" x14ac:dyDescent="0.25">
      <c r="J975456" s="51"/>
    </row>
    <row r="975457" spans="10:10" ht="14.25" customHeight="1" x14ac:dyDescent="0.25">
      <c r="J975457" s="30"/>
    </row>
    <row r="975458" spans="10:10" ht="14.25" customHeight="1" x14ac:dyDescent="0.25">
      <c r="J975458" s="30"/>
    </row>
    <row r="975459" spans="10:10" ht="14.25" customHeight="1" x14ac:dyDescent="0.25">
      <c r="J975459" s="30"/>
    </row>
    <row r="975460" spans="10:10" ht="14.25" customHeight="1" x14ac:dyDescent="0.25">
      <c r="J975460" s="30"/>
    </row>
    <row r="975461" spans="10:10" ht="14.25" customHeight="1" x14ac:dyDescent="0.25">
      <c r="J975461" s="30"/>
    </row>
    <row r="975462" spans="10:10" ht="14.25" customHeight="1" x14ac:dyDescent="0.25">
      <c r="J975462" s="30"/>
    </row>
    <row r="975463" spans="10:10" ht="14.25" customHeight="1" x14ac:dyDescent="0.25">
      <c r="J975463" s="30"/>
    </row>
    <row r="975464" spans="10:10" ht="14.25" customHeight="1" x14ac:dyDescent="0.25">
      <c r="J975464" s="30"/>
    </row>
    <row r="975465" spans="10:10" ht="14.25" customHeight="1" x14ac:dyDescent="0.25">
      <c r="J975465" s="30"/>
    </row>
    <row r="975466" spans="10:10" ht="14.25" customHeight="1" x14ac:dyDescent="0.25">
      <c r="J975466" s="30"/>
    </row>
    <row r="975467" spans="10:10" ht="14.25" customHeight="1" x14ac:dyDescent="0.25">
      <c r="J975467" s="30"/>
    </row>
    <row r="975468" spans="10:10" ht="14.25" customHeight="1" x14ac:dyDescent="0.25">
      <c r="J975468" s="30"/>
    </row>
    <row r="975469" spans="10:10" ht="14.25" customHeight="1" x14ac:dyDescent="0.25">
      <c r="J975469" s="30"/>
    </row>
    <row r="975470" spans="10:10" ht="14.25" customHeight="1" x14ac:dyDescent="0.25">
      <c r="J975470" s="30"/>
    </row>
    <row r="975471" spans="10:10" ht="14.25" customHeight="1" x14ac:dyDescent="0.25">
      <c r="J975471" s="30"/>
    </row>
    <row r="975472" spans="10:10" ht="14.25" customHeight="1" x14ac:dyDescent="0.25">
      <c r="J975472" s="30"/>
    </row>
    <row r="975473" spans="10:10" ht="14.25" customHeight="1" x14ac:dyDescent="0.25">
      <c r="J975473" s="30"/>
    </row>
    <row r="975474" spans="10:10" ht="14.25" customHeight="1" x14ac:dyDescent="0.25">
      <c r="J975474" s="30"/>
    </row>
    <row r="975475" spans="10:10" ht="14.25" customHeight="1" x14ac:dyDescent="0.25">
      <c r="J975475" s="30"/>
    </row>
    <row r="975476" spans="10:10" ht="14.25" customHeight="1" x14ac:dyDescent="0.25">
      <c r="J975476" s="30"/>
    </row>
    <row r="975477" spans="10:10" ht="14.25" customHeight="1" x14ac:dyDescent="0.25">
      <c r="J975477" s="30"/>
    </row>
    <row r="975478" spans="10:10" ht="14.25" customHeight="1" x14ac:dyDescent="0.25">
      <c r="J975478" s="30"/>
    </row>
    <row r="975479" spans="10:10" ht="14.25" customHeight="1" x14ac:dyDescent="0.25">
      <c r="J975479" s="30"/>
    </row>
    <row r="975480" spans="10:10" ht="14.25" customHeight="1" x14ac:dyDescent="0.25">
      <c r="J975480" s="30"/>
    </row>
    <row r="975481" spans="10:10" ht="14.25" customHeight="1" x14ac:dyDescent="0.25">
      <c r="J975481" s="30"/>
    </row>
    <row r="975482" spans="10:10" ht="14.25" customHeight="1" x14ac:dyDescent="0.25">
      <c r="J975482" s="30"/>
    </row>
    <row r="975483" spans="10:10" ht="14.25" customHeight="1" x14ac:dyDescent="0.25">
      <c r="J975483" s="30"/>
    </row>
    <row r="975484" spans="10:10" ht="14.25" customHeight="1" x14ac:dyDescent="0.25">
      <c r="J975484" s="30"/>
    </row>
    <row r="975485" spans="10:10" ht="14.25" customHeight="1" x14ac:dyDescent="0.25">
      <c r="J975485" s="30"/>
    </row>
    <row r="975486" spans="10:10" ht="14.25" customHeight="1" x14ac:dyDescent="0.25">
      <c r="J975486" s="30"/>
    </row>
    <row r="975487" spans="10:10" ht="14.25" customHeight="1" x14ac:dyDescent="0.25">
      <c r="J975487" s="30"/>
    </row>
    <row r="975488" spans="10:10" ht="14.25" customHeight="1" x14ac:dyDescent="0.25">
      <c r="J975488" s="30"/>
    </row>
    <row r="975489" spans="10:10" ht="14.25" customHeight="1" x14ac:dyDescent="0.25">
      <c r="J975489" s="30"/>
    </row>
    <row r="975490" spans="10:10" ht="14.25" customHeight="1" x14ac:dyDescent="0.25">
      <c r="J975490" s="30"/>
    </row>
    <row r="975491" spans="10:10" ht="14.25" customHeight="1" x14ac:dyDescent="0.25">
      <c r="J975491" s="30"/>
    </row>
    <row r="975492" spans="10:10" ht="14.25" customHeight="1" x14ac:dyDescent="0.25">
      <c r="J975492" s="30"/>
    </row>
    <row r="975493" spans="10:10" ht="14.25" customHeight="1" x14ac:dyDescent="0.25">
      <c r="J975493" s="30"/>
    </row>
    <row r="975494" spans="10:10" ht="14.25" customHeight="1" x14ac:dyDescent="0.25">
      <c r="J975494" s="30"/>
    </row>
    <row r="975495" spans="10:10" ht="14.25" customHeight="1" x14ac:dyDescent="0.25">
      <c r="J975495" s="30"/>
    </row>
    <row r="975496" spans="10:10" ht="14.25" customHeight="1" x14ac:dyDescent="0.25">
      <c r="J975496" s="30"/>
    </row>
    <row r="975497" spans="10:10" ht="14.25" customHeight="1" x14ac:dyDescent="0.25">
      <c r="J975497" s="30"/>
    </row>
    <row r="975498" spans="10:10" ht="14.25" customHeight="1" x14ac:dyDescent="0.25">
      <c r="J975498" s="30"/>
    </row>
    <row r="975499" spans="10:10" ht="14.25" customHeight="1" x14ac:dyDescent="0.25">
      <c r="J975499" s="30"/>
    </row>
    <row r="975500" spans="10:10" ht="14.25" customHeight="1" x14ac:dyDescent="0.25">
      <c r="J975500" s="30"/>
    </row>
    <row r="975501" spans="10:10" ht="14.25" customHeight="1" x14ac:dyDescent="0.25">
      <c r="J975501" s="30"/>
    </row>
    <row r="975502" spans="10:10" ht="14.25" customHeight="1" x14ac:dyDescent="0.25">
      <c r="J975502" s="30"/>
    </row>
    <row r="975503" spans="10:10" ht="14.25" customHeight="1" x14ac:dyDescent="0.25">
      <c r="J975503" s="30"/>
    </row>
    <row r="975504" spans="10:10" ht="14.25" customHeight="1" x14ac:dyDescent="0.25">
      <c r="J975504" s="30"/>
    </row>
    <row r="975505" spans="10:10" ht="14.25" customHeight="1" x14ac:dyDescent="0.25">
      <c r="J975505" s="30"/>
    </row>
    <row r="975506" spans="10:10" ht="14.25" customHeight="1" x14ac:dyDescent="0.25">
      <c r="J975506" s="30"/>
    </row>
    <row r="975507" spans="10:10" ht="14.25" customHeight="1" x14ac:dyDescent="0.25">
      <c r="J975507" s="30"/>
    </row>
    <row r="975508" spans="10:10" ht="14.25" customHeight="1" x14ac:dyDescent="0.25">
      <c r="J975508" s="30"/>
    </row>
    <row r="975509" spans="10:10" ht="14.25" customHeight="1" x14ac:dyDescent="0.25">
      <c r="J975509" s="30"/>
    </row>
    <row r="975510" spans="10:10" ht="14.25" customHeight="1" x14ac:dyDescent="0.25">
      <c r="J975510" s="30"/>
    </row>
    <row r="975511" spans="10:10" ht="14.25" customHeight="1" x14ac:dyDescent="0.25">
      <c r="J975511" s="30"/>
    </row>
    <row r="975512" spans="10:10" ht="14.25" customHeight="1" x14ac:dyDescent="0.25">
      <c r="J975512" s="30"/>
    </row>
    <row r="975513" spans="10:10" ht="14.25" customHeight="1" x14ac:dyDescent="0.25">
      <c r="J975513" s="30"/>
    </row>
    <row r="975514" spans="10:10" ht="14.25" customHeight="1" x14ac:dyDescent="0.25">
      <c r="J975514" s="30"/>
    </row>
    <row r="975515" spans="10:10" ht="14.25" customHeight="1" x14ac:dyDescent="0.25">
      <c r="J975515" s="30"/>
    </row>
    <row r="975516" spans="10:10" ht="14.25" customHeight="1" x14ac:dyDescent="0.25">
      <c r="J975516" s="30"/>
    </row>
    <row r="975517" spans="10:10" ht="14.25" customHeight="1" x14ac:dyDescent="0.25">
      <c r="J975517" s="30"/>
    </row>
    <row r="975518" spans="10:10" ht="14.25" customHeight="1" x14ac:dyDescent="0.25">
      <c r="J975518" s="51"/>
    </row>
    <row r="975519" spans="10:10" ht="14.25" customHeight="1" x14ac:dyDescent="0.25">
      <c r="J975519" s="30"/>
    </row>
    <row r="975520" spans="10:10" ht="14.25" customHeight="1" x14ac:dyDescent="0.25">
      <c r="J975520" s="30"/>
    </row>
    <row r="975521" spans="10:10" ht="14.25" customHeight="1" x14ac:dyDescent="0.25">
      <c r="J975521" s="30"/>
    </row>
    <row r="975522" spans="10:10" ht="14.25" customHeight="1" x14ac:dyDescent="0.25">
      <c r="J975522" s="30"/>
    </row>
    <row r="975523" spans="10:10" ht="14.25" customHeight="1" x14ac:dyDescent="0.25">
      <c r="J975523" s="30"/>
    </row>
    <row r="975524" spans="10:10" ht="14.25" customHeight="1" x14ac:dyDescent="0.25">
      <c r="J975524" s="30"/>
    </row>
    <row r="975525" spans="10:10" ht="14.25" customHeight="1" x14ac:dyDescent="0.25">
      <c r="J975525" s="30"/>
    </row>
    <row r="975526" spans="10:10" ht="14.25" customHeight="1" x14ac:dyDescent="0.25">
      <c r="J975526" s="51"/>
    </row>
    <row r="975527" spans="10:10" ht="14.25" customHeight="1" x14ac:dyDescent="0.25">
      <c r="J975527" s="30"/>
    </row>
    <row r="975528" spans="10:10" ht="14.25" customHeight="1" x14ac:dyDescent="0.25">
      <c r="J975528" s="30"/>
    </row>
    <row r="975529" spans="10:10" ht="14.25" customHeight="1" x14ac:dyDescent="0.25">
      <c r="J975529" s="30"/>
    </row>
    <row r="975530" spans="10:10" ht="14.25" customHeight="1" x14ac:dyDescent="0.25">
      <c r="J975530" s="30"/>
    </row>
    <row r="975531" spans="10:10" ht="14.25" customHeight="1" x14ac:dyDescent="0.25">
      <c r="J975531" s="30"/>
    </row>
    <row r="975532" spans="10:10" ht="14.25" customHeight="1" x14ac:dyDescent="0.25">
      <c r="J975532" s="30"/>
    </row>
    <row r="975533" spans="10:10" ht="14.25" customHeight="1" x14ac:dyDescent="0.25">
      <c r="J975533" s="30"/>
    </row>
    <row r="975534" spans="10:10" ht="14.25" customHeight="1" x14ac:dyDescent="0.25">
      <c r="J975534" s="30"/>
    </row>
    <row r="975535" spans="10:10" ht="14.25" customHeight="1" x14ac:dyDescent="0.25">
      <c r="J975535" s="30"/>
    </row>
    <row r="975536" spans="10:10" ht="14.25" customHeight="1" x14ac:dyDescent="0.25">
      <c r="J975536" s="30"/>
    </row>
    <row r="975537" spans="10:10" ht="14.25" customHeight="1" x14ac:dyDescent="0.25">
      <c r="J975537" s="30"/>
    </row>
    <row r="975538" spans="10:10" ht="14.25" customHeight="1" x14ac:dyDescent="0.25">
      <c r="J975538" s="30"/>
    </row>
    <row r="975539" spans="10:10" ht="14.25" customHeight="1" x14ac:dyDescent="0.25">
      <c r="J975539" s="30"/>
    </row>
    <row r="975540" spans="10:10" ht="14.25" customHeight="1" x14ac:dyDescent="0.25">
      <c r="J975540" s="30"/>
    </row>
    <row r="975541" spans="10:10" ht="14.25" customHeight="1" x14ac:dyDescent="0.25">
      <c r="J975541" s="30"/>
    </row>
    <row r="975542" spans="10:10" ht="14.25" customHeight="1" x14ac:dyDescent="0.25">
      <c r="J975542" s="30"/>
    </row>
    <row r="975543" spans="10:10" ht="14.25" customHeight="1" x14ac:dyDescent="0.25">
      <c r="J975543" s="30"/>
    </row>
    <row r="975544" spans="10:10" ht="14.25" customHeight="1" x14ac:dyDescent="0.25">
      <c r="J975544" s="30"/>
    </row>
    <row r="975545" spans="10:10" ht="14.25" customHeight="1" x14ac:dyDescent="0.25">
      <c r="J975545" s="30"/>
    </row>
    <row r="975546" spans="10:10" ht="14.25" customHeight="1" x14ac:dyDescent="0.25">
      <c r="J975546" s="30"/>
    </row>
    <row r="975547" spans="10:10" ht="14.25" customHeight="1" x14ac:dyDescent="0.25">
      <c r="J975547" s="30"/>
    </row>
    <row r="975548" spans="10:10" ht="14.25" customHeight="1" x14ac:dyDescent="0.25">
      <c r="J975548" s="30"/>
    </row>
    <row r="975549" spans="10:10" ht="14.25" customHeight="1" x14ac:dyDescent="0.25">
      <c r="J975549" s="30"/>
    </row>
    <row r="975550" spans="10:10" ht="14.25" customHeight="1" x14ac:dyDescent="0.25">
      <c r="J975550" s="30"/>
    </row>
    <row r="975551" spans="10:10" ht="14.25" customHeight="1" x14ac:dyDescent="0.25">
      <c r="J975551" s="30"/>
    </row>
    <row r="975552" spans="10:10" ht="14.25" customHeight="1" x14ac:dyDescent="0.25">
      <c r="J975552" s="30"/>
    </row>
    <row r="975553" spans="10:10" ht="14.25" customHeight="1" x14ac:dyDescent="0.25">
      <c r="J975553" s="30"/>
    </row>
    <row r="975554" spans="10:10" ht="14.25" customHeight="1" x14ac:dyDescent="0.25">
      <c r="J975554" s="30"/>
    </row>
    <row r="975555" spans="10:10" ht="14.25" customHeight="1" x14ac:dyDescent="0.25">
      <c r="J975555" s="30"/>
    </row>
    <row r="975556" spans="10:10" ht="14.25" customHeight="1" x14ac:dyDescent="0.25">
      <c r="J975556" s="30"/>
    </row>
    <row r="975557" spans="10:10" ht="14.25" customHeight="1" x14ac:dyDescent="0.25">
      <c r="J975557" s="30"/>
    </row>
    <row r="975558" spans="10:10" ht="14.25" customHeight="1" x14ac:dyDescent="0.25">
      <c r="J975558" s="30"/>
    </row>
    <row r="975559" spans="10:10" ht="14.25" customHeight="1" x14ac:dyDescent="0.25">
      <c r="J975559" s="30"/>
    </row>
    <row r="975560" spans="10:10" ht="14.25" customHeight="1" x14ac:dyDescent="0.25">
      <c r="J975560" s="30"/>
    </row>
    <row r="975561" spans="10:10" ht="14.25" customHeight="1" x14ac:dyDescent="0.25">
      <c r="J975561" s="51"/>
    </row>
    <row r="975562" spans="10:10" ht="14.25" customHeight="1" x14ac:dyDescent="0.25">
      <c r="J975562" s="30"/>
    </row>
    <row r="975563" spans="10:10" ht="14.25" customHeight="1" x14ac:dyDescent="0.25">
      <c r="J975563" s="30"/>
    </row>
    <row r="975564" spans="10:10" ht="14.25" customHeight="1" x14ac:dyDescent="0.25">
      <c r="J975564" s="30"/>
    </row>
    <row r="975565" spans="10:10" ht="14.25" customHeight="1" x14ac:dyDescent="0.25">
      <c r="J975565" s="30"/>
    </row>
    <row r="975566" spans="10:10" ht="14.25" customHeight="1" x14ac:dyDescent="0.25">
      <c r="J975566" s="30"/>
    </row>
    <row r="975567" spans="10:10" ht="14.25" customHeight="1" x14ac:dyDescent="0.25">
      <c r="J975567" s="30"/>
    </row>
    <row r="975568" spans="10:10" ht="14.25" customHeight="1" x14ac:dyDescent="0.25">
      <c r="J975568" s="30"/>
    </row>
    <row r="975569" spans="10:10" ht="14.25" customHeight="1" x14ac:dyDescent="0.25">
      <c r="J975569" s="30"/>
    </row>
    <row r="975570" spans="10:10" ht="14.25" customHeight="1" x14ac:dyDescent="0.25">
      <c r="J975570" s="30"/>
    </row>
    <row r="975571" spans="10:10" ht="14.25" customHeight="1" x14ac:dyDescent="0.25">
      <c r="J975571" s="30"/>
    </row>
    <row r="975572" spans="10:10" ht="14.25" customHeight="1" x14ac:dyDescent="0.25">
      <c r="J975572" s="30"/>
    </row>
    <row r="975573" spans="10:10" ht="14.25" customHeight="1" x14ac:dyDescent="0.25">
      <c r="J975573" s="30"/>
    </row>
    <row r="975574" spans="10:10" ht="14.25" customHeight="1" x14ac:dyDescent="0.25">
      <c r="J975574" s="30"/>
    </row>
    <row r="975575" spans="10:10" ht="14.25" customHeight="1" x14ac:dyDescent="0.25">
      <c r="J975575" s="30"/>
    </row>
    <row r="975576" spans="10:10" ht="14.25" customHeight="1" x14ac:dyDescent="0.25">
      <c r="J975576" s="30"/>
    </row>
    <row r="975577" spans="10:10" ht="14.25" customHeight="1" x14ac:dyDescent="0.25">
      <c r="J975577" s="30"/>
    </row>
    <row r="975578" spans="10:10" ht="14.25" customHeight="1" x14ac:dyDescent="0.25">
      <c r="J975578" s="30"/>
    </row>
    <row r="975579" spans="10:10" ht="14.25" customHeight="1" x14ac:dyDescent="0.25">
      <c r="J975579" s="30"/>
    </row>
    <row r="975580" spans="10:10" ht="14.25" customHeight="1" x14ac:dyDescent="0.25">
      <c r="J975580" s="30"/>
    </row>
    <row r="975581" spans="10:10" ht="14.25" customHeight="1" x14ac:dyDescent="0.25">
      <c r="J975581" s="30"/>
    </row>
    <row r="975582" spans="10:10" ht="14.25" customHeight="1" x14ac:dyDescent="0.25">
      <c r="J975582" s="30"/>
    </row>
    <row r="975583" spans="10:10" ht="14.25" customHeight="1" x14ac:dyDescent="0.25">
      <c r="J975583" s="30"/>
    </row>
    <row r="975584" spans="10:10" ht="14.25" customHeight="1" x14ac:dyDescent="0.25">
      <c r="J975584" s="30"/>
    </row>
    <row r="975585" spans="10:10" ht="14.25" customHeight="1" x14ac:dyDescent="0.25">
      <c r="J975585" s="30"/>
    </row>
    <row r="975586" spans="10:10" ht="14.25" customHeight="1" x14ac:dyDescent="0.25">
      <c r="J975586" s="30"/>
    </row>
    <row r="975587" spans="10:10" ht="14.25" customHeight="1" x14ac:dyDescent="0.25">
      <c r="J975587" s="30"/>
    </row>
    <row r="975588" spans="10:10" ht="14.25" customHeight="1" x14ac:dyDescent="0.25">
      <c r="J975588" s="30"/>
    </row>
    <row r="975589" spans="10:10" ht="14.25" customHeight="1" x14ac:dyDescent="0.25">
      <c r="J975589" s="30"/>
    </row>
    <row r="975590" spans="10:10" ht="14.25" customHeight="1" x14ac:dyDescent="0.25">
      <c r="J975590" s="30"/>
    </row>
    <row r="975591" spans="10:10" ht="14.25" customHeight="1" x14ac:dyDescent="0.25">
      <c r="J975591" s="30"/>
    </row>
    <row r="975592" spans="10:10" ht="14.25" customHeight="1" x14ac:dyDescent="0.25">
      <c r="J975592" s="30"/>
    </row>
    <row r="975593" spans="10:10" ht="14.25" customHeight="1" x14ac:dyDescent="0.25">
      <c r="J975593" s="30"/>
    </row>
    <row r="975594" spans="10:10" ht="14.25" customHeight="1" x14ac:dyDescent="0.25">
      <c r="J975594" s="30"/>
    </row>
    <row r="975595" spans="10:10" ht="14.25" customHeight="1" x14ac:dyDescent="0.25">
      <c r="J975595" s="30"/>
    </row>
    <row r="975596" spans="10:10" ht="14.25" customHeight="1" x14ac:dyDescent="0.25">
      <c r="J975596" s="51"/>
    </row>
    <row r="975597" spans="10:10" ht="14.25" customHeight="1" x14ac:dyDescent="0.25">
      <c r="J975597" s="30"/>
    </row>
    <row r="975598" spans="10:10" ht="14.25" customHeight="1" x14ac:dyDescent="0.25">
      <c r="J975598" s="30"/>
    </row>
    <row r="975599" spans="10:10" ht="14.25" customHeight="1" x14ac:dyDescent="0.25">
      <c r="J975599" s="30"/>
    </row>
    <row r="975600" spans="10:10" ht="14.25" customHeight="1" x14ac:dyDescent="0.25">
      <c r="J975600" s="30"/>
    </row>
    <row r="975601" spans="10:10" ht="14.25" customHeight="1" x14ac:dyDescent="0.25">
      <c r="J975601" s="30"/>
    </row>
    <row r="975602" spans="10:10" ht="14.25" customHeight="1" x14ac:dyDescent="0.25">
      <c r="J975602" s="30"/>
    </row>
    <row r="975603" spans="10:10" ht="14.25" customHeight="1" x14ac:dyDescent="0.25">
      <c r="J975603" s="30"/>
    </row>
    <row r="975604" spans="10:10" ht="14.25" customHeight="1" x14ac:dyDescent="0.25">
      <c r="J975604" s="51"/>
    </row>
    <row r="975605" spans="10:10" ht="14.25" customHeight="1" x14ac:dyDescent="0.25">
      <c r="J975605" s="30"/>
    </row>
    <row r="975606" spans="10:10" ht="14.25" customHeight="1" x14ac:dyDescent="0.25">
      <c r="J975606" s="30"/>
    </row>
    <row r="975607" spans="10:10" ht="14.25" customHeight="1" x14ac:dyDescent="0.25">
      <c r="J975607" s="51"/>
    </row>
    <row r="975608" spans="10:10" ht="14.25" customHeight="1" x14ac:dyDescent="0.25">
      <c r="J975608" s="30"/>
    </row>
    <row r="975609" spans="10:10" ht="14.25" customHeight="1" x14ac:dyDescent="0.25">
      <c r="J975609" s="30"/>
    </row>
    <row r="975610" spans="10:10" ht="14.25" customHeight="1" x14ac:dyDescent="0.25">
      <c r="J975610" s="30"/>
    </row>
    <row r="975611" spans="10:10" ht="14.25" customHeight="1" x14ac:dyDescent="0.25">
      <c r="J975611" s="30"/>
    </row>
    <row r="975612" spans="10:10" ht="14.25" customHeight="1" x14ac:dyDescent="0.25">
      <c r="J975612" s="30"/>
    </row>
    <row r="975613" spans="10:10" ht="14.25" customHeight="1" x14ac:dyDescent="0.25">
      <c r="J975613" s="30"/>
    </row>
    <row r="975614" spans="10:10" ht="14.25" customHeight="1" x14ac:dyDescent="0.25">
      <c r="J975614" s="51"/>
    </row>
    <row r="975615" spans="10:10" ht="14.25" customHeight="1" x14ac:dyDescent="0.25">
      <c r="J975615" s="51"/>
    </row>
    <row r="975616" spans="10:10" ht="14.25" customHeight="1" x14ac:dyDescent="0.25">
      <c r="J975616" s="30"/>
    </row>
    <row r="975617" spans="10:10" ht="14.25" customHeight="1" x14ac:dyDescent="0.25">
      <c r="J975617" s="30"/>
    </row>
    <row r="975618" spans="10:10" ht="14.25" customHeight="1" x14ac:dyDescent="0.25">
      <c r="J975618" s="30"/>
    </row>
    <row r="975619" spans="10:10" ht="14.25" customHeight="1" x14ac:dyDescent="0.25">
      <c r="J975619" s="30"/>
    </row>
    <row r="975620" spans="10:10" ht="14.25" customHeight="1" x14ac:dyDescent="0.25">
      <c r="J975620" s="30"/>
    </row>
    <row r="975621" spans="10:10" ht="14.25" customHeight="1" x14ac:dyDescent="0.25">
      <c r="J975621" s="30"/>
    </row>
    <row r="975622" spans="10:10" ht="14.25" customHeight="1" x14ac:dyDescent="0.25">
      <c r="J975622" s="30"/>
    </row>
    <row r="975623" spans="10:10" ht="14.25" customHeight="1" x14ac:dyDescent="0.25">
      <c r="J975623" s="30"/>
    </row>
    <row r="975624" spans="10:10" ht="14.25" customHeight="1" x14ac:dyDescent="0.25">
      <c r="J975624" s="30"/>
    </row>
    <row r="975625" spans="10:10" ht="14.25" customHeight="1" x14ac:dyDescent="0.25">
      <c r="J975625" s="30"/>
    </row>
    <row r="975626" spans="10:10" ht="14.25" customHeight="1" x14ac:dyDescent="0.25">
      <c r="J975626" s="30"/>
    </row>
    <row r="975627" spans="10:10" ht="14.25" customHeight="1" x14ac:dyDescent="0.25">
      <c r="J975627" s="30"/>
    </row>
    <row r="975628" spans="10:10" ht="14.25" customHeight="1" x14ac:dyDescent="0.25">
      <c r="J975628" s="30"/>
    </row>
    <row r="975629" spans="10:10" ht="14.25" customHeight="1" x14ac:dyDescent="0.25">
      <c r="J975629" s="30"/>
    </row>
    <row r="975630" spans="10:10" ht="14.25" customHeight="1" x14ac:dyDescent="0.25">
      <c r="J975630" s="30"/>
    </row>
    <row r="975631" spans="10:10" ht="14.25" customHeight="1" x14ac:dyDescent="0.25">
      <c r="J975631" s="30"/>
    </row>
    <row r="975632" spans="10:10" ht="14.25" customHeight="1" x14ac:dyDescent="0.25">
      <c r="J975632" s="30"/>
    </row>
    <row r="975633" spans="10:10" ht="14.25" customHeight="1" x14ac:dyDescent="0.25">
      <c r="J975633" s="30"/>
    </row>
    <row r="975634" spans="10:10" ht="14.25" customHeight="1" x14ac:dyDescent="0.25">
      <c r="J975634" s="30"/>
    </row>
    <row r="975635" spans="10:10" ht="14.25" customHeight="1" x14ac:dyDescent="0.25">
      <c r="J975635" s="30"/>
    </row>
    <row r="975636" spans="10:10" ht="14.25" customHeight="1" x14ac:dyDescent="0.25">
      <c r="J975636" s="30"/>
    </row>
    <row r="975637" spans="10:10" ht="14.25" customHeight="1" x14ac:dyDescent="0.25">
      <c r="J975637" s="30"/>
    </row>
    <row r="975638" spans="10:10" ht="14.25" customHeight="1" x14ac:dyDescent="0.25">
      <c r="J975638" s="30"/>
    </row>
    <row r="975639" spans="10:10" ht="14.25" customHeight="1" x14ac:dyDescent="0.25">
      <c r="J975639" s="30"/>
    </row>
    <row r="975640" spans="10:10" ht="14.25" customHeight="1" x14ac:dyDescent="0.25">
      <c r="J975640" s="51"/>
    </row>
    <row r="975641" spans="10:10" ht="14.25" customHeight="1" x14ac:dyDescent="0.25">
      <c r="J975641" s="30"/>
    </row>
    <row r="975642" spans="10:10" ht="14.25" customHeight="1" x14ac:dyDescent="0.25">
      <c r="J975642" s="30"/>
    </row>
    <row r="975643" spans="10:10" ht="14.25" customHeight="1" x14ac:dyDescent="0.25">
      <c r="J975643" s="30"/>
    </row>
    <row r="975644" spans="10:10" ht="14.25" customHeight="1" x14ac:dyDescent="0.25">
      <c r="J975644" s="30"/>
    </row>
    <row r="975645" spans="10:10" ht="14.25" customHeight="1" x14ac:dyDescent="0.25">
      <c r="J975645" s="30"/>
    </row>
    <row r="975646" spans="10:10" ht="14.25" customHeight="1" x14ac:dyDescent="0.25">
      <c r="J975646" s="30"/>
    </row>
    <row r="975647" spans="10:10" ht="14.25" customHeight="1" x14ac:dyDescent="0.25">
      <c r="J975647" s="30"/>
    </row>
    <row r="975648" spans="10:10" ht="14.25" customHeight="1" x14ac:dyDescent="0.25">
      <c r="J975648" s="30"/>
    </row>
    <row r="975649" spans="10:10" ht="14.25" customHeight="1" x14ac:dyDescent="0.25">
      <c r="J975649" s="30"/>
    </row>
    <row r="975650" spans="10:10" ht="14.25" customHeight="1" x14ac:dyDescent="0.25">
      <c r="J975650" s="30"/>
    </row>
    <row r="975651" spans="10:10" ht="14.25" customHeight="1" x14ac:dyDescent="0.25">
      <c r="J975651" s="30"/>
    </row>
    <row r="975652" spans="10:10" ht="14.25" customHeight="1" x14ac:dyDescent="0.25">
      <c r="J975652" s="30"/>
    </row>
    <row r="975653" spans="10:10" ht="14.25" customHeight="1" x14ac:dyDescent="0.25">
      <c r="J975653" s="30"/>
    </row>
    <row r="975654" spans="10:10" ht="14.25" customHeight="1" x14ac:dyDescent="0.25">
      <c r="J975654" s="30"/>
    </row>
    <row r="975655" spans="10:10" ht="14.25" customHeight="1" x14ac:dyDescent="0.25">
      <c r="J975655" s="30"/>
    </row>
    <row r="975656" spans="10:10" ht="14.25" customHeight="1" x14ac:dyDescent="0.25">
      <c r="J975656" s="30"/>
    </row>
    <row r="975657" spans="10:10" ht="14.25" customHeight="1" x14ac:dyDescent="0.25">
      <c r="J975657" s="30"/>
    </row>
    <row r="975658" spans="10:10" ht="14.25" customHeight="1" x14ac:dyDescent="0.25">
      <c r="J975658" s="30"/>
    </row>
    <row r="975659" spans="10:10" ht="14.25" customHeight="1" x14ac:dyDescent="0.25">
      <c r="J975659" s="30"/>
    </row>
    <row r="975660" spans="10:10" ht="14.25" customHeight="1" x14ac:dyDescent="0.25">
      <c r="J975660" s="30"/>
    </row>
    <row r="975661" spans="10:10" ht="14.25" customHeight="1" x14ac:dyDescent="0.25">
      <c r="J975661" s="30"/>
    </row>
    <row r="975662" spans="10:10" ht="14.25" customHeight="1" x14ac:dyDescent="0.25">
      <c r="J975662" s="51"/>
    </row>
    <row r="975663" spans="10:10" ht="14.25" customHeight="1" x14ac:dyDescent="0.25">
      <c r="J975663" s="30"/>
    </row>
    <row r="975664" spans="10:10" ht="14.25" customHeight="1" x14ac:dyDescent="0.25">
      <c r="J975664" s="30"/>
    </row>
    <row r="975665" spans="10:10" ht="14.25" customHeight="1" x14ac:dyDescent="0.25">
      <c r="J975665" s="30"/>
    </row>
    <row r="975666" spans="10:10" ht="14.25" customHeight="1" x14ac:dyDescent="0.25">
      <c r="J975666" s="30"/>
    </row>
    <row r="975667" spans="10:10" ht="14.25" customHeight="1" x14ac:dyDescent="0.25">
      <c r="J975667" s="30"/>
    </row>
    <row r="975668" spans="10:10" ht="14.25" customHeight="1" x14ac:dyDescent="0.25">
      <c r="J975668" s="30"/>
    </row>
    <row r="975669" spans="10:10" ht="14.25" customHeight="1" x14ac:dyDescent="0.25">
      <c r="J975669" s="30"/>
    </row>
    <row r="975670" spans="10:10" ht="14.25" customHeight="1" x14ac:dyDescent="0.25">
      <c r="J975670" s="30"/>
    </row>
    <row r="975671" spans="10:10" ht="14.25" customHeight="1" x14ac:dyDescent="0.25">
      <c r="J975671" s="30"/>
    </row>
    <row r="975672" spans="10:10" ht="14.25" customHeight="1" x14ac:dyDescent="0.25">
      <c r="J975672" s="30"/>
    </row>
    <row r="975673" spans="10:10" ht="14.25" customHeight="1" x14ac:dyDescent="0.25">
      <c r="J975673" s="30"/>
    </row>
    <row r="975674" spans="10:10" ht="14.25" customHeight="1" x14ac:dyDescent="0.25">
      <c r="J975674" s="30"/>
    </row>
    <row r="975675" spans="10:10" ht="14.25" customHeight="1" x14ac:dyDescent="0.25">
      <c r="J975675" s="30"/>
    </row>
    <row r="975676" spans="10:10" ht="14.25" customHeight="1" x14ac:dyDescent="0.25">
      <c r="J975676" s="30"/>
    </row>
    <row r="975677" spans="10:10" ht="14.25" customHeight="1" x14ac:dyDescent="0.25">
      <c r="J975677" s="30"/>
    </row>
    <row r="975678" spans="10:10" ht="14.25" customHeight="1" x14ac:dyDescent="0.25">
      <c r="J975678" s="30"/>
    </row>
    <row r="975679" spans="10:10" ht="14.25" customHeight="1" x14ac:dyDescent="0.25">
      <c r="J975679" s="30"/>
    </row>
    <row r="975680" spans="10:10" ht="14.25" customHeight="1" x14ac:dyDescent="0.25">
      <c r="J975680" s="30"/>
    </row>
    <row r="975681" spans="10:10" ht="14.25" customHeight="1" x14ac:dyDescent="0.25">
      <c r="J975681" s="30"/>
    </row>
    <row r="975682" spans="10:10" ht="14.25" customHeight="1" x14ac:dyDescent="0.25">
      <c r="J975682" s="30"/>
    </row>
    <row r="975683" spans="10:10" ht="14.25" customHeight="1" x14ac:dyDescent="0.25">
      <c r="J975683" s="30"/>
    </row>
    <row r="975684" spans="10:10" ht="14.25" customHeight="1" x14ac:dyDescent="0.25">
      <c r="J975684" s="30"/>
    </row>
    <row r="975685" spans="10:10" ht="14.25" customHeight="1" x14ac:dyDescent="0.25">
      <c r="J975685" s="30"/>
    </row>
    <row r="975686" spans="10:10" ht="14.25" customHeight="1" x14ac:dyDescent="0.25">
      <c r="J975686" s="30"/>
    </row>
    <row r="975687" spans="10:10" ht="14.25" customHeight="1" x14ac:dyDescent="0.25">
      <c r="J975687" s="30"/>
    </row>
    <row r="975688" spans="10:10" ht="14.25" customHeight="1" x14ac:dyDescent="0.25">
      <c r="J975688" s="30"/>
    </row>
    <row r="975689" spans="10:10" ht="14.25" customHeight="1" x14ac:dyDescent="0.25">
      <c r="J975689" s="30"/>
    </row>
    <row r="975690" spans="10:10" ht="14.25" customHeight="1" x14ac:dyDescent="0.25">
      <c r="J975690" s="30"/>
    </row>
    <row r="975691" spans="10:10" ht="14.25" customHeight="1" x14ac:dyDescent="0.25">
      <c r="J975691" s="30"/>
    </row>
    <row r="975692" spans="10:10" ht="14.25" customHeight="1" x14ac:dyDescent="0.25">
      <c r="J975692" s="30"/>
    </row>
    <row r="975693" spans="10:10" ht="14.25" customHeight="1" x14ac:dyDescent="0.25">
      <c r="J975693" s="30"/>
    </row>
    <row r="975694" spans="10:10" ht="14.25" customHeight="1" x14ac:dyDescent="0.25">
      <c r="J975694" s="30"/>
    </row>
    <row r="975695" spans="10:10" ht="14.25" customHeight="1" x14ac:dyDescent="0.25">
      <c r="J975695" s="30"/>
    </row>
    <row r="975696" spans="10:10" ht="14.25" customHeight="1" x14ac:dyDescent="0.25">
      <c r="J975696" s="30"/>
    </row>
    <row r="975697" spans="10:10" ht="14.25" customHeight="1" x14ac:dyDescent="0.25">
      <c r="J975697" s="30"/>
    </row>
    <row r="975698" spans="10:10" ht="14.25" customHeight="1" x14ac:dyDescent="0.25">
      <c r="J975698" s="30"/>
    </row>
    <row r="975699" spans="10:10" ht="14.25" customHeight="1" x14ac:dyDescent="0.25">
      <c r="J975699" s="30"/>
    </row>
    <row r="975700" spans="10:10" ht="14.25" customHeight="1" x14ac:dyDescent="0.25">
      <c r="J975700" s="30"/>
    </row>
    <row r="975701" spans="10:10" ht="14.25" customHeight="1" x14ac:dyDescent="0.25">
      <c r="J975701" s="30"/>
    </row>
    <row r="975702" spans="10:10" ht="14.25" customHeight="1" x14ac:dyDescent="0.25">
      <c r="J975702" s="30"/>
    </row>
    <row r="975703" spans="10:10" ht="14.25" customHeight="1" x14ac:dyDescent="0.25">
      <c r="J975703" s="30"/>
    </row>
    <row r="975704" spans="10:10" ht="14.25" customHeight="1" x14ac:dyDescent="0.25">
      <c r="J975704" s="30"/>
    </row>
    <row r="975705" spans="10:10" ht="14.25" customHeight="1" x14ac:dyDescent="0.25">
      <c r="J975705" s="30"/>
    </row>
    <row r="975706" spans="10:10" ht="14.25" customHeight="1" x14ac:dyDescent="0.25">
      <c r="J975706" s="30"/>
    </row>
    <row r="975707" spans="10:10" ht="14.25" customHeight="1" x14ac:dyDescent="0.25">
      <c r="J975707" s="30"/>
    </row>
    <row r="975708" spans="10:10" ht="14.25" customHeight="1" x14ac:dyDescent="0.25">
      <c r="J975708" s="30"/>
    </row>
    <row r="975709" spans="10:10" ht="14.25" customHeight="1" x14ac:dyDescent="0.25">
      <c r="J975709" s="30"/>
    </row>
    <row r="975710" spans="10:10" ht="14.25" customHeight="1" x14ac:dyDescent="0.25">
      <c r="J975710" s="30"/>
    </row>
    <row r="975711" spans="10:10" ht="14.25" customHeight="1" x14ac:dyDescent="0.25">
      <c r="J975711" s="30"/>
    </row>
    <row r="975712" spans="10:10" ht="14.25" customHeight="1" x14ac:dyDescent="0.25">
      <c r="J975712" s="30"/>
    </row>
    <row r="975713" spans="10:10" ht="14.25" customHeight="1" x14ac:dyDescent="0.25">
      <c r="J975713" s="30"/>
    </row>
    <row r="975714" spans="10:10" ht="14.25" customHeight="1" x14ac:dyDescent="0.25">
      <c r="J975714" s="30"/>
    </row>
    <row r="975715" spans="10:10" ht="14.25" customHeight="1" x14ac:dyDescent="0.25">
      <c r="J975715" s="30"/>
    </row>
    <row r="975716" spans="10:10" ht="14.25" customHeight="1" x14ac:dyDescent="0.25">
      <c r="J975716" s="30"/>
    </row>
    <row r="975717" spans="10:10" ht="14.25" customHeight="1" x14ac:dyDescent="0.25">
      <c r="J975717" s="30"/>
    </row>
    <row r="975718" spans="10:10" ht="14.25" customHeight="1" x14ac:dyDescent="0.25">
      <c r="J975718" s="30"/>
    </row>
    <row r="975719" spans="10:10" ht="14.25" customHeight="1" x14ac:dyDescent="0.25">
      <c r="J975719" s="30"/>
    </row>
    <row r="975720" spans="10:10" ht="14.25" customHeight="1" x14ac:dyDescent="0.25">
      <c r="J975720" s="30"/>
    </row>
    <row r="975721" spans="10:10" ht="14.25" customHeight="1" x14ac:dyDescent="0.25">
      <c r="J975721" s="30"/>
    </row>
    <row r="975722" spans="10:10" ht="14.25" customHeight="1" x14ac:dyDescent="0.25">
      <c r="J975722" s="30"/>
    </row>
    <row r="975723" spans="10:10" ht="14.25" customHeight="1" x14ac:dyDescent="0.25">
      <c r="J975723" s="30"/>
    </row>
    <row r="975724" spans="10:10" ht="14.25" customHeight="1" x14ac:dyDescent="0.25">
      <c r="J975724" s="30"/>
    </row>
    <row r="975725" spans="10:10" ht="14.25" customHeight="1" x14ac:dyDescent="0.25">
      <c r="J975725" s="30"/>
    </row>
    <row r="975726" spans="10:10" ht="14.25" customHeight="1" x14ac:dyDescent="0.25">
      <c r="J975726" s="30"/>
    </row>
    <row r="975727" spans="10:10" ht="14.25" customHeight="1" x14ac:dyDescent="0.25">
      <c r="J975727" s="30"/>
    </row>
    <row r="975728" spans="10:10" ht="14.25" customHeight="1" x14ac:dyDescent="0.25">
      <c r="J975728" s="30"/>
    </row>
    <row r="975729" spans="10:10" ht="14.25" customHeight="1" x14ac:dyDescent="0.25">
      <c r="J975729" s="30"/>
    </row>
    <row r="975730" spans="10:10" ht="14.25" customHeight="1" x14ac:dyDescent="0.25">
      <c r="J975730" s="30"/>
    </row>
    <row r="975731" spans="10:10" ht="14.25" customHeight="1" x14ac:dyDescent="0.25">
      <c r="J975731" s="30"/>
    </row>
    <row r="975732" spans="10:10" ht="14.25" customHeight="1" x14ac:dyDescent="0.25">
      <c r="J975732" s="30"/>
    </row>
    <row r="975733" spans="10:10" ht="14.25" customHeight="1" x14ac:dyDescent="0.25">
      <c r="J975733" s="30"/>
    </row>
    <row r="975734" spans="10:10" ht="14.25" customHeight="1" x14ac:dyDescent="0.25">
      <c r="J975734" s="30"/>
    </row>
    <row r="975735" spans="10:10" ht="14.25" customHeight="1" x14ac:dyDescent="0.25">
      <c r="J975735" s="30"/>
    </row>
    <row r="975736" spans="10:10" ht="14.25" customHeight="1" x14ac:dyDescent="0.25">
      <c r="J975736" s="30"/>
    </row>
    <row r="975737" spans="10:10" ht="14.25" customHeight="1" x14ac:dyDescent="0.25">
      <c r="J975737" s="30"/>
    </row>
    <row r="975738" spans="10:10" ht="14.25" customHeight="1" x14ac:dyDescent="0.25">
      <c r="J975738" s="30"/>
    </row>
    <row r="975739" spans="10:10" ht="14.25" customHeight="1" x14ac:dyDescent="0.25">
      <c r="J975739" s="30"/>
    </row>
    <row r="975740" spans="10:10" ht="14.25" customHeight="1" x14ac:dyDescent="0.25">
      <c r="J975740" s="30"/>
    </row>
    <row r="975741" spans="10:10" ht="14.25" customHeight="1" x14ac:dyDescent="0.25">
      <c r="J975741" s="30"/>
    </row>
    <row r="975742" spans="10:10" ht="14.25" customHeight="1" x14ac:dyDescent="0.25">
      <c r="J975742" s="30"/>
    </row>
    <row r="975743" spans="10:10" ht="14.25" customHeight="1" x14ac:dyDescent="0.25">
      <c r="J975743" s="30"/>
    </row>
    <row r="975744" spans="10:10" ht="14.25" customHeight="1" x14ac:dyDescent="0.25">
      <c r="J975744" s="30"/>
    </row>
    <row r="975745" spans="10:10" ht="14.25" customHeight="1" x14ac:dyDescent="0.25">
      <c r="J975745" s="30"/>
    </row>
    <row r="975746" spans="10:10" ht="14.25" customHeight="1" x14ac:dyDescent="0.25">
      <c r="J975746" s="30"/>
    </row>
    <row r="975747" spans="10:10" ht="14.25" customHeight="1" x14ac:dyDescent="0.25">
      <c r="J975747" s="30"/>
    </row>
    <row r="975748" spans="10:10" ht="14.25" customHeight="1" x14ac:dyDescent="0.25">
      <c r="J975748" s="30"/>
    </row>
    <row r="975749" spans="10:10" ht="14.25" customHeight="1" x14ac:dyDescent="0.25">
      <c r="J975749" s="30"/>
    </row>
    <row r="975750" spans="10:10" ht="14.25" customHeight="1" x14ac:dyDescent="0.25">
      <c r="J975750" s="30"/>
    </row>
    <row r="975751" spans="10:10" ht="14.25" customHeight="1" x14ac:dyDescent="0.25">
      <c r="J975751" s="30"/>
    </row>
    <row r="975752" spans="10:10" ht="14.25" customHeight="1" x14ac:dyDescent="0.25">
      <c r="J975752" s="30"/>
    </row>
    <row r="975753" spans="10:10" ht="14.25" customHeight="1" x14ac:dyDescent="0.25">
      <c r="J975753" s="30"/>
    </row>
    <row r="975754" spans="10:10" ht="14.25" customHeight="1" x14ac:dyDescent="0.25">
      <c r="J975754" s="30"/>
    </row>
    <row r="975755" spans="10:10" ht="14.25" customHeight="1" x14ac:dyDescent="0.25">
      <c r="J975755" s="30"/>
    </row>
    <row r="975756" spans="10:10" ht="14.25" customHeight="1" x14ac:dyDescent="0.25">
      <c r="J975756" s="30"/>
    </row>
    <row r="975757" spans="10:10" ht="14.25" customHeight="1" x14ac:dyDescent="0.25">
      <c r="J975757" s="30"/>
    </row>
    <row r="975758" spans="10:10" ht="14.25" customHeight="1" x14ac:dyDescent="0.25">
      <c r="J975758" s="30"/>
    </row>
    <row r="975759" spans="10:10" ht="14.25" customHeight="1" x14ac:dyDescent="0.25">
      <c r="J975759" s="30"/>
    </row>
    <row r="975760" spans="10:10" ht="14.25" customHeight="1" x14ac:dyDescent="0.25">
      <c r="J975760" s="30"/>
    </row>
    <row r="975761" spans="10:10" ht="14.25" customHeight="1" x14ac:dyDescent="0.25">
      <c r="J975761" s="30"/>
    </row>
    <row r="975762" spans="10:10" ht="14.25" customHeight="1" x14ac:dyDescent="0.25">
      <c r="J975762" s="30"/>
    </row>
    <row r="975763" spans="10:10" ht="14.25" customHeight="1" x14ac:dyDescent="0.25">
      <c r="J975763" s="30"/>
    </row>
    <row r="975764" spans="10:10" ht="14.25" customHeight="1" x14ac:dyDescent="0.25">
      <c r="J975764" s="30"/>
    </row>
    <row r="975765" spans="10:10" ht="14.25" customHeight="1" x14ac:dyDescent="0.25">
      <c r="J975765" s="30"/>
    </row>
    <row r="975766" spans="10:10" ht="14.25" customHeight="1" x14ac:dyDescent="0.25">
      <c r="J975766" s="30"/>
    </row>
    <row r="975767" spans="10:10" ht="14.25" customHeight="1" x14ac:dyDescent="0.25">
      <c r="J975767" s="30"/>
    </row>
    <row r="975768" spans="10:10" ht="14.25" customHeight="1" x14ac:dyDescent="0.25">
      <c r="J975768" s="30"/>
    </row>
    <row r="975769" spans="10:10" ht="14.25" customHeight="1" x14ac:dyDescent="0.25">
      <c r="J975769" s="30"/>
    </row>
    <row r="975770" spans="10:10" ht="14.25" customHeight="1" x14ac:dyDescent="0.25">
      <c r="J975770" s="30"/>
    </row>
    <row r="975771" spans="10:10" ht="14.25" customHeight="1" x14ac:dyDescent="0.25">
      <c r="J975771" s="30"/>
    </row>
    <row r="975772" spans="10:10" ht="14.25" customHeight="1" x14ac:dyDescent="0.25">
      <c r="J975772" s="30"/>
    </row>
    <row r="975773" spans="10:10" ht="14.25" customHeight="1" x14ac:dyDescent="0.25">
      <c r="J975773" s="30"/>
    </row>
    <row r="975774" spans="10:10" ht="14.25" customHeight="1" x14ac:dyDescent="0.25">
      <c r="J975774" s="30"/>
    </row>
    <row r="975775" spans="10:10" ht="14.25" customHeight="1" x14ac:dyDescent="0.25">
      <c r="J975775" s="30"/>
    </row>
    <row r="975776" spans="10:10" ht="14.25" customHeight="1" x14ac:dyDescent="0.25">
      <c r="J975776" s="30"/>
    </row>
    <row r="975777" spans="10:10" ht="14.25" customHeight="1" x14ac:dyDescent="0.25">
      <c r="J975777" s="30"/>
    </row>
    <row r="975778" spans="10:10" ht="14.25" customHeight="1" x14ac:dyDescent="0.25">
      <c r="J975778" s="30"/>
    </row>
    <row r="975779" spans="10:10" ht="14.25" customHeight="1" x14ac:dyDescent="0.25">
      <c r="J975779" s="30"/>
    </row>
    <row r="975780" spans="10:10" ht="14.25" customHeight="1" x14ac:dyDescent="0.25">
      <c r="J975780" s="30"/>
    </row>
    <row r="975781" spans="10:10" ht="14.25" customHeight="1" x14ac:dyDescent="0.25">
      <c r="J975781" s="30"/>
    </row>
    <row r="975782" spans="10:10" ht="14.25" customHeight="1" x14ac:dyDescent="0.25">
      <c r="J975782" s="30"/>
    </row>
    <row r="975783" spans="10:10" ht="14.25" customHeight="1" x14ac:dyDescent="0.25">
      <c r="J975783" s="30"/>
    </row>
    <row r="975784" spans="10:10" ht="14.25" customHeight="1" x14ac:dyDescent="0.25">
      <c r="J975784" s="30"/>
    </row>
    <row r="975785" spans="10:10" ht="14.25" customHeight="1" x14ac:dyDescent="0.25">
      <c r="J975785" s="30"/>
    </row>
    <row r="975786" spans="10:10" ht="14.25" customHeight="1" x14ac:dyDescent="0.25">
      <c r="J975786" s="30"/>
    </row>
    <row r="975787" spans="10:10" ht="14.25" customHeight="1" x14ac:dyDescent="0.25">
      <c r="J975787" s="30"/>
    </row>
    <row r="975788" spans="10:10" ht="14.25" customHeight="1" x14ac:dyDescent="0.25">
      <c r="J975788" s="30"/>
    </row>
    <row r="975789" spans="10:10" ht="14.25" customHeight="1" x14ac:dyDescent="0.25">
      <c r="J975789" s="30"/>
    </row>
    <row r="975790" spans="10:10" ht="14.25" customHeight="1" x14ac:dyDescent="0.25">
      <c r="J975790" s="30"/>
    </row>
    <row r="975791" spans="10:10" ht="14.25" customHeight="1" x14ac:dyDescent="0.25">
      <c r="J975791" s="30"/>
    </row>
    <row r="975792" spans="10:10" ht="14.25" customHeight="1" x14ac:dyDescent="0.25">
      <c r="J975792" s="30"/>
    </row>
    <row r="975793" spans="10:10" ht="14.25" customHeight="1" x14ac:dyDescent="0.25">
      <c r="J975793" s="30"/>
    </row>
    <row r="975794" spans="10:10" ht="14.25" customHeight="1" x14ac:dyDescent="0.25">
      <c r="J975794" s="30"/>
    </row>
    <row r="975795" spans="10:10" ht="14.25" customHeight="1" x14ac:dyDescent="0.25">
      <c r="J975795" s="30"/>
    </row>
    <row r="975796" spans="10:10" ht="14.25" customHeight="1" x14ac:dyDescent="0.25">
      <c r="J975796" s="30"/>
    </row>
    <row r="975797" spans="10:10" ht="14.25" customHeight="1" x14ac:dyDescent="0.25">
      <c r="J975797" s="30"/>
    </row>
    <row r="975798" spans="10:10" ht="14.25" customHeight="1" x14ac:dyDescent="0.25">
      <c r="J975798" s="30"/>
    </row>
    <row r="975799" spans="10:10" ht="14.25" customHeight="1" x14ac:dyDescent="0.25">
      <c r="J975799" s="30"/>
    </row>
    <row r="975800" spans="10:10" ht="14.25" customHeight="1" x14ac:dyDescent="0.25">
      <c r="J975800" s="30"/>
    </row>
    <row r="975801" spans="10:10" ht="14.25" customHeight="1" x14ac:dyDescent="0.25">
      <c r="J975801" s="30"/>
    </row>
    <row r="975802" spans="10:10" ht="14.25" customHeight="1" x14ac:dyDescent="0.25">
      <c r="J975802" s="30"/>
    </row>
    <row r="975803" spans="10:10" ht="14.25" customHeight="1" x14ac:dyDescent="0.25">
      <c r="J975803" s="30"/>
    </row>
    <row r="975804" spans="10:10" ht="14.25" customHeight="1" x14ac:dyDescent="0.25">
      <c r="J975804" s="30"/>
    </row>
    <row r="975805" spans="10:10" ht="14.25" customHeight="1" x14ac:dyDescent="0.25">
      <c r="J975805" s="30"/>
    </row>
    <row r="975806" spans="10:10" ht="14.25" customHeight="1" x14ac:dyDescent="0.25">
      <c r="J975806" s="30"/>
    </row>
    <row r="975807" spans="10:10" ht="14.25" customHeight="1" x14ac:dyDescent="0.25">
      <c r="J975807" s="30"/>
    </row>
    <row r="975808" spans="10:10" ht="14.25" customHeight="1" x14ac:dyDescent="0.25">
      <c r="J975808" s="30"/>
    </row>
    <row r="975809" spans="10:10" ht="14.25" customHeight="1" x14ac:dyDescent="0.25">
      <c r="J975809" s="30"/>
    </row>
    <row r="975810" spans="10:10" ht="14.25" customHeight="1" x14ac:dyDescent="0.25">
      <c r="J975810" s="30"/>
    </row>
    <row r="975811" spans="10:10" ht="14.25" customHeight="1" x14ac:dyDescent="0.25">
      <c r="J975811" s="30"/>
    </row>
    <row r="975812" spans="10:10" ht="14.25" customHeight="1" x14ac:dyDescent="0.25">
      <c r="J975812" s="30"/>
    </row>
    <row r="975813" spans="10:10" ht="14.25" customHeight="1" x14ac:dyDescent="0.25">
      <c r="J975813" s="30"/>
    </row>
    <row r="975814" spans="10:10" ht="14.25" customHeight="1" x14ac:dyDescent="0.25">
      <c r="J975814" s="30"/>
    </row>
    <row r="975815" spans="10:10" ht="14.25" customHeight="1" x14ac:dyDescent="0.25">
      <c r="J975815" s="30"/>
    </row>
    <row r="975816" spans="10:10" ht="14.25" customHeight="1" x14ac:dyDescent="0.25">
      <c r="J975816" s="30"/>
    </row>
    <row r="975817" spans="10:10" ht="14.25" customHeight="1" x14ac:dyDescent="0.25">
      <c r="J975817" s="30"/>
    </row>
    <row r="975818" spans="10:10" ht="14.25" customHeight="1" x14ac:dyDescent="0.25">
      <c r="J975818" s="30"/>
    </row>
    <row r="975819" spans="10:10" ht="14.25" customHeight="1" x14ac:dyDescent="0.25">
      <c r="J975819" s="30"/>
    </row>
    <row r="975820" spans="10:10" ht="14.25" customHeight="1" x14ac:dyDescent="0.25">
      <c r="J975820" s="30"/>
    </row>
    <row r="975821" spans="10:10" ht="14.25" customHeight="1" x14ac:dyDescent="0.25">
      <c r="J975821" s="30"/>
    </row>
    <row r="975822" spans="10:10" ht="14.25" customHeight="1" x14ac:dyDescent="0.25">
      <c r="J975822" s="30"/>
    </row>
    <row r="975823" spans="10:10" ht="14.25" customHeight="1" x14ac:dyDescent="0.25">
      <c r="J975823" s="30"/>
    </row>
    <row r="975824" spans="10:10" ht="14.25" customHeight="1" x14ac:dyDescent="0.25">
      <c r="J975824" s="30"/>
    </row>
    <row r="975825" spans="10:10" ht="14.25" customHeight="1" x14ac:dyDescent="0.25">
      <c r="J975825" s="30"/>
    </row>
    <row r="975826" spans="10:10" ht="14.25" customHeight="1" x14ac:dyDescent="0.25">
      <c r="J975826" s="30"/>
    </row>
    <row r="975827" spans="10:10" ht="14.25" customHeight="1" x14ac:dyDescent="0.25">
      <c r="J975827" s="30"/>
    </row>
    <row r="975828" spans="10:10" ht="14.25" customHeight="1" x14ac:dyDescent="0.25">
      <c r="J975828" s="30"/>
    </row>
    <row r="975829" spans="10:10" ht="14.25" customHeight="1" x14ac:dyDescent="0.25">
      <c r="J975829" s="30"/>
    </row>
    <row r="975830" spans="10:10" ht="14.25" customHeight="1" x14ac:dyDescent="0.25">
      <c r="J975830" s="30"/>
    </row>
    <row r="975831" spans="10:10" ht="14.25" customHeight="1" x14ac:dyDescent="0.25">
      <c r="J975831" s="30"/>
    </row>
    <row r="975832" spans="10:10" ht="14.25" customHeight="1" x14ac:dyDescent="0.25">
      <c r="J975832" s="30"/>
    </row>
    <row r="975833" spans="10:10" ht="14.25" customHeight="1" x14ac:dyDescent="0.25">
      <c r="J975833" s="30"/>
    </row>
    <row r="975834" spans="10:10" ht="14.25" customHeight="1" x14ac:dyDescent="0.25">
      <c r="J975834" s="30"/>
    </row>
    <row r="975835" spans="10:10" ht="14.25" customHeight="1" x14ac:dyDescent="0.25">
      <c r="J975835" s="30"/>
    </row>
    <row r="975836" spans="10:10" ht="14.25" customHeight="1" x14ac:dyDescent="0.25">
      <c r="J975836" s="30"/>
    </row>
    <row r="975837" spans="10:10" ht="14.25" customHeight="1" x14ac:dyDescent="0.25">
      <c r="J975837" s="30"/>
    </row>
    <row r="975838" spans="10:10" ht="14.25" customHeight="1" x14ac:dyDescent="0.25">
      <c r="J975838" s="30"/>
    </row>
    <row r="975839" spans="10:10" ht="14.25" customHeight="1" x14ac:dyDescent="0.25">
      <c r="J975839" s="30"/>
    </row>
    <row r="975840" spans="10:10" ht="14.25" customHeight="1" x14ac:dyDescent="0.25">
      <c r="J975840" s="30"/>
    </row>
    <row r="975841" spans="10:10" ht="14.25" customHeight="1" x14ac:dyDescent="0.25">
      <c r="J975841" s="30"/>
    </row>
    <row r="975842" spans="10:10" ht="14.25" customHeight="1" x14ac:dyDescent="0.25">
      <c r="J975842" s="30"/>
    </row>
    <row r="975843" spans="10:10" ht="14.25" customHeight="1" x14ac:dyDescent="0.25">
      <c r="J975843" s="30"/>
    </row>
    <row r="975844" spans="10:10" ht="14.25" customHeight="1" x14ac:dyDescent="0.25">
      <c r="J975844" s="30"/>
    </row>
    <row r="975845" spans="10:10" ht="14.25" customHeight="1" x14ac:dyDescent="0.25">
      <c r="J975845" s="30"/>
    </row>
    <row r="975846" spans="10:10" ht="14.25" customHeight="1" x14ac:dyDescent="0.25">
      <c r="J975846" s="30"/>
    </row>
    <row r="975847" spans="10:10" ht="14.25" customHeight="1" x14ac:dyDescent="0.25">
      <c r="J975847" s="30"/>
    </row>
    <row r="975848" spans="10:10" ht="14.25" customHeight="1" x14ac:dyDescent="0.25">
      <c r="J975848" s="30"/>
    </row>
    <row r="975849" spans="10:10" ht="14.25" customHeight="1" x14ac:dyDescent="0.25">
      <c r="J975849" s="30"/>
    </row>
    <row r="975850" spans="10:10" ht="14.25" customHeight="1" x14ac:dyDescent="0.25">
      <c r="J975850" s="30"/>
    </row>
    <row r="975851" spans="10:10" ht="14.25" customHeight="1" x14ac:dyDescent="0.25">
      <c r="J975851" s="30"/>
    </row>
    <row r="975852" spans="10:10" ht="14.25" customHeight="1" x14ac:dyDescent="0.25">
      <c r="J975852" s="30"/>
    </row>
    <row r="975853" spans="10:10" ht="14.25" customHeight="1" x14ac:dyDescent="0.25">
      <c r="J975853" s="30"/>
    </row>
    <row r="975854" spans="10:10" ht="14.25" customHeight="1" x14ac:dyDescent="0.25">
      <c r="J975854" s="30"/>
    </row>
    <row r="975855" spans="10:10" ht="14.25" customHeight="1" x14ac:dyDescent="0.25">
      <c r="J975855" s="30"/>
    </row>
    <row r="975856" spans="10:10" ht="14.25" customHeight="1" x14ac:dyDescent="0.25">
      <c r="J975856" s="30"/>
    </row>
    <row r="975857" spans="10:10" ht="14.25" customHeight="1" x14ac:dyDescent="0.25">
      <c r="J975857" s="30"/>
    </row>
    <row r="975858" spans="10:10" ht="14.25" customHeight="1" x14ac:dyDescent="0.25">
      <c r="J975858" s="30"/>
    </row>
    <row r="975859" spans="10:10" ht="14.25" customHeight="1" x14ac:dyDescent="0.25">
      <c r="J975859" s="30"/>
    </row>
    <row r="975860" spans="10:10" ht="14.25" customHeight="1" x14ac:dyDescent="0.25">
      <c r="J975860" s="30"/>
    </row>
    <row r="975861" spans="10:10" ht="14.25" customHeight="1" x14ac:dyDescent="0.25">
      <c r="J975861" s="30"/>
    </row>
    <row r="975862" spans="10:10" ht="14.25" customHeight="1" x14ac:dyDescent="0.25">
      <c r="J975862" s="30"/>
    </row>
    <row r="975863" spans="10:10" ht="14.25" customHeight="1" x14ac:dyDescent="0.25">
      <c r="J975863" s="30"/>
    </row>
    <row r="975864" spans="10:10" ht="14.25" customHeight="1" x14ac:dyDescent="0.25">
      <c r="J975864" s="30"/>
    </row>
    <row r="975865" spans="10:10" ht="14.25" customHeight="1" x14ac:dyDescent="0.25">
      <c r="J975865" s="30"/>
    </row>
    <row r="975866" spans="10:10" ht="14.25" customHeight="1" x14ac:dyDescent="0.25">
      <c r="J975866" s="30"/>
    </row>
    <row r="975867" spans="10:10" ht="14.25" customHeight="1" x14ac:dyDescent="0.25">
      <c r="J975867" s="30"/>
    </row>
    <row r="975868" spans="10:10" ht="14.25" customHeight="1" x14ac:dyDescent="0.25">
      <c r="J975868" s="30"/>
    </row>
    <row r="975869" spans="10:10" ht="14.25" customHeight="1" x14ac:dyDescent="0.25">
      <c r="J975869" s="30"/>
    </row>
    <row r="975870" spans="10:10" ht="14.25" customHeight="1" x14ac:dyDescent="0.25">
      <c r="J975870" s="30"/>
    </row>
    <row r="975871" spans="10:10" ht="14.25" customHeight="1" x14ac:dyDescent="0.25">
      <c r="J975871" s="30"/>
    </row>
    <row r="975872" spans="10:10" ht="14.25" customHeight="1" x14ac:dyDescent="0.25">
      <c r="J975872" s="30"/>
    </row>
    <row r="975873" spans="10:10" ht="14.25" customHeight="1" x14ac:dyDescent="0.25">
      <c r="J975873" s="30"/>
    </row>
    <row r="975874" spans="10:10" ht="14.25" customHeight="1" x14ac:dyDescent="0.25">
      <c r="J975874" s="30"/>
    </row>
    <row r="975875" spans="10:10" ht="14.25" customHeight="1" x14ac:dyDescent="0.25">
      <c r="J975875" s="30"/>
    </row>
    <row r="975876" spans="10:10" ht="14.25" customHeight="1" x14ac:dyDescent="0.25">
      <c r="J975876" s="30"/>
    </row>
    <row r="975877" spans="10:10" ht="14.25" customHeight="1" x14ac:dyDescent="0.25">
      <c r="J975877" s="30"/>
    </row>
    <row r="975878" spans="10:10" ht="14.25" customHeight="1" x14ac:dyDescent="0.25">
      <c r="J975878" s="30"/>
    </row>
    <row r="975879" spans="10:10" ht="14.25" customHeight="1" x14ac:dyDescent="0.25">
      <c r="J975879" s="30"/>
    </row>
    <row r="975880" spans="10:10" ht="14.25" customHeight="1" x14ac:dyDescent="0.25">
      <c r="J975880" s="30"/>
    </row>
    <row r="975881" spans="10:10" ht="14.25" customHeight="1" x14ac:dyDescent="0.25">
      <c r="J975881" s="30"/>
    </row>
    <row r="975882" spans="10:10" ht="14.25" customHeight="1" x14ac:dyDescent="0.25">
      <c r="J975882" s="30"/>
    </row>
    <row r="975883" spans="10:10" ht="14.25" customHeight="1" x14ac:dyDescent="0.25">
      <c r="J975883" s="30"/>
    </row>
    <row r="975884" spans="10:10" ht="14.25" customHeight="1" x14ac:dyDescent="0.25">
      <c r="J975884" s="30"/>
    </row>
    <row r="975885" spans="10:10" ht="14.25" customHeight="1" x14ac:dyDescent="0.25">
      <c r="J975885" s="30"/>
    </row>
    <row r="975886" spans="10:10" ht="14.25" customHeight="1" x14ac:dyDescent="0.25">
      <c r="J975886" s="30"/>
    </row>
    <row r="975887" spans="10:10" ht="14.25" customHeight="1" x14ac:dyDescent="0.25">
      <c r="J975887" s="30"/>
    </row>
    <row r="975888" spans="10:10" ht="14.25" customHeight="1" x14ac:dyDescent="0.25">
      <c r="J975888" s="30"/>
    </row>
    <row r="975889" spans="10:10" ht="14.25" customHeight="1" x14ac:dyDescent="0.25">
      <c r="J975889" s="30"/>
    </row>
    <row r="975890" spans="10:10" ht="14.25" customHeight="1" x14ac:dyDescent="0.25">
      <c r="J975890" s="30"/>
    </row>
    <row r="975891" spans="10:10" ht="14.25" customHeight="1" x14ac:dyDescent="0.25">
      <c r="J975891" s="30"/>
    </row>
    <row r="975892" spans="10:10" ht="14.25" customHeight="1" x14ac:dyDescent="0.25">
      <c r="J975892" s="30"/>
    </row>
    <row r="975893" spans="10:10" ht="14.25" customHeight="1" x14ac:dyDescent="0.25">
      <c r="J975893" s="30"/>
    </row>
    <row r="975894" spans="10:10" ht="14.25" customHeight="1" x14ac:dyDescent="0.25">
      <c r="J975894" s="30"/>
    </row>
    <row r="975895" spans="10:10" ht="14.25" customHeight="1" x14ac:dyDescent="0.25">
      <c r="J975895" s="30"/>
    </row>
    <row r="975896" spans="10:10" ht="14.25" customHeight="1" x14ac:dyDescent="0.25">
      <c r="J975896" s="30"/>
    </row>
    <row r="975897" spans="10:10" ht="14.25" customHeight="1" x14ac:dyDescent="0.25">
      <c r="J975897" s="30"/>
    </row>
    <row r="975898" spans="10:10" ht="14.25" customHeight="1" x14ac:dyDescent="0.25">
      <c r="J975898" s="30"/>
    </row>
    <row r="975899" spans="10:10" ht="14.25" customHeight="1" x14ac:dyDescent="0.25">
      <c r="J975899" s="30"/>
    </row>
    <row r="975900" spans="10:10" ht="14.25" customHeight="1" x14ac:dyDescent="0.25">
      <c r="J975900" s="30"/>
    </row>
    <row r="975901" spans="10:10" ht="14.25" customHeight="1" x14ac:dyDescent="0.25">
      <c r="J975901" s="30"/>
    </row>
    <row r="975902" spans="10:10" ht="14.25" customHeight="1" x14ac:dyDescent="0.25">
      <c r="J975902" s="30"/>
    </row>
    <row r="975903" spans="10:10" ht="14.25" customHeight="1" x14ac:dyDescent="0.25">
      <c r="J975903" s="30"/>
    </row>
    <row r="975904" spans="10:10" ht="14.25" customHeight="1" x14ac:dyDescent="0.25">
      <c r="J975904" s="30"/>
    </row>
    <row r="975905" spans="10:10" ht="14.25" customHeight="1" x14ac:dyDescent="0.25">
      <c r="J975905" s="30"/>
    </row>
    <row r="975906" spans="10:10" ht="14.25" customHeight="1" x14ac:dyDescent="0.25">
      <c r="J975906" s="30"/>
    </row>
    <row r="975907" spans="10:10" ht="14.25" customHeight="1" x14ac:dyDescent="0.25">
      <c r="J975907" s="30"/>
    </row>
    <row r="975908" spans="10:10" ht="14.25" customHeight="1" x14ac:dyDescent="0.25">
      <c r="J975908" s="52"/>
    </row>
    <row r="975909" spans="10:10" ht="14.25" customHeight="1" x14ac:dyDescent="0.25">
      <c r="J975909" s="30"/>
    </row>
    <row r="975910" spans="10:10" ht="14.25" customHeight="1" x14ac:dyDescent="0.25">
      <c r="J975910" s="30"/>
    </row>
    <row r="975911" spans="10:10" ht="14.25" customHeight="1" x14ac:dyDescent="0.25">
      <c r="J975911" s="30"/>
    </row>
    <row r="975912" spans="10:10" ht="14.25" customHeight="1" x14ac:dyDescent="0.25">
      <c r="J975912" s="30"/>
    </row>
    <row r="975913" spans="10:10" ht="14.25" customHeight="1" x14ac:dyDescent="0.25">
      <c r="J975913" s="30"/>
    </row>
    <row r="975914" spans="10:10" ht="14.25" customHeight="1" x14ac:dyDescent="0.25">
      <c r="J975914" s="30"/>
    </row>
    <row r="975915" spans="10:10" ht="14.25" customHeight="1" x14ac:dyDescent="0.25">
      <c r="J975915" s="30"/>
    </row>
    <row r="975916" spans="10:10" ht="14.25" customHeight="1" x14ac:dyDescent="0.25">
      <c r="J975916" s="30"/>
    </row>
    <row r="975917" spans="10:10" ht="14.25" customHeight="1" x14ac:dyDescent="0.25">
      <c r="J975917" s="30"/>
    </row>
    <row r="975918" spans="10:10" ht="14.25" customHeight="1" x14ac:dyDescent="0.25">
      <c r="J975918" s="30"/>
    </row>
    <row r="975919" spans="10:10" ht="14.25" customHeight="1" x14ac:dyDescent="0.25">
      <c r="J975919" s="30"/>
    </row>
    <row r="975920" spans="10:10" ht="14.25" customHeight="1" x14ac:dyDescent="0.25">
      <c r="J975920" s="30"/>
    </row>
    <row r="975921" spans="10:10" ht="14.25" customHeight="1" x14ac:dyDescent="0.25">
      <c r="J975921" s="30"/>
    </row>
    <row r="975922" spans="10:10" ht="14.25" customHeight="1" x14ac:dyDescent="0.25">
      <c r="J975922" s="30"/>
    </row>
    <row r="975923" spans="10:10" ht="14.25" customHeight="1" x14ac:dyDescent="0.25">
      <c r="J975923" s="30"/>
    </row>
    <row r="975924" spans="10:10" ht="14.25" customHeight="1" x14ac:dyDescent="0.25">
      <c r="J975924" s="30"/>
    </row>
    <row r="975925" spans="10:10" ht="14.25" customHeight="1" x14ac:dyDescent="0.25">
      <c r="J975925" s="30"/>
    </row>
    <row r="975926" spans="10:10" ht="14.25" customHeight="1" x14ac:dyDescent="0.25">
      <c r="J975926" s="30"/>
    </row>
    <row r="975927" spans="10:10" ht="14.25" customHeight="1" x14ac:dyDescent="0.25">
      <c r="J975927" s="30"/>
    </row>
    <row r="975928" spans="10:10" ht="14.25" customHeight="1" x14ac:dyDescent="0.25">
      <c r="J975928" s="30"/>
    </row>
    <row r="975929" spans="10:10" ht="14.25" customHeight="1" x14ac:dyDescent="0.25">
      <c r="J975929" s="30"/>
    </row>
    <row r="975930" spans="10:10" ht="14.25" customHeight="1" x14ac:dyDescent="0.25">
      <c r="J975930" s="30"/>
    </row>
    <row r="975931" spans="10:10" ht="14.25" customHeight="1" x14ac:dyDescent="0.25">
      <c r="J975931" s="30"/>
    </row>
    <row r="975932" spans="10:10" ht="14.25" customHeight="1" x14ac:dyDescent="0.25">
      <c r="J975932" s="30"/>
    </row>
    <row r="975933" spans="10:10" ht="14.25" customHeight="1" x14ac:dyDescent="0.25">
      <c r="J975933" s="30"/>
    </row>
    <row r="975934" spans="10:10" ht="14.25" customHeight="1" x14ac:dyDescent="0.25">
      <c r="J975934" s="30"/>
    </row>
    <row r="975935" spans="10:10" ht="14.25" customHeight="1" x14ac:dyDescent="0.25">
      <c r="J975935" s="30"/>
    </row>
    <row r="975936" spans="10:10" ht="14.25" customHeight="1" x14ac:dyDescent="0.25">
      <c r="J975936" s="30"/>
    </row>
    <row r="975937" spans="10:10" ht="14.25" customHeight="1" x14ac:dyDescent="0.25">
      <c r="J975937" s="30"/>
    </row>
    <row r="975938" spans="10:10" ht="14.25" customHeight="1" x14ac:dyDescent="0.25">
      <c r="J975938" s="30"/>
    </row>
    <row r="975939" spans="10:10" ht="14.25" customHeight="1" x14ac:dyDescent="0.25">
      <c r="J975939" s="30"/>
    </row>
    <row r="975940" spans="10:10" ht="14.25" customHeight="1" x14ac:dyDescent="0.25">
      <c r="J975940" s="30"/>
    </row>
    <row r="975941" spans="10:10" ht="14.25" customHeight="1" x14ac:dyDescent="0.25">
      <c r="J975941" s="30"/>
    </row>
    <row r="975942" spans="10:10" ht="14.25" customHeight="1" x14ac:dyDescent="0.25">
      <c r="J975942" s="30"/>
    </row>
    <row r="975943" spans="10:10" ht="14.25" customHeight="1" x14ac:dyDescent="0.25">
      <c r="J975943" s="30"/>
    </row>
    <row r="975944" spans="10:10" ht="14.25" customHeight="1" x14ac:dyDescent="0.25">
      <c r="J975944" s="30"/>
    </row>
    <row r="975945" spans="10:10" ht="14.25" customHeight="1" x14ac:dyDescent="0.25">
      <c r="J975945" s="30"/>
    </row>
    <row r="975946" spans="10:10" ht="14.25" customHeight="1" x14ac:dyDescent="0.25">
      <c r="J975946" s="30"/>
    </row>
    <row r="975947" spans="10:10" ht="14.25" customHeight="1" x14ac:dyDescent="0.25">
      <c r="J975947" s="30"/>
    </row>
    <row r="975948" spans="10:10" ht="14.25" customHeight="1" x14ac:dyDescent="0.25">
      <c r="J975948" s="30"/>
    </row>
    <row r="975949" spans="10:10" ht="14.25" customHeight="1" x14ac:dyDescent="0.25">
      <c r="J975949" s="30"/>
    </row>
    <row r="975950" spans="10:10" ht="14.25" customHeight="1" x14ac:dyDescent="0.25">
      <c r="J975950" s="30"/>
    </row>
    <row r="975951" spans="10:10" ht="14.25" customHeight="1" x14ac:dyDescent="0.25">
      <c r="J975951" s="30"/>
    </row>
    <row r="975952" spans="10:10" ht="14.25" customHeight="1" x14ac:dyDescent="0.25">
      <c r="J975952" s="30"/>
    </row>
    <row r="975953" spans="10:10" ht="14.25" customHeight="1" x14ac:dyDescent="0.25">
      <c r="J975953" s="30"/>
    </row>
    <row r="975954" spans="10:10" ht="14.25" customHeight="1" x14ac:dyDescent="0.25">
      <c r="J975954" s="30"/>
    </row>
    <row r="975955" spans="10:10" ht="14.25" customHeight="1" x14ac:dyDescent="0.25">
      <c r="J975955" s="30"/>
    </row>
    <row r="975956" spans="10:10" ht="14.25" customHeight="1" x14ac:dyDescent="0.25">
      <c r="J975956" s="30"/>
    </row>
    <row r="975957" spans="10:10" ht="14.25" customHeight="1" x14ac:dyDescent="0.25">
      <c r="J975957" s="30"/>
    </row>
    <row r="975958" spans="10:10" ht="14.25" customHeight="1" x14ac:dyDescent="0.25">
      <c r="J975958" s="30"/>
    </row>
    <row r="975959" spans="10:10" ht="14.25" customHeight="1" x14ac:dyDescent="0.25">
      <c r="J975959" s="30"/>
    </row>
    <row r="975960" spans="10:10" ht="14.25" customHeight="1" x14ac:dyDescent="0.25">
      <c r="J975960" s="30"/>
    </row>
    <row r="975961" spans="10:10" ht="14.25" customHeight="1" x14ac:dyDescent="0.25">
      <c r="J975961" s="30"/>
    </row>
    <row r="975962" spans="10:10" ht="14.25" customHeight="1" x14ac:dyDescent="0.25">
      <c r="J975962" s="30"/>
    </row>
    <row r="975963" spans="10:10" ht="14.25" customHeight="1" x14ac:dyDescent="0.25">
      <c r="J975963" s="30"/>
    </row>
    <row r="975964" spans="10:10" ht="14.25" customHeight="1" x14ac:dyDescent="0.25">
      <c r="J975964" s="30"/>
    </row>
    <row r="975965" spans="10:10" ht="14.25" customHeight="1" x14ac:dyDescent="0.25">
      <c r="J975965" s="30"/>
    </row>
    <row r="975966" spans="10:10" ht="14.25" customHeight="1" x14ac:dyDescent="0.25">
      <c r="J975966" s="30"/>
    </row>
    <row r="975967" spans="10:10" ht="14.25" customHeight="1" x14ac:dyDescent="0.25">
      <c r="J975967" s="30"/>
    </row>
    <row r="975968" spans="10:10" ht="14.25" customHeight="1" x14ac:dyDescent="0.25">
      <c r="J975968" s="30"/>
    </row>
    <row r="975969" spans="10:10" ht="14.25" customHeight="1" x14ac:dyDescent="0.25">
      <c r="J975969" s="30"/>
    </row>
    <row r="975970" spans="10:10" ht="14.25" customHeight="1" x14ac:dyDescent="0.25">
      <c r="J975970" s="30"/>
    </row>
    <row r="975971" spans="10:10" ht="14.25" customHeight="1" x14ac:dyDescent="0.25">
      <c r="J975971" s="30"/>
    </row>
    <row r="975972" spans="10:10" ht="14.25" customHeight="1" x14ac:dyDescent="0.25">
      <c r="J975972" s="30"/>
    </row>
    <row r="975973" spans="10:10" ht="14.25" customHeight="1" x14ac:dyDescent="0.25">
      <c r="J975973" s="30"/>
    </row>
    <row r="975974" spans="10:10" ht="14.25" customHeight="1" x14ac:dyDescent="0.25">
      <c r="J975974" s="30"/>
    </row>
    <row r="975975" spans="10:10" ht="14.25" customHeight="1" x14ac:dyDescent="0.25">
      <c r="J975975" s="30"/>
    </row>
    <row r="975976" spans="10:10" ht="14.25" customHeight="1" x14ac:dyDescent="0.25">
      <c r="J975976" s="30"/>
    </row>
    <row r="975977" spans="10:10" ht="14.25" customHeight="1" x14ac:dyDescent="0.25">
      <c r="J975977" s="30"/>
    </row>
    <row r="975978" spans="10:10" ht="14.25" customHeight="1" x14ac:dyDescent="0.25">
      <c r="J975978" s="30"/>
    </row>
    <row r="975979" spans="10:10" ht="14.25" customHeight="1" x14ac:dyDescent="0.25">
      <c r="J975979" s="30"/>
    </row>
    <row r="975980" spans="10:10" ht="14.25" customHeight="1" x14ac:dyDescent="0.25">
      <c r="J975980" s="30"/>
    </row>
    <row r="975981" spans="10:10" ht="14.25" customHeight="1" x14ac:dyDescent="0.25">
      <c r="J975981" s="30"/>
    </row>
    <row r="975982" spans="10:10" ht="14.25" customHeight="1" x14ac:dyDescent="0.25">
      <c r="J975982" s="30"/>
    </row>
    <row r="975983" spans="10:10" ht="14.25" customHeight="1" x14ac:dyDescent="0.25">
      <c r="J975983" s="30"/>
    </row>
    <row r="975984" spans="10:10" ht="14.25" customHeight="1" x14ac:dyDescent="0.25">
      <c r="J975984" s="30"/>
    </row>
    <row r="975985" spans="10:10" ht="14.25" customHeight="1" x14ac:dyDescent="0.25">
      <c r="J975985" s="30"/>
    </row>
    <row r="975986" spans="10:10" ht="14.25" customHeight="1" x14ac:dyDescent="0.25">
      <c r="J975986" s="30"/>
    </row>
    <row r="975987" spans="10:10" ht="14.25" customHeight="1" x14ac:dyDescent="0.25">
      <c r="J975987" s="30"/>
    </row>
    <row r="975988" spans="10:10" ht="14.25" customHeight="1" x14ac:dyDescent="0.25">
      <c r="J975988" s="30"/>
    </row>
    <row r="975989" spans="10:10" ht="14.25" customHeight="1" x14ac:dyDescent="0.25">
      <c r="J975989" s="30"/>
    </row>
    <row r="975990" spans="10:10" ht="14.25" customHeight="1" x14ac:dyDescent="0.25">
      <c r="J975990" s="30"/>
    </row>
    <row r="975991" spans="10:10" ht="14.25" customHeight="1" x14ac:dyDescent="0.25">
      <c r="J975991" s="30"/>
    </row>
    <row r="975992" spans="10:10" ht="14.25" customHeight="1" x14ac:dyDescent="0.25">
      <c r="J975992" s="30"/>
    </row>
    <row r="975993" spans="10:10" ht="14.25" customHeight="1" x14ac:dyDescent="0.25">
      <c r="J975993" s="30"/>
    </row>
    <row r="975994" spans="10:10" ht="14.25" customHeight="1" x14ac:dyDescent="0.25">
      <c r="J975994" s="30"/>
    </row>
    <row r="975995" spans="10:10" ht="14.25" customHeight="1" x14ac:dyDescent="0.25">
      <c r="J975995" s="30"/>
    </row>
    <row r="975996" spans="10:10" ht="14.25" customHeight="1" x14ac:dyDescent="0.25">
      <c r="J975996" s="30"/>
    </row>
    <row r="975997" spans="10:10" ht="14.25" customHeight="1" x14ac:dyDescent="0.25">
      <c r="J975997" s="30"/>
    </row>
    <row r="975998" spans="10:10" ht="14.25" customHeight="1" x14ac:dyDescent="0.25">
      <c r="J975998" s="30"/>
    </row>
    <row r="975999" spans="10:10" ht="14.25" customHeight="1" x14ac:dyDescent="0.25">
      <c r="J975999" s="30"/>
    </row>
    <row r="976000" spans="10:10" ht="14.25" customHeight="1" x14ac:dyDescent="0.25">
      <c r="J976000" s="30"/>
    </row>
    <row r="976001" spans="10:10" ht="14.25" customHeight="1" x14ac:dyDescent="0.25">
      <c r="J976001" s="30"/>
    </row>
    <row r="976002" spans="10:10" ht="14.25" customHeight="1" x14ac:dyDescent="0.25">
      <c r="J976002" s="30"/>
    </row>
    <row r="976003" spans="10:10" ht="14.25" customHeight="1" x14ac:dyDescent="0.25">
      <c r="J976003" s="30"/>
    </row>
    <row r="976004" spans="10:10" ht="14.25" customHeight="1" x14ac:dyDescent="0.25">
      <c r="J976004" s="30"/>
    </row>
    <row r="976005" spans="10:10" ht="14.25" customHeight="1" x14ac:dyDescent="0.25">
      <c r="J976005" s="30"/>
    </row>
    <row r="976006" spans="10:10" ht="14.25" customHeight="1" x14ac:dyDescent="0.25">
      <c r="J976006" s="30"/>
    </row>
    <row r="976007" spans="10:10" ht="14.25" customHeight="1" x14ac:dyDescent="0.25">
      <c r="J976007" s="30"/>
    </row>
    <row r="976008" spans="10:10" ht="14.25" customHeight="1" x14ac:dyDescent="0.25">
      <c r="J976008" s="30"/>
    </row>
    <row r="976009" spans="10:10" ht="14.25" customHeight="1" x14ac:dyDescent="0.25">
      <c r="J976009" s="30"/>
    </row>
    <row r="976010" spans="10:10" ht="14.25" customHeight="1" x14ac:dyDescent="0.25">
      <c r="J976010" s="30"/>
    </row>
    <row r="976011" spans="10:10" ht="14.25" customHeight="1" x14ac:dyDescent="0.25">
      <c r="J976011" s="30"/>
    </row>
    <row r="976012" spans="10:10" ht="14.25" customHeight="1" x14ac:dyDescent="0.25">
      <c r="J976012" s="30"/>
    </row>
    <row r="976013" spans="10:10" ht="14.25" customHeight="1" x14ac:dyDescent="0.25">
      <c r="J976013" s="30"/>
    </row>
    <row r="976014" spans="10:10" ht="14.25" customHeight="1" x14ac:dyDescent="0.25">
      <c r="J976014" s="30"/>
    </row>
    <row r="976015" spans="10:10" ht="14.25" customHeight="1" x14ac:dyDescent="0.25">
      <c r="J976015" s="30"/>
    </row>
    <row r="976016" spans="10:10" ht="14.25" customHeight="1" x14ac:dyDescent="0.25">
      <c r="J976016" s="30"/>
    </row>
    <row r="976017" spans="10:10" ht="14.25" customHeight="1" x14ac:dyDescent="0.25">
      <c r="J976017" s="30"/>
    </row>
    <row r="976018" spans="10:10" ht="14.25" customHeight="1" x14ac:dyDescent="0.25">
      <c r="J976018" s="30"/>
    </row>
    <row r="976019" spans="10:10" ht="14.25" customHeight="1" x14ac:dyDescent="0.25">
      <c r="J976019" s="30"/>
    </row>
    <row r="976020" spans="10:10" ht="14.25" customHeight="1" x14ac:dyDescent="0.25">
      <c r="J976020" s="30"/>
    </row>
    <row r="976021" spans="10:10" ht="14.25" customHeight="1" x14ac:dyDescent="0.25">
      <c r="J976021" s="30"/>
    </row>
    <row r="976022" spans="10:10" ht="14.25" customHeight="1" x14ac:dyDescent="0.25">
      <c r="J976022" s="30"/>
    </row>
    <row r="976023" spans="10:10" ht="14.25" customHeight="1" x14ac:dyDescent="0.25">
      <c r="J976023" s="30"/>
    </row>
    <row r="976024" spans="10:10" ht="14.25" customHeight="1" x14ac:dyDescent="0.25">
      <c r="J976024" s="30"/>
    </row>
    <row r="976025" spans="10:10" ht="14.25" customHeight="1" x14ac:dyDescent="0.25">
      <c r="J976025" s="30"/>
    </row>
    <row r="976026" spans="10:10" ht="14.25" customHeight="1" x14ac:dyDescent="0.25">
      <c r="J976026" s="30"/>
    </row>
    <row r="976027" spans="10:10" ht="14.25" customHeight="1" x14ac:dyDescent="0.25">
      <c r="J976027" s="30"/>
    </row>
    <row r="976028" spans="10:10" ht="14.25" customHeight="1" x14ac:dyDescent="0.25">
      <c r="J976028" s="30"/>
    </row>
    <row r="976029" spans="10:10" ht="14.25" customHeight="1" x14ac:dyDescent="0.25">
      <c r="J976029" s="30"/>
    </row>
    <row r="976030" spans="10:10" ht="14.25" customHeight="1" x14ac:dyDescent="0.25">
      <c r="J976030" s="30"/>
    </row>
    <row r="976031" spans="10:10" ht="14.25" customHeight="1" x14ac:dyDescent="0.25">
      <c r="J976031" s="30"/>
    </row>
    <row r="976032" spans="10:10" ht="14.25" customHeight="1" x14ac:dyDescent="0.25">
      <c r="J976032" s="30"/>
    </row>
    <row r="976033" spans="10:10" ht="14.25" customHeight="1" x14ac:dyDescent="0.25">
      <c r="J976033" s="30"/>
    </row>
    <row r="976034" spans="10:10" ht="14.25" customHeight="1" x14ac:dyDescent="0.25">
      <c r="J976034" s="30"/>
    </row>
    <row r="976035" spans="10:10" ht="14.25" customHeight="1" x14ac:dyDescent="0.25">
      <c r="J976035" s="30"/>
    </row>
    <row r="976036" spans="10:10" ht="14.25" customHeight="1" x14ac:dyDescent="0.25">
      <c r="J976036" s="30"/>
    </row>
    <row r="976037" spans="10:10" ht="14.25" customHeight="1" x14ac:dyDescent="0.25">
      <c r="J976037" s="30"/>
    </row>
    <row r="976038" spans="10:10" ht="14.25" customHeight="1" x14ac:dyDescent="0.25">
      <c r="J976038" s="30"/>
    </row>
    <row r="976039" spans="10:10" ht="14.25" customHeight="1" x14ac:dyDescent="0.25">
      <c r="J976039" s="30"/>
    </row>
    <row r="976040" spans="10:10" ht="14.25" customHeight="1" x14ac:dyDescent="0.25">
      <c r="J976040" s="30"/>
    </row>
    <row r="976041" spans="10:10" ht="14.25" customHeight="1" x14ac:dyDescent="0.25">
      <c r="J976041" s="30"/>
    </row>
    <row r="976042" spans="10:10" ht="14.25" customHeight="1" x14ac:dyDescent="0.25">
      <c r="J976042" s="30"/>
    </row>
    <row r="976043" spans="10:10" ht="14.25" customHeight="1" x14ac:dyDescent="0.25">
      <c r="J976043" s="30"/>
    </row>
    <row r="976044" spans="10:10" ht="14.25" customHeight="1" x14ac:dyDescent="0.25">
      <c r="J976044" s="30"/>
    </row>
    <row r="976045" spans="10:10" ht="14.25" customHeight="1" x14ac:dyDescent="0.25">
      <c r="J976045" s="30"/>
    </row>
    <row r="976046" spans="10:10" ht="14.25" customHeight="1" x14ac:dyDescent="0.25">
      <c r="J976046" s="30"/>
    </row>
    <row r="976047" spans="10:10" ht="14.25" customHeight="1" x14ac:dyDescent="0.25">
      <c r="J976047" s="30"/>
    </row>
    <row r="976048" spans="10:10" ht="14.25" customHeight="1" x14ac:dyDescent="0.25">
      <c r="J976048" s="30"/>
    </row>
    <row r="976049" spans="10:10" ht="14.25" customHeight="1" x14ac:dyDescent="0.25">
      <c r="J976049" s="30"/>
    </row>
    <row r="976050" spans="10:10" ht="14.25" customHeight="1" x14ac:dyDescent="0.25">
      <c r="J976050" s="30"/>
    </row>
    <row r="976051" spans="10:10" ht="14.25" customHeight="1" x14ac:dyDescent="0.25">
      <c r="J976051" s="30"/>
    </row>
    <row r="976052" spans="10:10" ht="14.25" customHeight="1" x14ac:dyDescent="0.25">
      <c r="J976052" s="30"/>
    </row>
    <row r="976053" spans="10:10" ht="14.25" customHeight="1" x14ac:dyDescent="0.25">
      <c r="J976053" s="30"/>
    </row>
    <row r="976054" spans="10:10" ht="14.25" customHeight="1" x14ac:dyDescent="0.25">
      <c r="J976054" s="30"/>
    </row>
    <row r="976055" spans="10:10" ht="14.25" customHeight="1" x14ac:dyDescent="0.25">
      <c r="J976055" s="30"/>
    </row>
    <row r="976056" spans="10:10" ht="14.25" customHeight="1" x14ac:dyDescent="0.25">
      <c r="J976056" s="30"/>
    </row>
    <row r="976057" spans="10:10" ht="14.25" customHeight="1" x14ac:dyDescent="0.25">
      <c r="J976057" s="30"/>
    </row>
    <row r="976058" spans="10:10" ht="14.25" customHeight="1" x14ac:dyDescent="0.25">
      <c r="J976058" s="30"/>
    </row>
    <row r="976059" spans="10:10" ht="14.25" customHeight="1" x14ac:dyDescent="0.25">
      <c r="J976059" s="30"/>
    </row>
    <row r="976060" spans="10:10" ht="14.25" customHeight="1" x14ac:dyDescent="0.25">
      <c r="J976060" s="30"/>
    </row>
    <row r="976061" spans="10:10" ht="14.25" customHeight="1" x14ac:dyDescent="0.25">
      <c r="J976061" s="30"/>
    </row>
    <row r="976062" spans="10:10" ht="14.25" customHeight="1" x14ac:dyDescent="0.25">
      <c r="J976062" s="30"/>
    </row>
    <row r="976063" spans="10:10" ht="14.25" customHeight="1" x14ac:dyDescent="0.25">
      <c r="J976063" s="30"/>
    </row>
    <row r="976064" spans="10:10" ht="14.25" customHeight="1" x14ac:dyDescent="0.25">
      <c r="J976064" s="30"/>
    </row>
    <row r="976065" spans="10:10" ht="14.25" customHeight="1" x14ac:dyDescent="0.25">
      <c r="J976065" s="30"/>
    </row>
    <row r="976066" spans="10:10" ht="14.25" customHeight="1" x14ac:dyDescent="0.25">
      <c r="J976066" s="30"/>
    </row>
    <row r="976067" spans="10:10" ht="14.25" customHeight="1" x14ac:dyDescent="0.25">
      <c r="J976067" s="30"/>
    </row>
    <row r="976068" spans="10:10" ht="14.25" customHeight="1" x14ac:dyDescent="0.25">
      <c r="J976068" s="30"/>
    </row>
    <row r="976069" spans="10:10" ht="14.25" customHeight="1" x14ac:dyDescent="0.25">
      <c r="J976069" s="30"/>
    </row>
    <row r="976070" spans="10:10" ht="14.25" customHeight="1" x14ac:dyDescent="0.25">
      <c r="J976070" s="30"/>
    </row>
    <row r="976071" spans="10:10" ht="14.25" customHeight="1" x14ac:dyDescent="0.25">
      <c r="J976071" s="30"/>
    </row>
    <row r="976072" spans="10:10" ht="14.25" customHeight="1" x14ac:dyDescent="0.25">
      <c r="J976072" s="30"/>
    </row>
    <row r="976073" spans="10:10" ht="14.25" customHeight="1" x14ac:dyDescent="0.25">
      <c r="J976073" s="30"/>
    </row>
    <row r="976074" spans="10:10" ht="14.25" customHeight="1" x14ac:dyDescent="0.25">
      <c r="J976074" s="30"/>
    </row>
    <row r="976075" spans="10:10" ht="14.25" customHeight="1" x14ac:dyDescent="0.25">
      <c r="J976075" s="30"/>
    </row>
    <row r="976076" spans="10:10" ht="14.25" customHeight="1" x14ac:dyDescent="0.25">
      <c r="J976076" s="30"/>
    </row>
    <row r="976077" spans="10:10" ht="14.25" customHeight="1" x14ac:dyDescent="0.25">
      <c r="J976077" s="30"/>
    </row>
    <row r="976078" spans="10:10" ht="14.25" customHeight="1" x14ac:dyDescent="0.25">
      <c r="J976078" s="30"/>
    </row>
    <row r="976079" spans="10:10" ht="14.25" customHeight="1" x14ac:dyDescent="0.25">
      <c r="J976079" s="30"/>
    </row>
    <row r="976080" spans="10:10" ht="14.25" customHeight="1" x14ac:dyDescent="0.25">
      <c r="J976080" s="30"/>
    </row>
    <row r="976081" spans="10:10" ht="14.25" customHeight="1" x14ac:dyDescent="0.25">
      <c r="J976081" s="30"/>
    </row>
    <row r="976082" spans="10:10" ht="14.25" customHeight="1" x14ac:dyDescent="0.25">
      <c r="J976082" s="30"/>
    </row>
    <row r="976083" spans="10:10" ht="14.25" customHeight="1" x14ac:dyDescent="0.25">
      <c r="J976083" s="30"/>
    </row>
    <row r="976084" spans="10:10" ht="14.25" customHeight="1" x14ac:dyDescent="0.25">
      <c r="J976084" s="30"/>
    </row>
    <row r="976085" spans="10:10" ht="14.25" customHeight="1" x14ac:dyDescent="0.25">
      <c r="J976085" s="30"/>
    </row>
    <row r="976086" spans="10:10" ht="14.25" customHeight="1" x14ac:dyDescent="0.25">
      <c r="J976086" s="30"/>
    </row>
    <row r="976087" spans="10:10" ht="14.25" customHeight="1" x14ac:dyDescent="0.25">
      <c r="J976087" s="30"/>
    </row>
    <row r="976088" spans="10:10" ht="14.25" customHeight="1" x14ac:dyDescent="0.25">
      <c r="J976088" s="30"/>
    </row>
    <row r="976089" spans="10:10" ht="14.25" customHeight="1" x14ac:dyDescent="0.25">
      <c r="J976089" s="30"/>
    </row>
    <row r="976090" spans="10:10" ht="14.25" customHeight="1" x14ac:dyDescent="0.25">
      <c r="J976090" s="30"/>
    </row>
    <row r="976091" spans="10:10" ht="14.25" customHeight="1" x14ac:dyDescent="0.25">
      <c r="J976091" s="30"/>
    </row>
    <row r="976092" spans="10:10" ht="14.25" customHeight="1" x14ac:dyDescent="0.25">
      <c r="J976092" s="30"/>
    </row>
    <row r="976093" spans="10:10" ht="14.25" customHeight="1" x14ac:dyDescent="0.25">
      <c r="J976093" s="30"/>
    </row>
    <row r="976094" spans="10:10" ht="14.25" customHeight="1" x14ac:dyDescent="0.25">
      <c r="J976094" s="30"/>
    </row>
    <row r="976095" spans="10:10" ht="14.25" customHeight="1" x14ac:dyDescent="0.25">
      <c r="J976095" s="30"/>
    </row>
    <row r="976096" spans="10:10" ht="14.25" customHeight="1" x14ac:dyDescent="0.25">
      <c r="J976096" s="30"/>
    </row>
    <row r="976097" spans="10:10" ht="14.25" customHeight="1" x14ac:dyDescent="0.25">
      <c r="J976097" s="30"/>
    </row>
    <row r="976098" spans="10:10" ht="14.25" customHeight="1" x14ac:dyDescent="0.25">
      <c r="J976098" s="30"/>
    </row>
    <row r="976099" spans="10:10" ht="14.25" customHeight="1" x14ac:dyDescent="0.25">
      <c r="J976099" s="30"/>
    </row>
    <row r="976100" spans="10:10" ht="14.25" customHeight="1" x14ac:dyDescent="0.25">
      <c r="J976100" s="30"/>
    </row>
    <row r="976101" spans="10:10" ht="14.25" customHeight="1" x14ac:dyDescent="0.25">
      <c r="J976101" s="30"/>
    </row>
    <row r="976102" spans="10:10" ht="14.25" customHeight="1" x14ac:dyDescent="0.25">
      <c r="J976102" s="30"/>
    </row>
    <row r="976103" spans="10:10" ht="14.25" customHeight="1" x14ac:dyDescent="0.25">
      <c r="J976103" s="30"/>
    </row>
    <row r="976104" spans="10:10" ht="14.25" customHeight="1" x14ac:dyDescent="0.25">
      <c r="J976104" s="30"/>
    </row>
    <row r="976105" spans="10:10" ht="14.25" customHeight="1" x14ac:dyDescent="0.25">
      <c r="J976105" s="30"/>
    </row>
    <row r="976106" spans="10:10" ht="14.25" customHeight="1" x14ac:dyDescent="0.25">
      <c r="J976106" s="30"/>
    </row>
    <row r="976107" spans="10:10" ht="14.25" customHeight="1" x14ac:dyDescent="0.25">
      <c r="J976107" s="30"/>
    </row>
    <row r="976108" spans="10:10" ht="14.25" customHeight="1" x14ac:dyDescent="0.25">
      <c r="J976108" s="30"/>
    </row>
    <row r="976109" spans="10:10" ht="14.25" customHeight="1" x14ac:dyDescent="0.25">
      <c r="J976109" s="30"/>
    </row>
    <row r="976110" spans="10:10" ht="14.25" customHeight="1" x14ac:dyDescent="0.25">
      <c r="J976110" s="30"/>
    </row>
    <row r="976111" spans="10:10" ht="14.25" customHeight="1" x14ac:dyDescent="0.25">
      <c r="J976111" s="30"/>
    </row>
    <row r="976112" spans="10:10" ht="14.25" customHeight="1" x14ac:dyDescent="0.25">
      <c r="J976112" s="30"/>
    </row>
    <row r="976113" spans="10:10" ht="14.25" customHeight="1" x14ac:dyDescent="0.25">
      <c r="J976113" s="30"/>
    </row>
    <row r="976114" spans="10:10" ht="14.25" customHeight="1" x14ac:dyDescent="0.25">
      <c r="J976114" s="30"/>
    </row>
    <row r="976115" spans="10:10" ht="14.25" customHeight="1" x14ac:dyDescent="0.25">
      <c r="J976115" s="30"/>
    </row>
    <row r="976116" spans="10:10" ht="14.25" customHeight="1" x14ac:dyDescent="0.25">
      <c r="J976116" s="30"/>
    </row>
    <row r="976117" spans="10:10" ht="14.25" customHeight="1" x14ac:dyDescent="0.25">
      <c r="J976117" s="30"/>
    </row>
    <row r="976118" spans="10:10" ht="14.25" customHeight="1" x14ac:dyDescent="0.25">
      <c r="J976118" s="30"/>
    </row>
    <row r="976119" spans="10:10" ht="14.25" customHeight="1" x14ac:dyDescent="0.25">
      <c r="J976119" s="30"/>
    </row>
    <row r="976120" spans="10:10" ht="14.25" customHeight="1" x14ac:dyDescent="0.25">
      <c r="J976120" s="30"/>
    </row>
    <row r="976121" spans="10:10" ht="14.25" customHeight="1" x14ac:dyDescent="0.25">
      <c r="J976121" s="30"/>
    </row>
    <row r="976122" spans="10:10" ht="14.25" customHeight="1" x14ac:dyDescent="0.25">
      <c r="J976122" s="30"/>
    </row>
    <row r="976123" spans="10:10" ht="14.25" customHeight="1" x14ac:dyDescent="0.25">
      <c r="J976123" s="30"/>
    </row>
    <row r="976124" spans="10:10" ht="14.25" customHeight="1" x14ac:dyDescent="0.25">
      <c r="J976124" s="30"/>
    </row>
    <row r="976125" spans="10:10" ht="14.25" customHeight="1" x14ac:dyDescent="0.25">
      <c r="J976125" s="30"/>
    </row>
    <row r="976126" spans="10:10" ht="14.25" customHeight="1" x14ac:dyDescent="0.25">
      <c r="J976126" s="30"/>
    </row>
    <row r="976127" spans="10:10" ht="14.25" customHeight="1" x14ac:dyDescent="0.25">
      <c r="J976127" s="30"/>
    </row>
    <row r="976128" spans="10:10" ht="14.25" customHeight="1" x14ac:dyDescent="0.25">
      <c r="J976128" s="30"/>
    </row>
    <row r="976129" spans="10:10" ht="14.25" customHeight="1" x14ac:dyDescent="0.25">
      <c r="J976129" s="30"/>
    </row>
    <row r="976130" spans="10:10" ht="14.25" customHeight="1" x14ac:dyDescent="0.25">
      <c r="J976130" s="30"/>
    </row>
    <row r="976131" spans="10:10" ht="14.25" customHeight="1" x14ac:dyDescent="0.25">
      <c r="J976131" s="30"/>
    </row>
    <row r="976132" spans="10:10" ht="14.25" customHeight="1" x14ac:dyDescent="0.25">
      <c r="J976132" s="30"/>
    </row>
    <row r="976133" spans="10:10" ht="14.25" customHeight="1" x14ac:dyDescent="0.25">
      <c r="J976133" s="30"/>
    </row>
    <row r="976134" spans="10:10" ht="14.25" customHeight="1" x14ac:dyDescent="0.25">
      <c r="J976134" s="30"/>
    </row>
    <row r="976135" spans="10:10" ht="14.25" customHeight="1" x14ac:dyDescent="0.25">
      <c r="J976135" s="30"/>
    </row>
    <row r="976136" spans="10:10" ht="14.25" customHeight="1" x14ac:dyDescent="0.25">
      <c r="J976136" s="30"/>
    </row>
    <row r="976137" spans="10:10" ht="14.25" customHeight="1" x14ac:dyDescent="0.25">
      <c r="J976137" s="30"/>
    </row>
    <row r="976138" spans="10:10" ht="14.25" customHeight="1" x14ac:dyDescent="0.25">
      <c r="J976138" s="30"/>
    </row>
    <row r="976139" spans="10:10" ht="14.25" customHeight="1" x14ac:dyDescent="0.25">
      <c r="J976139" s="30"/>
    </row>
    <row r="976140" spans="10:10" ht="14.25" customHeight="1" x14ac:dyDescent="0.25">
      <c r="J976140" s="30"/>
    </row>
    <row r="976141" spans="10:10" ht="14.25" customHeight="1" x14ac:dyDescent="0.25">
      <c r="J976141" s="30"/>
    </row>
    <row r="976142" spans="10:10" ht="14.25" customHeight="1" x14ac:dyDescent="0.25">
      <c r="J976142" s="30"/>
    </row>
    <row r="976143" spans="10:10" ht="14.25" customHeight="1" x14ac:dyDescent="0.25">
      <c r="J976143" s="30"/>
    </row>
    <row r="976144" spans="10:10" ht="14.25" customHeight="1" x14ac:dyDescent="0.25">
      <c r="J976144" s="30"/>
    </row>
    <row r="976145" spans="10:10" ht="14.25" customHeight="1" x14ac:dyDescent="0.25">
      <c r="J976145" s="30"/>
    </row>
    <row r="976146" spans="10:10" ht="14.25" customHeight="1" x14ac:dyDescent="0.25">
      <c r="J976146" s="30"/>
    </row>
    <row r="976147" spans="10:10" ht="14.25" customHeight="1" x14ac:dyDescent="0.25">
      <c r="J976147" s="30"/>
    </row>
    <row r="976148" spans="10:10" ht="14.25" customHeight="1" x14ac:dyDescent="0.25">
      <c r="J976148" s="30"/>
    </row>
    <row r="976149" spans="10:10" ht="14.25" customHeight="1" x14ac:dyDescent="0.25">
      <c r="J976149" s="30"/>
    </row>
    <row r="976150" spans="10:10" ht="14.25" customHeight="1" x14ac:dyDescent="0.25">
      <c r="J976150" s="30"/>
    </row>
    <row r="976151" spans="10:10" ht="14.25" customHeight="1" x14ac:dyDescent="0.25">
      <c r="J976151" s="30"/>
    </row>
    <row r="976152" spans="10:10" ht="14.25" customHeight="1" x14ac:dyDescent="0.25">
      <c r="J976152" s="30"/>
    </row>
    <row r="976153" spans="10:10" ht="14.25" customHeight="1" x14ac:dyDescent="0.25">
      <c r="J976153" s="30"/>
    </row>
    <row r="976154" spans="10:10" ht="14.25" customHeight="1" x14ac:dyDescent="0.25">
      <c r="J976154" s="30"/>
    </row>
    <row r="976155" spans="10:10" ht="14.25" customHeight="1" x14ac:dyDescent="0.25">
      <c r="J976155" s="30"/>
    </row>
    <row r="976156" spans="10:10" ht="14.25" customHeight="1" x14ac:dyDescent="0.25">
      <c r="J976156" s="30"/>
    </row>
    <row r="976157" spans="10:10" ht="14.25" customHeight="1" x14ac:dyDescent="0.25">
      <c r="J976157" s="30"/>
    </row>
    <row r="976158" spans="10:10" ht="14.25" customHeight="1" x14ac:dyDescent="0.25">
      <c r="J976158" s="30"/>
    </row>
    <row r="976159" spans="10:10" ht="14.25" customHeight="1" x14ac:dyDescent="0.25">
      <c r="J976159" s="30"/>
    </row>
    <row r="976160" spans="10:10" ht="14.25" customHeight="1" x14ac:dyDescent="0.25">
      <c r="J976160" s="30"/>
    </row>
    <row r="976161" spans="10:10" ht="14.25" customHeight="1" x14ac:dyDescent="0.25">
      <c r="J976161" s="30"/>
    </row>
    <row r="976162" spans="10:10" ht="14.25" customHeight="1" x14ac:dyDescent="0.25">
      <c r="J976162" s="30"/>
    </row>
    <row r="976163" spans="10:10" ht="14.25" customHeight="1" x14ac:dyDescent="0.25">
      <c r="J976163" s="30"/>
    </row>
    <row r="976164" spans="10:10" ht="14.25" customHeight="1" x14ac:dyDescent="0.25">
      <c r="J976164" s="30"/>
    </row>
    <row r="976165" spans="10:10" ht="14.25" customHeight="1" x14ac:dyDescent="0.25">
      <c r="J976165" s="30"/>
    </row>
    <row r="976166" spans="10:10" ht="14.25" customHeight="1" x14ac:dyDescent="0.25">
      <c r="J976166" s="30"/>
    </row>
    <row r="976167" spans="10:10" ht="14.25" customHeight="1" x14ac:dyDescent="0.25">
      <c r="J976167" s="30"/>
    </row>
    <row r="976168" spans="10:10" ht="14.25" customHeight="1" x14ac:dyDescent="0.25">
      <c r="J976168" s="30"/>
    </row>
    <row r="976169" spans="10:10" ht="14.25" customHeight="1" x14ac:dyDescent="0.25">
      <c r="J976169" s="30"/>
    </row>
    <row r="976170" spans="10:10" ht="14.25" customHeight="1" x14ac:dyDescent="0.25">
      <c r="J976170" s="30"/>
    </row>
    <row r="976171" spans="10:10" ht="14.25" customHeight="1" x14ac:dyDescent="0.25">
      <c r="J976171" s="30"/>
    </row>
    <row r="976172" spans="10:10" ht="14.25" customHeight="1" x14ac:dyDescent="0.25">
      <c r="J976172" s="30"/>
    </row>
    <row r="976173" spans="10:10" ht="14.25" customHeight="1" x14ac:dyDescent="0.25">
      <c r="J976173" s="30"/>
    </row>
    <row r="976174" spans="10:10" ht="14.25" customHeight="1" x14ac:dyDescent="0.25">
      <c r="J976174" s="30"/>
    </row>
    <row r="976175" spans="10:10" ht="14.25" customHeight="1" x14ac:dyDescent="0.25">
      <c r="J976175" s="30"/>
    </row>
    <row r="976176" spans="10:10" ht="14.25" customHeight="1" x14ac:dyDescent="0.25">
      <c r="J976176" s="30"/>
    </row>
    <row r="976177" spans="10:10" ht="14.25" customHeight="1" x14ac:dyDescent="0.25">
      <c r="J976177" s="30"/>
    </row>
    <row r="976178" spans="10:10" ht="14.25" customHeight="1" x14ac:dyDescent="0.25">
      <c r="J976178" s="30"/>
    </row>
    <row r="976179" spans="10:10" ht="14.25" customHeight="1" x14ac:dyDescent="0.25">
      <c r="J976179" s="30"/>
    </row>
    <row r="976180" spans="10:10" ht="14.25" customHeight="1" x14ac:dyDescent="0.25">
      <c r="J976180" s="30"/>
    </row>
    <row r="976181" spans="10:10" ht="14.25" customHeight="1" x14ac:dyDescent="0.25">
      <c r="J976181" s="30"/>
    </row>
    <row r="976182" spans="10:10" ht="14.25" customHeight="1" x14ac:dyDescent="0.25">
      <c r="J976182" s="30"/>
    </row>
    <row r="976183" spans="10:10" ht="14.25" customHeight="1" x14ac:dyDescent="0.25">
      <c r="J976183" s="30"/>
    </row>
    <row r="976184" spans="10:10" ht="14.25" customHeight="1" x14ac:dyDescent="0.25">
      <c r="J976184" s="30"/>
    </row>
    <row r="976185" spans="10:10" ht="14.25" customHeight="1" x14ac:dyDescent="0.25">
      <c r="J976185" s="30"/>
    </row>
    <row r="976186" spans="10:10" ht="14.25" customHeight="1" x14ac:dyDescent="0.25">
      <c r="J976186" s="30"/>
    </row>
    <row r="976187" spans="10:10" ht="14.25" customHeight="1" x14ac:dyDescent="0.25">
      <c r="J976187" s="30"/>
    </row>
    <row r="976188" spans="10:10" ht="14.25" customHeight="1" x14ac:dyDescent="0.25">
      <c r="J976188" s="30"/>
    </row>
    <row r="976189" spans="10:10" ht="14.25" customHeight="1" x14ac:dyDescent="0.25">
      <c r="J976189" s="30"/>
    </row>
    <row r="976190" spans="10:10" ht="14.25" customHeight="1" x14ac:dyDescent="0.25">
      <c r="J976190" s="30"/>
    </row>
    <row r="976191" spans="10:10" ht="14.25" customHeight="1" x14ac:dyDescent="0.25">
      <c r="J976191" s="30"/>
    </row>
    <row r="976192" spans="10:10" ht="14.25" customHeight="1" x14ac:dyDescent="0.25">
      <c r="J976192" s="30"/>
    </row>
    <row r="976193" spans="10:10" ht="14.25" customHeight="1" x14ac:dyDescent="0.25">
      <c r="J976193" s="30"/>
    </row>
    <row r="976194" spans="10:10" ht="14.25" customHeight="1" x14ac:dyDescent="0.25">
      <c r="J976194" s="30"/>
    </row>
    <row r="976195" spans="10:10" ht="14.25" customHeight="1" x14ac:dyDescent="0.25">
      <c r="J976195" s="30"/>
    </row>
    <row r="976196" spans="10:10" ht="14.25" customHeight="1" x14ac:dyDescent="0.25">
      <c r="J976196" s="30"/>
    </row>
    <row r="976197" spans="10:10" ht="14.25" customHeight="1" x14ac:dyDescent="0.25">
      <c r="J976197" s="30"/>
    </row>
    <row r="976198" spans="10:10" ht="14.25" customHeight="1" x14ac:dyDescent="0.25">
      <c r="J976198" s="30"/>
    </row>
    <row r="976199" spans="10:10" ht="14.25" customHeight="1" x14ac:dyDescent="0.25">
      <c r="J976199" s="30"/>
    </row>
    <row r="976200" spans="10:10" ht="14.25" customHeight="1" x14ac:dyDescent="0.25">
      <c r="J976200" s="30"/>
    </row>
    <row r="976201" spans="10:10" ht="14.25" customHeight="1" x14ac:dyDescent="0.25">
      <c r="J976201" s="30"/>
    </row>
    <row r="976202" spans="10:10" ht="14.25" customHeight="1" x14ac:dyDescent="0.25">
      <c r="J976202" s="30"/>
    </row>
    <row r="976203" spans="10:10" ht="14.25" customHeight="1" x14ac:dyDescent="0.25">
      <c r="J976203" s="30"/>
    </row>
    <row r="976204" spans="10:10" ht="14.25" customHeight="1" x14ac:dyDescent="0.25">
      <c r="J976204" s="30"/>
    </row>
    <row r="976205" spans="10:10" ht="14.25" customHeight="1" x14ac:dyDescent="0.25">
      <c r="J976205" s="30"/>
    </row>
    <row r="976206" spans="10:10" ht="14.25" customHeight="1" x14ac:dyDescent="0.25">
      <c r="J976206" s="30"/>
    </row>
    <row r="976207" spans="10:10" ht="14.25" customHeight="1" x14ac:dyDescent="0.25">
      <c r="J976207" s="30"/>
    </row>
    <row r="976208" spans="10:10" ht="14.25" customHeight="1" x14ac:dyDescent="0.25">
      <c r="J976208" s="30"/>
    </row>
    <row r="976209" spans="10:10" ht="14.25" customHeight="1" x14ac:dyDescent="0.25">
      <c r="J976209" s="30"/>
    </row>
    <row r="976210" spans="10:10" ht="14.25" customHeight="1" x14ac:dyDescent="0.25">
      <c r="J976210" s="30"/>
    </row>
    <row r="976211" spans="10:10" ht="14.25" customHeight="1" x14ac:dyDescent="0.25">
      <c r="J976211" s="30"/>
    </row>
    <row r="976212" spans="10:10" ht="14.25" customHeight="1" x14ac:dyDescent="0.25">
      <c r="J976212" s="30"/>
    </row>
    <row r="976213" spans="10:10" ht="14.25" customHeight="1" x14ac:dyDescent="0.25">
      <c r="J976213" s="30"/>
    </row>
    <row r="976214" spans="10:10" ht="14.25" customHeight="1" x14ac:dyDescent="0.25">
      <c r="J976214" s="30"/>
    </row>
    <row r="976215" spans="10:10" ht="14.25" customHeight="1" x14ac:dyDescent="0.25">
      <c r="J976215" s="30"/>
    </row>
    <row r="976216" spans="10:10" ht="14.25" customHeight="1" x14ac:dyDescent="0.25">
      <c r="J976216" s="30"/>
    </row>
    <row r="976217" spans="10:10" ht="14.25" customHeight="1" x14ac:dyDescent="0.25">
      <c r="J976217" s="30"/>
    </row>
    <row r="976218" spans="10:10" ht="14.25" customHeight="1" x14ac:dyDescent="0.25">
      <c r="J976218" s="30"/>
    </row>
    <row r="976219" spans="10:10" ht="14.25" customHeight="1" x14ac:dyDescent="0.25">
      <c r="J976219" s="30"/>
    </row>
    <row r="976220" spans="10:10" ht="14.25" customHeight="1" x14ac:dyDescent="0.25">
      <c r="J976220" s="30"/>
    </row>
    <row r="976221" spans="10:10" ht="14.25" customHeight="1" x14ac:dyDescent="0.25">
      <c r="J976221" s="30"/>
    </row>
    <row r="976222" spans="10:10" ht="14.25" customHeight="1" x14ac:dyDescent="0.25">
      <c r="J976222" s="30"/>
    </row>
    <row r="976223" spans="10:10" ht="14.25" customHeight="1" x14ac:dyDescent="0.25">
      <c r="J976223" s="30"/>
    </row>
    <row r="976224" spans="10:10" ht="14.25" customHeight="1" x14ac:dyDescent="0.25">
      <c r="J976224" s="30"/>
    </row>
    <row r="976225" spans="10:10" ht="14.25" customHeight="1" x14ac:dyDescent="0.25">
      <c r="J976225" s="30"/>
    </row>
    <row r="976226" spans="10:10" ht="14.25" customHeight="1" x14ac:dyDescent="0.25">
      <c r="J976226" s="30"/>
    </row>
    <row r="976227" spans="10:10" ht="14.25" customHeight="1" x14ac:dyDescent="0.25">
      <c r="J976227" s="30"/>
    </row>
    <row r="976228" spans="10:10" ht="14.25" customHeight="1" x14ac:dyDescent="0.25">
      <c r="J976228" s="30"/>
    </row>
    <row r="976229" spans="10:10" ht="14.25" customHeight="1" x14ac:dyDescent="0.25">
      <c r="J976229" s="30"/>
    </row>
    <row r="976230" spans="10:10" ht="14.25" customHeight="1" x14ac:dyDescent="0.25">
      <c r="J976230" s="30"/>
    </row>
    <row r="976231" spans="10:10" ht="14.25" customHeight="1" x14ac:dyDescent="0.25">
      <c r="J976231" s="30"/>
    </row>
    <row r="976232" spans="10:10" ht="14.25" customHeight="1" x14ac:dyDescent="0.25">
      <c r="J976232" s="30"/>
    </row>
    <row r="976233" spans="10:10" ht="14.25" customHeight="1" x14ac:dyDescent="0.25">
      <c r="J976233" s="30"/>
    </row>
    <row r="976234" spans="10:10" ht="14.25" customHeight="1" x14ac:dyDescent="0.25">
      <c r="J976234" s="30"/>
    </row>
    <row r="976235" spans="10:10" ht="14.25" customHeight="1" x14ac:dyDescent="0.25">
      <c r="J976235" s="30"/>
    </row>
    <row r="976236" spans="10:10" ht="14.25" customHeight="1" x14ac:dyDescent="0.25">
      <c r="J976236" s="30"/>
    </row>
    <row r="976237" spans="10:10" ht="14.25" customHeight="1" x14ac:dyDescent="0.25">
      <c r="J976237" s="30"/>
    </row>
    <row r="976238" spans="10:10" ht="14.25" customHeight="1" x14ac:dyDescent="0.25">
      <c r="J976238" s="30"/>
    </row>
    <row r="976239" spans="10:10" ht="14.25" customHeight="1" x14ac:dyDescent="0.25">
      <c r="J976239" s="30"/>
    </row>
    <row r="976240" spans="10:10" ht="14.25" customHeight="1" x14ac:dyDescent="0.25">
      <c r="J976240" s="30"/>
    </row>
    <row r="976241" spans="10:10" ht="14.25" customHeight="1" x14ac:dyDescent="0.25">
      <c r="J976241" s="30"/>
    </row>
    <row r="976242" spans="10:10" ht="14.25" customHeight="1" x14ac:dyDescent="0.25">
      <c r="J976242" s="30"/>
    </row>
    <row r="976243" spans="10:10" ht="14.25" customHeight="1" x14ac:dyDescent="0.25">
      <c r="J976243" s="30"/>
    </row>
    <row r="976244" spans="10:10" ht="14.25" customHeight="1" x14ac:dyDescent="0.25">
      <c r="J976244" s="30"/>
    </row>
    <row r="976245" spans="10:10" ht="14.25" customHeight="1" x14ac:dyDescent="0.25">
      <c r="J976245" s="30"/>
    </row>
    <row r="976246" spans="10:10" ht="14.25" customHeight="1" x14ac:dyDescent="0.25">
      <c r="J976246" s="30"/>
    </row>
    <row r="976247" spans="10:10" ht="14.25" customHeight="1" x14ac:dyDescent="0.25">
      <c r="J976247" s="30"/>
    </row>
    <row r="976248" spans="10:10" ht="14.25" customHeight="1" x14ac:dyDescent="0.25">
      <c r="J976248" s="30"/>
    </row>
    <row r="976249" spans="10:10" ht="14.25" customHeight="1" x14ac:dyDescent="0.25">
      <c r="J976249" s="30"/>
    </row>
    <row r="976250" spans="10:10" ht="14.25" customHeight="1" x14ac:dyDescent="0.25">
      <c r="J976250" s="30"/>
    </row>
    <row r="976251" spans="10:10" ht="14.25" customHeight="1" x14ac:dyDescent="0.25">
      <c r="J976251" s="30"/>
    </row>
    <row r="976252" spans="10:10" ht="14.25" customHeight="1" x14ac:dyDescent="0.25">
      <c r="J976252" s="30"/>
    </row>
    <row r="976253" spans="10:10" ht="14.25" customHeight="1" x14ac:dyDescent="0.25">
      <c r="J976253" s="30"/>
    </row>
    <row r="976254" spans="10:10" ht="14.25" customHeight="1" x14ac:dyDescent="0.25">
      <c r="J976254" s="30"/>
    </row>
    <row r="976255" spans="10:10" ht="14.25" customHeight="1" x14ac:dyDescent="0.25">
      <c r="J976255" s="30"/>
    </row>
    <row r="976256" spans="10:10" ht="14.25" customHeight="1" x14ac:dyDescent="0.25">
      <c r="J976256" s="30"/>
    </row>
    <row r="976257" spans="10:10" ht="14.25" customHeight="1" x14ac:dyDescent="0.25">
      <c r="J976257" s="30"/>
    </row>
    <row r="976258" spans="10:10" ht="14.25" customHeight="1" x14ac:dyDescent="0.25">
      <c r="J976258" s="30"/>
    </row>
    <row r="976259" spans="10:10" ht="14.25" customHeight="1" x14ac:dyDescent="0.25">
      <c r="J976259" s="30"/>
    </row>
    <row r="976260" spans="10:10" ht="14.25" customHeight="1" x14ac:dyDescent="0.25">
      <c r="J976260" s="30"/>
    </row>
    <row r="976261" spans="10:10" ht="14.25" customHeight="1" x14ac:dyDescent="0.25">
      <c r="J976261" s="30"/>
    </row>
    <row r="976262" spans="10:10" ht="14.25" customHeight="1" x14ac:dyDescent="0.25">
      <c r="J976262" s="30"/>
    </row>
    <row r="976263" spans="10:10" ht="14.25" customHeight="1" x14ac:dyDescent="0.25">
      <c r="J976263" s="30"/>
    </row>
    <row r="976264" spans="10:10" ht="14.25" customHeight="1" x14ac:dyDescent="0.25">
      <c r="J976264" s="30"/>
    </row>
    <row r="976265" spans="10:10" ht="14.25" customHeight="1" x14ac:dyDescent="0.25">
      <c r="J976265" s="30"/>
    </row>
    <row r="976266" spans="10:10" ht="14.25" customHeight="1" x14ac:dyDescent="0.25">
      <c r="J976266" s="30"/>
    </row>
    <row r="976267" spans="10:10" ht="14.25" customHeight="1" x14ac:dyDescent="0.25">
      <c r="J976267" s="30"/>
    </row>
    <row r="976268" spans="10:10" ht="14.25" customHeight="1" x14ac:dyDescent="0.25">
      <c r="J976268" s="30"/>
    </row>
    <row r="976269" spans="10:10" ht="14.25" customHeight="1" x14ac:dyDescent="0.25">
      <c r="J976269" s="30"/>
    </row>
    <row r="976270" spans="10:10" ht="14.25" customHeight="1" x14ac:dyDescent="0.25">
      <c r="J976270" s="30"/>
    </row>
    <row r="976271" spans="10:10" ht="14.25" customHeight="1" x14ac:dyDescent="0.25">
      <c r="J976271" s="30"/>
    </row>
    <row r="976272" spans="10:10" ht="14.25" customHeight="1" x14ac:dyDescent="0.25">
      <c r="J976272" s="30"/>
    </row>
    <row r="976273" spans="10:10" ht="14.25" customHeight="1" x14ac:dyDescent="0.25">
      <c r="J976273" s="30"/>
    </row>
    <row r="976274" spans="10:10" ht="14.25" customHeight="1" x14ac:dyDescent="0.25">
      <c r="J976274" s="30"/>
    </row>
    <row r="976275" spans="10:10" ht="14.25" customHeight="1" x14ac:dyDescent="0.25">
      <c r="J976275" s="30"/>
    </row>
    <row r="976276" spans="10:10" ht="14.25" customHeight="1" x14ac:dyDescent="0.25">
      <c r="J976276" s="30"/>
    </row>
    <row r="976277" spans="10:10" ht="14.25" customHeight="1" x14ac:dyDescent="0.25">
      <c r="J976277" s="30"/>
    </row>
    <row r="976278" spans="10:10" ht="14.25" customHeight="1" x14ac:dyDescent="0.25">
      <c r="J976278" s="30"/>
    </row>
    <row r="976279" spans="10:10" ht="14.25" customHeight="1" x14ac:dyDescent="0.25">
      <c r="J976279" s="30"/>
    </row>
    <row r="976280" spans="10:10" ht="14.25" customHeight="1" x14ac:dyDescent="0.25">
      <c r="J976280" s="30"/>
    </row>
    <row r="976281" spans="10:10" ht="14.25" customHeight="1" x14ac:dyDescent="0.25">
      <c r="J976281" s="30"/>
    </row>
    <row r="976282" spans="10:10" ht="14.25" customHeight="1" x14ac:dyDescent="0.25">
      <c r="J976282" s="30"/>
    </row>
    <row r="976283" spans="10:10" ht="14.25" customHeight="1" x14ac:dyDescent="0.25">
      <c r="J976283" s="30"/>
    </row>
    <row r="976284" spans="10:10" ht="14.25" customHeight="1" x14ac:dyDescent="0.25">
      <c r="J976284" s="30"/>
    </row>
    <row r="976285" spans="10:10" ht="14.25" customHeight="1" x14ac:dyDescent="0.25">
      <c r="J976285" s="30"/>
    </row>
    <row r="976286" spans="10:10" ht="14.25" customHeight="1" x14ac:dyDescent="0.25">
      <c r="J976286" s="30"/>
    </row>
    <row r="976287" spans="10:10" ht="14.25" customHeight="1" x14ac:dyDescent="0.25">
      <c r="J976287" s="30"/>
    </row>
    <row r="976288" spans="10:10" ht="14.25" customHeight="1" x14ac:dyDescent="0.25">
      <c r="J976288" s="30"/>
    </row>
    <row r="976289" spans="10:10" ht="14.25" customHeight="1" x14ac:dyDescent="0.25">
      <c r="J976289" s="30"/>
    </row>
    <row r="976290" spans="10:10" ht="14.25" customHeight="1" x14ac:dyDescent="0.25">
      <c r="J976290" s="30"/>
    </row>
    <row r="976291" spans="10:10" ht="14.25" customHeight="1" x14ac:dyDescent="0.25">
      <c r="J976291" s="30"/>
    </row>
    <row r="976292" spans="10:10" ht="14.25" customHeight="1" x14ac:dyDescent="0.25">
      <c r="J976292" s="30"/>
    </row>
    <row r="976293" spans="10:10" ht="14.25" customHeight="1" x14ac:dyDescent="0.25">
      <c r="J976293" s="30"/>
    </row>
    <row r="976294" spans="10:10" ht="14.25" customHeight="1" x14ac:dyDescent="0.25">
      <c r="J976294" s="30"/>
    </row>
    <row r="976295" spans="10:10" ht="14.25" customHeight="1" x14ac:dyDescent="0.25">
      <c r="J976295" s="30"/>
    </row>
    <row r="976296" spans="10:10" ht="14.25" customHeight="1" x14ac:dyDescent="0.25">
      <c r="J976296" s="30"/>
    </row>
    <row r="976297" spans="10:10" ht="14.25" customHeight="1" x14ac:dyDescent="0.25">
      <c r="J976297" s="30"/>
    </row>
    <row r="976298" spans="10:10" ht="14.25" customHeight="1" x14ac:dyDescent="0.25">
      <c r="J976298" s="30"/>
    </row>
    <row r="976299" spans="10:10" ht="14.25" customHeight="1" x14ac:dyDescent="0.25">
      <c r="J976299" s="30"/>
    </row>
    <row r="976300" spans="10:10" ht="14.25" customHeight="1" x14ac:dyDescent="0.25">
      <c r="J976300" s="30"/>
    </row>
    <row r="976301" spans="10:10" ht="14.25" customHeight="1" x14ac:dyDescent="0.25">
      <c r="J976301" s="30"/>
    </row>
    <row r="976302" spans="10:10" ht="14.25" customHeight="1" x14ac:dyDescent="0.25">
      <c r="J976302" s="30"/>
    </row>
    <row r="976303" spans="10:10" ht="14.25" customHeight="1" x14ac:dyDescent="0.25">
      <c r="J976303" s="30"/>
    </row>
    <row r="976304" spans="10:10" ht="14.25" customHeight="1" x14ac:dyDescent="0.25">
      <c r="J976304" s="30"/>
    </row>
    <row r="976305" spans="10:10" ht="14.25" customHeight="1" x14ac:dyDescent="0.25">
      <c r="J976305" s="30"/>
    </row>
    <row r="976306" spans="10:10" ht="14.25" customHeight="1" x14ac:dyDescent="0.25">
      <c r="J976306" s="30"/>
    </row>
    <row r="976307" spans="10:10" ht="14.25" customHeight="1" x14ac:dyDescent="0.25">
      <c r="J976307" s="30"/>
    </row>
    <row r="976308" spans="10:10" ht="14.25" customHeight="1" x14ac:dyDescent="0.25">
      <c r="J976308" s="30"/>
    </row>
    <row r="976309" spans="10:10" ht="14.25" customHeight="1" x14ac:dyDescent="0.25">
      <c r="J976309" s="30"/>
    </row>
    <row r="976310" spans="10:10" ht="14.25" customHeight="1" x14ac:dyDescent="0.25">
      <c r="J976310" s="30"/>
    </row>
    <row r="976311" spans="10:10" ht="14.25" customHeight="1" x14ac:dyDescent="0.25">
      <c r="J976311" s="30"/>
    </row>
    <row r="976312" spans="10:10" ht="14.25" customHeight="1" x14ac:dyDescent="0.25">
      <c r="J976312" s="30"/>
    </row>
    <row r="976313" spans="10:10" ht="14.25" customHeight="1" x14ac:dyDescent="0.25">
      <c r="J976313" s="30"/>
    </row>
    <row r="976314" spans="10:10" ht="14.25" customHeight="1" x14ac:dyDescent="0.25">
      <c r="J976314" s="30"/>
    </row>
    <row r="976315" spans="10:10" ht="14.25" customHeight="1" x14ac:dyDescent="0.25">
      <c r="J976315" s="30"/>
    </row>
    <row r="976316" spans="10:10" ht="14.25" customHeight="1" x14ac:dyDescent="0.25">
      <c r="J976316" s="30"/>
    </row>
    <row r="976317" spans="10:10" ht="14.25" customHeight="1" x14ac:dyDescent="0.25">
      <c r="J976317" s="30"/>
    </row>
    <row r="976318" spans="10:10" ht="14.25" customHeight="1" x14ac:dyDescent="0.25">
      <c r="J976318" s="30"/>
    </row>
    <row r="976319" spans="10:10" ht="14.25" customHeight="1" x14ac:dyDescent="0.25">
      <c r="J976319" s="30"/>
    </row>
    <row r="976320" spans="10:10" ht="14.25" customHeight="1" x14ac:dyDescent="0.25">
      <c r="J976320" s="30"/>
    </row>
    <row r="976321" spans="10:10" ht="14.25" customHeight="1" x14ac:dyDescent="0.25">
      <c r="J976321" s="30"/>
    </row>
    <row r="976322" spans="10:10" ht="14.25" customHeight="1" x14ac:dyDescent="0.25">
      <c r="J976322" s="30"/>
    </row>
    <row r="976323" spans="10:10" ht="14.25" customHeight="1" x14ac:dyDescent="0.25">
      <c r="J976323" s="30"/>
    </row>
    <row r="976324" spans="10:10" ht="14.25" customHeight="1" x14ac:dyDescent="0.25">
      <c r="J976324" s="30"/>
    </row>
    <row r="976325" spans="10:10" ht="14.25" customHeight="1" x14ac:dyDescent="0.25">
      <c r="J976325" s="30"/>
    </row>
    <row r="976326" spans="10:10" ht="14.25" customHeight="1" x14ac:dyDescent="0.25">
      <c r="J976326" s="30"/>
    </row>
    <row r="976327" spans="10:10" ht="14.25" customHeight="1" x14ac:dyDescent="0.25">
      <c r="J976327" s="30"/>
    </row>
    <row r="976328" spans="10:10" ht="14.25" customHeight="1" x14ac:dyDescent="0.25">
      <c r="J976328" s="30"/>
    </row>
    <row r="976329" spans="10:10" ht="14.25" customHeight="1" x14ac:dyDescent="0.25">
      <c r="J976329" s="30"/>
    </row>
    <row r="976330" spans="10:10" ht="14.25" customHeight="1" x14ac:dyDescent="0.25">
      <c r="J976330" s="30"/>
    </row>
    <row r="976331" spans="10:10" ht="14.25" customHeight="1" x14ac:dyDescent="0.25">
      <c r="J976331" s="30"/>
    </row>
    <row r="976332" spans="10:10" ht="14.25" customHeight="1" x14ac:dyDescent="0.25">
      <c r="J976332" s="30"/>
    </row>
    <row r="976333" spans="10:10" ht="14.25" customHeight="1" x14ac:dyDescent="0.25">
      <c r="J976333" s="30"/>
    </row>
    <row r="976334" spans="10:10" ht="14.25" customHeight="1" x14ac:dyDescent="0.25">
      <c r="J976334" s="30"/>
    </row>
    <row r="976335" spans="10:10" ht="14.25" customHeight="1" x14ac:dyDescent="0.25">
      <c r="J976335" s="30"/>
    </row>
    <row r="976336" spans="10:10" ht="14.25" customHeight="1" x14ac:dyDescent="0.25">
      <c r="J976336" s="30"/>
    </row>
    <row r="976337" spans="10:10" ht="14.25" customHeight="1" x14ac:dyDescent="0.25">
      <c r="J976337" s="30"/>
    </row>
    <row r="976338" spans="10:10" ht="14.25" customHeight="1" x14ac:dyDescent="0.25">
      <c r="J976338" s="30"/>
    </row>
    <row r="976339" spans="10:10" ht="14.25" customHeight="1" x14ac:dyDescent="0.25">
      <c r="J976339" s="30"/>
    </row>
    <row r="976340" spans="10:10" ht="14.25" customHeight="1" x14ac:dyDescent="0.25">
      <c r="J976340" s="30"/>
    </row>
    <row r="976341" spans="10:10" ht="14.25" customHeight="1" x14ac:dyDescent="0.25">
      <c r="J976341" s="30"/>
    </row>
    <row r="976342" spans="10:10" ht="14.25" customHeight="1" x14ac:dyDescent="0.25">
      <c r="J976342" s="30"/>
    </row>
    <row r="976343" spans="10:10" ht="14.25" customHeight="1" x14ac:dyDescent="0.25">
      <c r="J976343" s="30"/>
    </row>
    <row r="976344" spans="10:10" ht="14.25" customHeight="1" x14ac:dyDescent="0.25">
      <c r="J976344" s="30"/>
    </row>
    <row r="976345" spans="10:10" ht="14.25" customHeight="1" x14ac:dyDescent="0.25">
      <c r="J976345" s="30"/>
    </row>
    <row r="976346" spans="10:10" ht="14.25" customHeight="1" x14ac:dyDescent="0.25">
      <c r="J976346" s="30"/>
    </row>
    <row r="976347" spans="10:10" ht="14.25" customHeight="1" x14ac:dyDescent="0.25">
      <c r="J976347" s="30"/>
    </row>
    <row r="976348" spans="10:10" ht="14.25" customHeight="1" x14ac:dyDescent="0.25">
      <c r="J976348" s="30"/>
    </row>
    <row r="976349" spans="10:10" ht="14.25" customHeight="1" x14ac:dyDescent="0.25">
      <c r="J976349" s="30"/>
    </row>
    <row r="976350" spans="10:10" ht="14.25" customHeight="1" x14ac:dyDescent="0.25">
      <c r="J976350" s="30"/>
    </row>
    <row r="976351" spans="10:10" ht="14.25" customHeight="1" x14ac:dyDescent="0.25">
      <c r="J976351" s="30"/>
    </row>
    <row r="976352" spans="10:10" ht="14.25" customHeight="1" x14ac:dyDescent="0.25">
      <c r="J976352" s="30"/>
    </row>
    <row r="976353" spans="10:10" ht="14.25" customHeight="1" x14ac:dyDescent="0.25">
      <c r="J976353" s="30"/>
    </row>
    <row r="976354" spans="10:10" ht="14.25" customHeight="1" x14ac:dyDescent="0.25">
      <c r="J976354" s="30"/>
    </row>
    <row r="976355" spans="10:10" ht="14.25" customHeight="1" x14ac:dyDescent="0.25">
      <c r="J976355" s="30"/>
    </row>
    <row r="976356" spans="10:10" ht="14.25" customHeight="1" x14ac:dyDescent="0.25">
      <c r="J976356" s="30"/>
    </row>
    <row r="976357" spans="10:10" ht="14.25" customHeight="1" x14ac:dyDescent="0.25">
      <c r="J976357" s="30"/>
    </row>
    <row r="976358" spans="10:10" ht="14.25" customHeight="1" x14ac:dyDescent="0.25">
      <c r="J976358" s="30"/>
    </row>
    <row r="976359" spans="10:10" ht="14.25" customHeight="1" x14ac:dyDescent="0.25">
      <c r="J976359" s="30"/>
    </row>
    <row r="976360" spans="10:10" ht="14.25" customHeight="1" x14ac:dyDescent="0.25">
      <c r="J976360" s="30"/>
    </row>
    <row r="976361" spans="10:10" ht="14.25" customHeight="1" x14ac:dyDescent="0.25">
      <c r="J976361" s="30"/>
    </row>
    <row r="976362" spans="10:10" ht="14.25" customHeight="1" x14ac:dyDescent="0.25">
      <c r="J976362" s="30"/>
    </row>
    <row r="976363" spans="10:10" ht="14.25" customHeight="1" x14ac:dyDescent="0.25">
      <c r="J976363" s="30"/>
    </row>
    <row r="976364" spans="10:10" ht="14.25" customHeight="1" x14ac:dyDescent="0.25">
      <c r="J976364" s="30"/>
    </row>
    <row r="976365" spans="10:10" ht="14.25" customHeight="1" x14ac:dyDescent="0.25">
      <c r="J976365" s="30"/>
    </row>
    <row r="976366" spans="10:10" ht="14.25" customHeight="1" x14ac:dyDescent="0.25">
      <c r="J976366" s="30"/>
    </row>
    <row r="976367" spans="10:10" ht="14.25" customHeight="1" x14ac:dyDescent="0.25">
      <c r="J976367" s="30"/>
    </row>
    <row r="976368" spans="10:10" ht="14.25" customHeight="1" x14ac:dyDescent="0.25">
      <c r="J976368" s="30"/>
    </row>
    <row r="976369" spans="10:10" ht="14.25" customHeight="1" x14ac:dyDescent="0.25">
      <c r="J976369" s="30"/>
    </row>
    <row r="976370" spans="10:10" ht="14.25" customHeight="1" x14ac:dyDescent="0.25">
      <c r="J976370" s="30"/>
    </row>
    <row r="976371" spans="10:10" ht="14.25" customHeight="1" x14ac:dyDescent="0.25">
      <c r="J976371" s="30"/>
    </row>
    <row r="976372" spans="10:10" ht="14.25" customHeight="1" x14ac:dyDescent="0.25">
      <c r="J976372" s="30"/>
    </row>
    <row r="976373" spans="10:10" ht="14.25" customHeight="1" x14ac:dyDescent="0.25">
      <c r="J976373" s="30"/>
    </row>
    <row r="976374" spans="10:10" ht="14.25" customHeight="1" x14ac:dyDescent="0.25">
      <c r="J976374" s="30"/>
    </row>
    <row r="976375" spans="10:10" ht="14.25" customHeight="1" x14ac:dyDescent="0.25">
      <c r="J976375" s="30"/>
    </row>
    <row r="976376" spans="10:10" ht="14.25" customHeight="1" x14ac:dyDescent="0.25">
      <c r="J976376" s="30"/>
    </row>
    <row r="976377" spans="10:10" ht="14.25" customHeight="1" x14ac:dyDescent="0.25">
      <c r="J976377" s="30"/>
    </row>
    <row r="976378" spans="10:10" ht="14.25" customHeight="1" x14ac:dyDescent="0.25">
      <c r="J976378" s="30"/>
    </row>
    <row r="976379" spans="10:10" ht="14.25" customHeight="1" x14ac:dyDescent="0.25">
      <c r="J976379" s="30"/>
    </row>
    <row r="976380" spans="10:10" ht="14.25" customHeight="1" x14ac:dyDescent="0.25">
      <c r="J976380" s="30"/>
    </row>
    <row r="976381" spans="10:10" ht="14.25" customHeight="1" x14ac:dyDescent="0.25">
      <c r="J976381" s="30"/>
    </row>
    <row r="976382" spans="10:10" ht="14.25" customHeight="1" x14ac:dyDescent="0.25">
      <c r="J976382" s="30"/>
    </row>
    <row r="976383" spans="10:10" ht="14.25" customHeight="1" x14ac:dyDescent="0.25">
      <c r="J976383" s="30"/>
    </row>
    <row r="976384" spans="10:10" ht="14.25" customHeight="1" x14ac:dyDescent="0.25">
      <c r="J976384" s="30"/>
    </row>
    <row r="976385" spans="10:10" ht="14.25" customHeight="1" x14ac:dyDescent="0.25">
      <c r="J976385" s="30"/>
    </row>
    <row r="976386" spans="10:10" ht="14.25" customHeight="1" x14ac:dyDescent="0.25">
      <c r="J976386" s="30"/>
    </row>
    <row r="976387" spans="10:10" ht="14.25" customHeight="1" x14ac:dyDescent="0.25">
      <c r="J976387" s="30"/>
    </row>
    <row r="976388" spans="10:10" ht="14.25" customHeight="1" x14ac:dyDescent="0.25">
      <c r="J976388" s="30"/>
    </row>
    <row r="976389" spans="10:10" ht="14.25" customHeight="1" x14ac:dyDescent="0.25">
      <c r="J976389" s="30"/>
    </row>
    <row r="976390" spans="10:10" ht="14.25" customHeight="1" x14ac:dyDescent="0.25">
      <c r="J976390" s="30"/>
    </row>
    <row r="976391" spans="10:10" ht="14.25" customHeight="1" x14ac:dyDescent="0.25">
      <c r="J976391" s="30"/>
    </row>
    <row r="976392" spans="10:10" ht="14.25" customHeight="1" x14ac:dyDescent="0.25">
      <c r="J976392" s="30"/>
    </row>
    <row r="976393" spans="10:10" ht="14.25" customHeight="1" x14ac:dyDescent="0.25">
      <c r="J976393" s="30"/>
    </row>
    <row r="976394" spans="10:10" ht="14.25" customHeight="1" x14ac:dyDescent="0.25">
      <c r="J976394" s="30"/>
    </row>
    <row r="976395" spans="10:10" ht="14.25" customHeight="1" x14ac:dyDescent="0.25">
      <c r="J976395" s="30"/>
    </row>
    <row r="976396" spans="10:10" ht="14.25" customHeight="1" x14ac:dyDescent="0.25">
      <c r="J976396" s="30"/>
    </row>
    <row r="976397" spans="10:10" ht="14.25" customHeight="1" x14ac:dyDescent="0.25">
      <c r="J976397" s="30"/>
    </row>
    <row r="976398" spans="10:10" ht="14.25" customHeight="1" x14ac:dyDescent="0.25">
      <c r="J976398" s="30"/>
    </row>
    <row r="976399" spans="10:10" ht="14.25" customHeight="1" x14ac:dyDescent="0.25">
      <c r="J976399" s="30"/>
    </row>
    <row r="976400" spans="10:10" ht="14.25" customHeight="1" x14ac:dyDescent="0.25">
      <c r="J976400" s="30"/>
    </row>
    <row r="976401" spans="10:10" ht="14.25" customHeight="1" x14ac:dyDescent="0.25">
      <c r="J976401" s="30"/>
    </row>
    <row r="976402" spans="10:10" ht="14.25" customHeight="1" x14ac:dyDescent="0.25">
      <c r="J976402" s="30"/>
    </row>
    <row r="976403" spans="10:10" ht="14.25" customHeight="1" x14ac:dyDescent="0.25">
      <c r="J976403" s="30"/>
    </row>
    <row r="976404" spans="10:10" ht="14.25" customHeight="1" x14ac:dyDescent="0.25">
      <c r="J976404" s="30"/>
    </row>
    <row r="976405" spans="10:10" ht="14.25" customHeight="1" x14ac:dyDescent="0.25">
      <c r="J976405" s="30"/>
    </row>
    <row r="976406" spans="10:10" ht="14.25" customHeight="1" x14ac:dyDescent="0.25">
      <c r="J976406" s="30"/>
    </row>
    <row r="976407" spans="10:10" ht="14.25" customHeight="1" x14ac:dyDescent="0.25">
      <c r="J976407" s="30"/>
    </row>
    <row r="976408" spans="10:10" ht="14.25" customHeight="1" x14ac:dyDescent="0.25">
      <c r="J976408" s="30"/>
    </row>
    <row r="976409" spans="10:10" ht="14.25" customHeight="1" x14ac:dyDescent="0.25">
      <c r="J976409" s="30"/>
    </row>
    <row r="976410" spans="10:10" ht="14.25" customHeight="1" x14ac:dyDescent="0.25">
      <c r="J976410" s="30"/>
    </row>
    <row r="976411" spans="10:10" ht="14.25" customHeight="1" x14ac:dyDescent="0.25">
      <c r="J976411" s="30"/>
    </row>
    <row r="976412" spans="10:10" ht="14.25" customHeight="1" x14ac:dyDescent="0.25">
      <c r="J976412" s="30"/>
    </row>
    <row r="976413" spans="10:10" ht="14.25" customHeight="1" x14ac:dyDescent="0.25">
      <c r="J976413" s="30"/>
    </row>
    <row r="976414" spans="10:10" ht="14.25" customHeight="1" x14ac:dyDescent="0.25">
      <c r="J976414" s="30"/>
    </row>
    <row r="976415" spans="10:10" ht="14.25" customHeight="1" x14ac:dyDescent="0.25">
      <c r="J976415" s="30"/>
    </row>
    <row r="976416" spans="10:10" ht="14.25" customHeight="1" x14ac:dyDescent="0.25">
      <c r="J976416" s="30"/>
    </row>
    <row r="976417" spans="10:10" ht="14.25" customHeight="1" x14ac:dyDescent="0.25">
      <c r="J976417" s="30"/>
    </row>
    <row r="976418" spans="10:10" ht="14.25" customHeight="1" x14ac:dyDescent="0.25">
      <c r="J976418" s="30"/>
    </row>
    <row r="976419" spans="10:10" ht="14.25" customHeight="1" x14ac:dyDescent="0.25">
      <c r="J976419" s="30"/>
    </row>
    <row r="976420" spans="10:10" ht="14.25" customHeight="1" x14ac:dyDescent="0.25">
      <c r="J976420" s="30"/>
    </row>
    <row r="976421" spans="10:10" ht="14.25" customHeight="1" x14ac:dyDescent="0.25">
      <c r="J976421" s="30"/>
    </row>
    <row r="976422" spans="10:10" ht="14.25" customHeight="1" x14ac:dyDescent="0.25">
      <c r="J976422" s="30"/>
    </row>
    <row r="976423" spans="10:10" ht="14.25" customHeight="1" x14ac:dyDescent="0.25">
      <c r="J976423" s="30"/>
    </row>
    <row r="976424" spans="10:10" ht="14.25" customHeight="1" x14ac:dyDescent="0.25">
      <c r="J976424" s="30"/>
    </row>
    <row r="976425" spans="10:10" ht="14.25" customHeight="1" x14ac:dyDescent="0.25">
      <c r="J976425" s="30"/>
    </row>
    <row r="976426" spans="10:10" ht="14.25" customHeight="1" x14ac:dyDescent="0.25">
      <c r="J976426" s="30"/>
    </row>
    <row r="976427" spans="10:10" ht="14.25" customHeight="1" x14ac:dyDescent="0.25">
      <c r="J976427" s="30"/>
    </row>
    <row r="976428" spans="10:10" ht="14.25" customHeight="1" x14ac:dyDescent="0.25">
      <c r="J976428" s="30"/>
    </row>
    <row r="976429" spans="10:10" ht="14.25" customHeight="1" x14ac:dyDescent="0.25">
      <c r="J976429" s="30"/>
    </row>
    <row r="976430" spans="10:10" ht="14.25" customHeight="1" x14ac:dyDescent="0.25">
      <c r="J976430" s="30"/>
    </row>
    <row r="976431" spans="10:10" ht="14.25" customHeight="1" x14ac:dyDescent="0.25">
      <c r="J976431" s="30"/>
    </row>
    <row r="976432" spans="10:10" ht="14.25" customHeight="1" x14ac:dyDescent="0.25">
      <c r="J976432" s="30"/>
    </row>
    <row r="976433" spans="10:10" ht="14.25" customHeight="1" x14ac:dyDescent="0.25">
      <c r="J976433" s="30"/>
    </row>
    <row r="976434" spans="10:10" ht="14.25" customHeight="1" x14ac:dyDescent="0.25">
      <c r="J976434" s="30"/>
    </row>
    <row r="976435" spans="10:10" ht="14.25" customHeight="1" x14ac:dyDescent="0.25">
      <c r="J976435" s="30"/>
    </row>
    <row r="976436" spans="10:10" ht="14.25" customHeight="1" x14ac:dyDescent="0.25">
      <c r="J976436" s="30"/>
    </row>
    <row r="976437" spans="10:10" ht="14.25" customHeight="1" x14ac:dyDescent="0.25">
      <c r="J976437" s="30"/>
    </row>
    <row r="976438" spans="10:10" ht="14.25" customHeight="1" x14ac:dyDescent="0.25">
      <c r="J976438" s="30"/>
    </row>
    <row r="976439" spans="10:10" ht="14.25" customHeight="1" x14ac:dyDescent="0.25">
      <c r="J976439" s="30"/>
    </row>
    <row r="976440" spans="10:10" ht="14.25" customHeight="1" x14ac:dyDescent="0.25">
      <c r="J976440" s="30"/>
    </row>
    <row r="976441" spans="10:10" ht="14.25" customHeight="1" x14ac:dyDescent="0.25">
      <c r="J976441" s="30"/>
    </row>
    <row r="976442" spans="10:10" ht="14.25" customHeight="1" x14ac:dyDescent="0.25">
      <c r="J976442" s="30"/>
    </row>
    <row r="976443" spans="10:10" ht="14.25" customHeight="1" x14ac:dyDescent="0.25">
      <c r="J976443" s="30"/>
    </row>
    <row r="976444" spans="10:10" ht="14.25" customHeight="1" x14ac:dyDescent="0.25">
      <c r="J976444" s="30"/>
    </row>
    <row r="976445" spans="10:10" ht="14.25" customHeight="1" x14ac:dyDescent="0.25">
      <c r="J976445" s="30"/>
    </row>
    <row r="976446" spans="10:10" ht="14.25" customHeight="1" x14ac:dyDescent="0.25">
      <c r="J976446" s="30"/>
    </row>
    <row r="976447" spans="10:10" ht="14.25" customHeight="1" x14ac:dyDescent="0.25">
      <c r="J976447" s="30"/>
    </row>
    <row r="976448" spans="10:10" ht="14.25" customHeight="1" x14ac:dyDescent="0.25">
      <c r="J976448" s="30"/>
    </row>
    <row r="976449" spans="10:10" ht="14.25" customHeight="1" x14ac:dyDescent="0.25">
      <c r="J976449" s="30"/>
    </row>
    <row r="976450" spans="10:10" ht="14.25" customHeight="1" x14ac:dyDescent="0.25">
      <c r="J976450" s="30"/>
    </row>
    <row r="976451" spans="10:10" ht="14.25" customHeight="1" x14ac:dyDescent="0.25">
      <c r="J976451" s="30"/>
    </row>
    <row r="976452" spans="10:10" ht="14.25" customHeight="1" x14ac:dyDescent="0.25">
      <c r="J976452" s="30"/>
    </row>
    <row r="976453" spans="10:10" ht="14.25" customHeight="1" x14ac:dyDescent="0.25">
      <c r="J976453" s="30"/>
    </row>
    <row r="976454" spans="10:10" ht="14.25" customHeight="1" x14ac:dyDescent="0.25">
      <c r="J976454" s="30"/>
    </row>
    <row r="976455" spans="10:10" ht="14.25" customHeight="1" x14ac:dyDescent="0.25">
      <c r="J976455" s="30"/>
    </row>
    <row r="976456" spans="10:10" ht="14.25" customHeight="1" x14ac:dyDescent="0.25">
      <c r="J976456" s="30"/>
    </row>
    <row r="976457" spans="10:10" ht="14.25" customHeight="1" x14ac:dyDescent="0.25">
      <c r="J976457" s="30"/>
    </row>
    <row r="976458" spans="10:10" ht="14.25" customHeight="1" x14ac:dyDescent="0.25">
      <c r="J976458" s="30"/>
    </row>
    <row r="976459" spans="10:10" ht="14.25" customHeight="1" x14ac:dyDescent="0.25">
      <c r="J976459" s="30"/>
    </row>
    <row r="976460" spans="10:10" ht="14.25" customHeight="1" x14ac:dyDescent="0.25">
      <c r="J976460" s="30"/>
    </row>
    <row r="976461" spans="10:10" ht="14.25" customHeight="1" x14ac:dyDescent="0.25">
      <c r="J976461" s="30"/>
    </row>
    <row r="976462" spans="10:10" ht="14.25" customHeight="1" x14ac:dyDescent="0.25">
      <c r="J976462" s="30"/>
    </row>
    <row r="976463" spans="10:10" ht="14.25" customHeight="1" x14ac:dyDescent="0.25">
      <c r="J976463" s="30"/>
    </row>
    <row r="976464" spans="10:10" ht="14.25" customHeight="1" x14ac:dyDescent="0.25">
      <c r="J976464" s="30"/>
    </row>
    <row r="976465" spans="10:10" ht="14.25" customHeight="1" x14ac:dyDescent="0.25">
      <c r="J976465" s="30"/>
    </row>
    <row r="976466" spans="10:10" ht="14.25" customHeight="1" x14ac:dyDescent="0.25">
      <c r="J976466" s="30"/>
    </row>
    <row r="976467" spans="10:10" ht="14.25" customHeight="1" x14ac:dyDescent="0.25">
      <c r="J976467" s="30"/>
    </row>
    <row r="976468" spans="10:10" ht="14.25" customHeight="1" x14ac:dyDescent="0.25">
      <c r="J976468" s="30"/>
    </row>
    <row r="976469" spans="10:10" ht="14.25" customHeight="1" x14ac:dyDescent="0.25">
      <c r="J976469" s="30"/>
    </row>
    <row r="976470" spans="10:10" ht="14.25" customHeight="1" x14ac:dyDescent="0.25">
      <c r="J976470" s="30"/>
    </row>
    <row r="976471" spans="10:10" ht="14.25" customHeight="1" x14ac:dyDescent="0.25">
      <c r="J976471" s="30"/>
    </row>
    <row r="976472" spans="10:10" ht="14.25" customHeight="1" x14ac:dyDescent="0.25">
      <c r="J976472" s="30"/>
    </row>
    <row r="976473" spans="10:10" ht="14.25" customHeight="1" x14ac:dyDescent="0.25">
      <c r="J976473" s="30"/>
    </row>
    <row r="976474" spans="10:10" ht="14.25" customHeight="1" x14ac:dyDescent="0.25">
      <c r="J976474" s="30"/>
    </row>
    <row r="976475" spans="10:10" ht="14.25" customHeight="1" x14ac:dyDescent="0.25">
      <c r="J976475" s="30"/>
    </row>
    <row r="976476" spans="10:10" ht="14.25" customHeight="1" x14ac:dyDescent="0.25">
      <c r="J976476" s="30"/>
    </row>
    <row r="976477" spans="10:10" ht="14.25" customHeight="1" x14ac:dyDescent="0.25">
      <c r="J976477" s="30"/>
    </row>
    <row r="976478" spans="10:10" ht="14.25" customHeight="1" x14ac:dyDescent="0.25">
      <c r="J976478" s="30"/>
    </row>
    <row r="976479" spans="10:10" ht="14.25" customHeight="1" x14ac:dyDescent="0.25">
      <c r="J976479" s="30"/>
    </row>
    <row r="976480" spans="10:10" ht="14.25" customHeight="1" x14ac:dyDescent="0.25">
      <c r="J976480" s="30"/>
    </row>
    <row r="976481" spans="10:10" ht="14.25" customHeight="1" x14ac:dyDescent="0.25">
      <c r="J976481" s="30"/>
    </row>
    <row r="976482" spans="10:10" ht="14.25" customHeight="1" x14ac:dyDescent="0.25">
      <c r="J976482" s="30"/>
    </row>
    <row r="976483" spans="10:10" ht="14.25" customHeight="1" x14ac:dyDescent="0.25">
      <c r="J976483" s="30"/>
    </row>
    <row r="976484" spans="10:10" ht="14.25" customHeight="1" x14ac:dyDescent="0.25">
      <c r="J976484" s="30"/>
    </row>
    <row r="976485" spans="10:10" ht="14.25" customHeight="1" x14ac:dyDescent="0.25">
      <c r="J976485" s="30"/>
    </row>
    <row r="976486" spans="10:10" ht="14.25" customHeight="1" x14ac:dyDescent="0.25">
      <c r="J976486" s="30"/>
    </row>
    <row r="976487" spans="10:10" ht="14.25" customHeight="1" x14ac:dyDescent="0.25">
      <c r="J976487" s="30"/>
    </row>
    <row r="976488" spans="10:10" ht="14.25" customHeight="1" x14ac:dyDescent="0.25">
      <c r="J976488" s="30"/>
    </row>
    <row r="976489" spans="10:10" ht="14.25" customHeight="1" x14ac:dyDescent="0.25">
      <c r="J976489" s="30"/>
    </row>
    <row r="976490" spans="10:10" ht="14.25" customHeight="1" x14ac:dyDescent="0.25">
      <c r="J976490" s="30"/>
    </row>
    <row r="976491" spans="10:10" ht="14.25" customHeight="1" x14ac:dyDescent="0.25">
      <c r="J976491" s="30"/>
    </row>
    <row r="976492" spans="10:10" ht="14.25" customHeight="1" x14ac:dyDescent="0.25">
      <c r="J976492" s="30"/>
    </row>
    <row r="976493" spans="10:10" ht="14.25" customHeight="1" x14ac:dyDescent="0.25">
      <c r="J976493" s="30"/>
    </row>
    <row r="976494" spans="10:10" ht="14.25" customHeight="1" x14ac:dyDescent="0.25">
      <c r="J976494" s="30"/>
    </row>
    <row r="976495" spans="10:10" ht="14.25" customHeight="1" x14ac:dyDescent="0.25">
      <c r="J976495" s="30"/>
    </row>
    <row r="976496" spans="10:10" ht="14.25" customHeight="1" x14ac:dyDescent="0.25">
      <c r="J976496" s="30"/>
    </row>
    <row r="976497" spans="10:10" ht="14.25" customHeight="1" x14ac:dyDescent="0.25">
      <c r="J976497" s="30"/>
    </row>
    <row r="976498" spans="10:10" ht="14.25" customHeight="1" x14ac:dyDescent="0.25">
      <c r="J976498" s="30"/>
    </row>
    <row r="976499" spans="10:10" ht="14.25" customHeight="1" x14ac:dyDescent="0.25">
      <c r="J976499" s="30"/>
    </row>
    <row r="976500" spans="10:10" ht="14.25" customHeight="1" x14ac:dyDescent="0.25">
      <c r="J976500" s="30"/>
    </row>
    <row r="976501" spans="10:10" ht="14.25" customHeight="1" x14ac:dyDescent="0.25">
      <c r="J976501" s="30"/>
    </row>
    <row r="976502" spans="10:10" ht="14.25" customHeight="1" x14ac:dyDescent="0.25">
      <c r="J976502" s="30"/>
    </row>
    <row r="976503" spans="10:10" ht="14.25" customHeight="1" x14ac:dyDescent="0.25">
      <c r="J976503" s="30"/>
    </row>
    <row r="976504" spans="10:10" ht="14.25" customHeight="1" x14ac:dyDescent="0.25">
      <c r="J976504" s="30"/>
    </row>
    <row r="976505" spans="10:10" ht="14.25" customHeight="1" x14ac:dyDescent="0.25">
      <c r="J976505" s="30"/>
    </row>
    <row r="976506" spans="10:10" ht="14.25" customHeight="1" x14ac:dyDescent="0.25">
      <c r="J976506" s="30"/>
    </row>
    <row r="976507" spans="10:10" ht="14.25" customHeight="1" x14ac:dyDescent="0.25">
      <c r="J976507" s="30"/>
    </row>
    <row r="976508" spans="10:10" ht="14.25" customHeight="1" x14ac:dyDescent="0.25">
      <c r="J976508" s="30"/>
    </row>
    <row r="976509" spans="10:10" ht="14.25" customHeight="1" x14ac:dyDescent="0.25">
      <c r="J976509" s="30"/>
    </row>
    <row r="976510" spans="10:10" ht="14.25" customHeight="1" x14ac:dyDescent="0.25">
      <c r="J976510" s="30"/>
    </row>
    <row r="976511" spans="10:10" ht="14.25" customHeight="1" x14ac:dyDescent="0.25">
      <c r="J976511" s="30"/>
    </row>
    <row r="976512" spans="10:10" ht="14.25" customHeight="1" x14ac:dyDescent="0.25">
      <c r="J976512" s="30"/>
    </row>
    <row r="976513" spans="10:10" ht="14.25" customHeight="1" x14ac:dyDescent="0.25">
      <c r="J976513" s="30"/>
    </row>
    <row r="976514" spans="10:10" ht="14.25" customHeight="1" x14ac:dyDescent="0.25">
      <c r="J976514" s="30"/>
    </row>
    <row r="976515" spans="10:10" ht="14.25" customHeight="1" x14ac:dyDescent="0.25">
      <c r="J976515" s="30"/>
    </row>
    <row r="976516" spans="10:10" ht="14.25" customHeight="1" x14ac:dyDescent="0.25">
      <c r="J976516" s="30"/>
    </row>
    <row r="976517" spans="10:10" ht="14.25" customHeight="1" x14ac:dyDescent="0.25">
      <c r="J976517" s="30"/>
    </row>
    <row r="976518" spans="10:10" ht="14.25" customHeight="1" x14ac:dyDescent="0.25">
      <c r="J976518" s="30"/>
    </row>
    <row r="976519" spans="10:10" ht="14.25" customHeight="1" x14ac:dyDescent="0.25">
      <c r="J976519" s="30"/>
    </row>
    <row r="976520" spans="10:10" ht="14.25" customHeight="1" x14ac:dyDescent="0.25">
      <c r="J976520" s="30"/>
    </row>
    <row r="976521" spans="10:10" ht="14.25" customHeight="1" x14ac:dyDescent="0.25">
      <c r="J976521" s="30"/>
    </row>
    <row r="976522" spans="10:10" ht="14.25" customHeight="1" x14ac:dyDescent="0.25">
      <c r="J976522" s="30"/>
    </row>
    <row r="976523" spans="10:10" ht="14.25" customHeight="1" x14ac:dyDescent="0.25">
      <c r="J976523" s="30"/>
    </row>
    <row r="976524" spans="10:10" ht="14.25" customHeight="1" x14ac:dyDescent="0.25">
      <c r="J976524" s="30"/>
    </row>
    <row r="976525" spans="10:10" ht="14.25" customHeight="1" x14ac:dyDescent="0.25">
      <c r="J976525" s="30"/>
    </row>
    <row r="976526" spans="10:10" ht="14.25" customHeight="1" x14ac:dyDescent="0.25">
      <c r="J976526" s="30"/>
    </row>
    <row r="976527" spans="10:10" ht="14.25" customHeight="1" x14ac:dyDescent="0.25">
      <c r="J976527" s="30"/>
    </row>
    <row r="976528" spans="10:10" ht="14.25" customHeight="1" x14ac:dyDescent="0.25">
      <c r="J976528" s="30"/>
    </row>
    <row r="976529" spans="10:10" ht="14.25" customHeight="1" x14ac:dyDescent="0.25">
      <c r="J976529" s="30"/>
    </row>
    <row r="976530" spans="10:10" ht="14.25" customHeight="1" x14ac:dyDescent="0.25">
      <c r="J976530" s="30"/>
    </row>
    <row r="976531" spans="10:10" ht="14.25" customHeight="1" x14ac:dyDescent="0.25">
      <c r="J976531" s="30"/>
    </row>
    <row r="976532" spans="10:10" ht="14.25" customHeight="1" x14ac:dyDescent="0.25">
      <c r="J976532" s="30"/>
    </row>
    <row r="976533" spans="10:10" ht="14.25" customHeight="1" x14ac:dyDescent="0.25">
      <c r="J976533" s="30"/>
    </row>
    <row r="976534" spans="10:10" ht="14.25" customHeight="1" x14ac:dyDescent="0.25">
      <c r="J976534" s="30"/>
    </row>
    <row r="976535" spans="10:10" ht="14.25" customHeight="1" x14ac:dyDescent="0.25">
      <c r="J976535" s="30"/>
    </row>
    <row r="976536" spans="10:10" ht="14.25" customHeight="1" x14ac:dyDescent="0.25">
      <c r="J976536" s="30"/>
    </row>
    <row r="976537" spans="10:10" ht="14.25" customHeight="1" x14ac:dyDescent="0.25">
      <c r="J976537" s="30"/>
    </row>
    <row r="976538" spans="10:10" ht="14.25" customHeight="1" x14ac:dyDescent="0.25">
      <c r="J976538" s="30"/>
    </row>
    <row r="976539" spans="10:10" ht="14.25" customHeight="1" x14ac:dyDescent="0.25">
      <c r="J976539" s="30"/>
    </row>
    <row r="976540" spans="10:10" ht="14.25" customHeight="1" x14ac:dyDescent="0.25">
      <c r="J976540" s="30"/>
    </row>
    <row r="976541" spans="10:10" ht="14.25" customHeight="1" x14ac:dyDescent="0.25">
      <c r="J976541" s="30"/>
    </row>
    <row r="976542" spans="10:10" ht="14.25" customHeight="1" x14ac:dyDescent="0.25">
      <c r="J976542" s="30"/>
    </row>
    <row r="976543" spans="10:10" ht="14.25" customHeight="1" x14ac:dyDescent="0.25">
      <c r="J976543" s="30"/>
    </row>
    <row r="976544" spans="10:10" ht="14.25" customHeight="1" x14ac:dyDescent="0.25">
      <c r="J976544" s="30"/>
    </row>
    <row r="976545" spans="10:10" ht="14.25" customHeight="1" x14ac:dyDescent="0.25">
      <c r="J976545" s="30"/>
    </row>
    <row r="976546" spans="10:10" ht="14.25" customHeight="1" x14ac:dyDescent="0.25">
      <c r="J976546" s="30"/>
    </row>
    <row r="976547" spans="10:10" ht="14.25" customHeight="1" x14ac:dyDescent="0.25">
      <c r="J976547" s="30"/>
    </row>
    <row r="976548" spans="10:10" ht="14.25" customHeight="1" x14ac:dyDescent="0.25">
      <c r="J976548" s="30"/>
    </row>
    <row r="976549" spans="10:10" ht="14.25" customHeight="1" x14ac:dyDescent="0.25">
      <c r="J976549" s="30"/>
    </row>
    <row r="976550" spans="10:10" ht="14.25" customHeight="1" x14ac:dyDescent="0.25">
      <c r="J976550" s="30"/>
    </row>
    <row r="976551" spans="10:10" ht="14.25" customHeight="1" x14ac:dyDescent="0.25">
      <c r="J976551" s="30"/>
    </row>
    <row r="976552" spans="10:10" ht="14.25" customHeight="1" x14ac:dyDescent="0.25">
      <c r="J976552" s="30"/>
    </row>
    <row r="976553" spans="10:10" ht="14.25" customHeight="1" x14ac:dyDescent="0.25">
      <c r="J976553" s="30"/>
    </row>
    <row r="976554" spans="10:10" ht="14.25" customHeight="1" x14ac:dyDescent="0.25">
      <c r="J976554" s="30"/>
    </row>
    <row r="976555" spans="10:10" ht="14.25" customHeight="1" x14ac:dyDescent="0.25">
      <c r="J976555" s="30"/>
    </row>
    <row r="976556" spans="10:10" ht="14.25" customHeight="1" x14ac:dyDescent="0.25">
      <c r="J976556" s="30"/>
    </row>
    <row r="976557" spans="10:10" ht="14.25" customHeight="1" x14ac:dyDescent="0.25">
      <c r="J976557" s="30"/>
    </row>
    <row r="976558" spans="10:10" ht="14.25" customHeight="1" x14ac:dyDescent="0.25">
      <c r="J976558" s="30"/>
    </row>
    <row r="976559" spans="10:10" ht="14.25" customHeight="1" x14ac:dyDescent="0.25">
      <c r="J976559" s="30"/>
    </row>
    <row r="976560" spans="10:10" ht="14.25" customHeight="1" x14ac:dyDescent="0.25">
      <c r="J976560" s="30"/>
    </row>
    <row r="976561" spans="10:10" ht="14.25" customHeight="1" x14ac:dyDescent="0.25">
      <c r="J976561" s="30"/>
    </row>
    <row r="976562" spans="10:10" ht="14.25" customHeight="1" x14ac:dyDescent="0.25">
      <c r="J976562" s="30"/>
    </row>
    <row r="976563" spans="10:10" ht="14.25" customHeight="1" x14ac:dyDescent="0.25">
      <c r="J976563" s="30"/>
    </row>
    <row r="976564" spans="10:10" ht="14.25" customHeight="1" x14ac:dyDescent="0.25">
      <c r="J976564" s="30"/>
    </row>
    <row r="976565" spans="10:10" ht="14.25" customHeight="1" x14ac:dyDescent="0.25">
      <c r="J976565" s="30"/>
    </row>
    <row r="976566" spans="10:10" ht="14.25" customHeight="1" x14ac:dyDescent="0.25">
      <c r="J976566" s="30"/>
    </row>
    <row r="976567" spans="10:10" ht="14.25" customHeight="1" x14ac:dyDescent="0.25">
      <c r="J976567" s="30"/>
    </row>
    <row r="976568" spans="10:10" ht="14.25" customHeight="1" x14ac:dyDescent="0.25">
      <c r="J976568" s="30"/>
    </row>
    <row r="976569" spans="10:10" ht="14.25" customHeight="1" x14ac:dyDescent="0.25">
      <c r="J976569" s="30"/>
    </row>
    <row r="976570" spans="10:10" ht="14.25" customHeight="1" x14ac:dyDescent="0.25">
      <c r="J976570" s="30"/>
    </row>
    <row r="976571" spans="10:10" ht="14.25" customHeight="1" x14ac:dyDescent="0.25">
      <c r="J976571" s="30"/>
    </row>
    <row r="976572" spans="10:10" ht="14.25" customHeight="1" x14ac:dyDescent="0.25">
      <c r="J976572" s="30"/>
    </row>
    <row r="976573" spans="10:10" ht="14.25" customHeight="1" x14ac:dyDescent="0.25">
      <c r="J976573" s="30"/>
    </row>
    <row r="976574" spans="10:10" ht="14.25" customHeight="1" x14ac:dyDescent="0.25">
      <c r="J976574" s="30"/>
    </row>
    <row r="976575" spans="10:10" ht="14.25" customHeight="1" x14ac:dyDescent="0.25">
      <c r="J976575" s="30"/>
    </row>
    <row r="976576" spans="10:10" ht="14.25" customHeight="1" x14ac:dyDescent="0.25">
      <c r="J976576" s="30"/>
    </row>
    <row r="976577" spans="10:10" ht="14.25" customHeight="1" x14ac:dyDescent="0.25">
      <c r="J976577" s="30"/>
    </row>
    <row r="976578" spans="10:10" ht="14.25" customHeight="1" x14ac:dyDescent="0.25">
      <c r="J976578" s="30"/>
    </row>
    <row r="976579" spans="10:10" ht="14.25" customHeight="1" x14ac:dyDescent="0.25">
      <c r="J976579" s="30"/>
    </row>
    <row r="976580" spans="10:10" ht="14.25" customHeight="1" x14ac:dyDescent="0.25">
      <c r="J976580" s="30"/>
    </row>
    <row r="976581" spans="10:10" ht="14.25" customHeight="1" x14ac:dyDescent="0.25">
      <c r="J976581" s="30"/>
    </row>
    <row r="976582" spans="10:10" ht="14.25" customHeight="1" x14ac:dyDescent="0.25">
      <c r="J976582" s="30"/>
    </row>
    <row r="976583" spans="10:10" ht="14.25" customHeight="1" x14ac:dyDescent="0.25">
      <c r="J976583" s="30"/>
    </row>
    <row r="976584" spans="10:10" ht="14.25" customHeight="1" x14ac:dyDescent="0.25">
      <c r="J976584" s="30"/>
    </row>
    <row r="976585" spans="10:10" ht="14.25" customHeight="1" x14ac:dyDescent="0.25">
      <c r="J976585" s="30"/>
    </row>
    <row r="976586" spans="10:10" ht="14.25" customHeight="1" x14ac:dyDescent="0.25">
      <c r="J976586" s="30"/>
    </row>
    <row r="976587" spans="10:10" ht="14.25" customHeight="1" x14ac:dyDescent="0.25">
      <c r="J976587" s="30"/>
    </row>
    <row r="976588" spans="10:10" ht="14.25" customHeight="1" x14ac:dyDescent="0.25">
      <c r="J976588" s="30"/>
    </row>
    <row r="976589" spans="10:10" ht="14.25" customHeight="1" x14ac:dyDescent="0.25">
      <c r="J976589" s="30"/>
    </row>
    <row r="976590" spans="10:10" ht="14.25" customHeight="1" x14ac:dyDescent="0.25">
      <c r="J976590" s="30"/>
    </row>
    <row r="976591" spans="10:10" ht="14.25" customHeight="1" x14ac:dyDescent="0.25">
      <c r="J976591" s="30"/>
    </row>
    <row r="976592" spans="10:10" ht="14.25" customHeight="1" x14ac:dyDescent="0.25">
      <c r="J976592" s="30"/>
    </row>
    <row r="976593" spans="10:10" ht="14.25" customHeight="1" x14ac:dyDescent="0.25">
      <c r="J976593" s="30"/>
    </row>
    <row r="976594" spans="10:10" ht="14.25" customHeight="1" x14ac:dyDescent="0.25">
      <c r="J976594" s="30"/>
    </row>
    <row r="976595" spans="10:10" ht="14.25" customHeight="1" x14ac:dyDescent="0.25">
      <c r="J976595" s="30"/>
    </row>
    <row r="976596" spans="10:10" ht="14.25" customHeight="1" x14ac:dyDescent="0.25">
      <c r="J976596" s="30"/>
    </row>
    <row r="976597" spans="10:10" ht="14.25" customHeight="1" x14ac:dyDescent="0.25">
      <c r="J976597" s="30"/>
    </row>
    <row r="976598" spans="10:10" ht="14.25" customHeight="1" x14ac:dyDescent="0.25">
      <c r="J976598" s="30"/>
    </row>
    <row r="976599" spans="10:10" ht="14.25" customHeight="1" x14ac:dyDescent="0.25">
      <c r="J976599" s="30"/>
    </row>
    <row r="976600" spans="10:10" ht="14.25" customHeight="1" x14ac:dyDescent="0.25">
      <c r="J976600" s="30"/>
    </row>
    <row r="976601" spans="10:10" ht="14.25" customHeight="1" x14ac:dyDescent="0.25">
      <c r="J976601" s="30"/>
    </row>
    <row r="976602" spans="10:10" ht="14.25" customHeight="1" x14ac:dyDescent="0.25">
      <c r="J976602" s="30"/>
    </row>
    <row r="976603" spans="10:10" ht="14.25" customHeight="1" x14ac:dyDescent="0.25">
      <c r="J976603" s="30"/>
    </row>
    <row r="976604" spans="10:10" ht="14.25" customHeight="1" x14ac:dyDescent="0.25">
      <c r="J976604" s="30"/>
    </row>
    <row r="976605" spans="10:10" ht="14.25" customHeight="1" x14ac:dyDescent="0.25">
      <c r="J976605" s="30"/>
    </row>
    <row r="976606" spans="10:10" ht="14.25" customHeight="1" x14ac:dyDescent="0.25">
      <c r="J976606" s="30"/>
    </row>
    <row r="976607" spans="10:10" ht="14.25" customHeight="1" x14ac:dyDescent="0.25">
      <c r="J976607" s="30"/>
    </row>
    <row r="976608" spans="10:10" ht="14.25" customHeight="1" x14ac:dyDescent="0.25">
      <c r="J976608" s="30"/>
    </row>
    <row r="976609" spans="10:10" ht="14.25" customHeight="1" x14ac:dyDescent="0.25">
      <c r="J976609" s="30"/>
    </row>
    <row r="976610" spans="10:10" ht="14.25" customHeight="1" x14ac:dyDescent="0.25">
      <c r="J976610" s="30"/>
    </row>
    <row r="976611" spans="10:10" ht="14.25" customHeight="1" x14ac:dyDescent="0.25">
      <c r="J976611" s="30"/>
    </row>
    <row r="976612" spans="10:10" ht="14.25" customHeight="1" x14ac:dyDescent="0.25">
      <c r="J976612" s="30"/>
    </row>
    <row r="976613" spans="10:10" ht="14.25" customHeight="1" x14ac:dyDescent="0.25">
      <c r="J976613" s="30"/>
    </row>
    <row r="976614" spans="10:10" ht="14.25" customHeight="1" x14ac:dyDescent="0.25">
      <c r="J976614" s="30"/>
    </row>
    <row r="976615" spans="10:10" ht="14.25" customHeight="1" x14ac:dyDescent="0.25">
      <c r="J976615" s="30"/>
    </row>
    <row r="976616" spans="10:10" ht="14.25" customHeight="1" x14ac:dyDescent="0.25">
      <c r="J976616" s="30"/>
    </row>
    <row r="976617" spans="10:10" ht="14.25" customHeight="1" x14ac:dyDescent="0.25">
      <c r="J976617" s="30"/>
    </row>
    <row r="976618" spans="10:10" ht="14.25" customHeight="1" x14ac:dyDescent="0.25">
      <c r="J976618" s="30"/>
    </row>
    <row r="976619" spans="10:10" ht="14.25" customHeight="1" x14ac:dyDescent="0.25">
      <c r="J976619" s="30"/>
    </row>
    <row r="976620" spans="10:10" ht="14.25" customHeight="1" x14ac:dyDescent="0.25">
      <c r="J976620" s="30"/>
    </row>
    <row r="976621" spans="10:10" ht="14.25" customHeight="1" x14ac:dyDescent="0.25">
      <c r="J976621" s="30"/>
    </row>
    <row r="976622" spans="10:10" ht="14.25" customHeight="1" x14ac:dyDescent="0.25">
      <c r="J976622" s="30"/>
    </row>
    <row r="976623" spans="10:10" ht="14.25" customHeight="1" x14ac:dyDescent="0.25">
      <c r="J976623" s="30"/>
    </row>
    <row r="976624" spans="10:10" ht="14.25" customHeight="1" x14ac:dyDescent="0.25">
      <c r="J976624" s="30"/>
    </row>
    <row r="976625" spans="10:10" ht="14.25" customHeight="1" x14ac:dyDescent="0.25">
      <c r="J976625" s="30"/>
    </row>
    <row r="976626" spans="10:10" ht="14.25" customHeight="1" x14ac:dyDescent="0.25">
      <c r="J976626" s="30"/>
    </row>
    <row r="976627" spans="10:10" ht="14.25" customHeight="1" x14ac:dyDescent="0.25">
      <c r="J976627" s="30"/>
    </row>
    <row r="976628" spans="10:10" ht="14.25" customHeight="1" x14ac:dyDescent="0.25">
      <c r="J976628" s="30"/>
    </row>
    <row r="976629" spans="10:10" ht="14.25" customHeight="1" x14ac:dyDescent="0.25">
      <c r="J976629" s="30"/>
    </row>
    <row r="976630" spans="10:10" ht="14.25" customHeight="1" x14ac:dyDescent="0.25">
      <c r="J976630" s="30"/>
    </row>
    <row r="976631" spans="10:10" ht="14.25" customHeight="1" x14ac:dyDescent="0.25">
      <c r="J976631" s="30"/>
    </row>
    <row r="976632" spans="10:10" ht="14.25" customHeight="1" x14ac:dyDescent="0.25">
      <c r="J976632" s="30"/>
    </row>
    <row r="976633" spans="10:10" ht="14.25" customHeight="1" x14ac:dyDescent="0.25">
      <c r="J976633" s="30"/>
    </row>
    <row r="976634" spans="10:10" ht="14.25" customHeight="1" x14ac:dyDescent="0.25">
      <c r="J976634" s="30"/>
    </row>
    <row r="976635" spans="10:10" ht="14.25" customHeight="1" x14ac:dyDescent="0.25">
      <c r="J976635" s="30"/>
    </row>
    <row r="976636" spans="10:10" ht="14.25" customHeight="1" x14ac:dyDescent="0.25">
      <c r="J976636" s="30"/>
    </row>
    <row r="976637" spans="10:10" ht="14.25" customHeight="1" x14ac:dyDescent="0.25">
      <c r="J976637" s="30"/>
    </row>
    <row r="976638" spans="10:10" ht="14.25" customHeight="1" x14ac:dyDescent="0.25">
      <c r="J976638" s="30"/>
    </row>
    <row r="976639" spans="10:10" ht="14.25" customHeight="1" x14ac:dyDescent="0.25">
      <c r="J976639" s="30"/>
    </row>
    <row r="976640" spans="10:10" ht="14.25" customHeight="1" x14ac:dyDescent="0.25">
      <c r="J976640" s="30"/>
    </row>
    <row r="976641" spans="10:10" ht="14.25" customHeight="1" x14ac:dyDescent="0.25">
      <c r="J976641" s="30"/>
    </row>
    <row r="976642" spans="10:10" ht="14.25" customHeight="1" x14ac:dyDescent="0.25">
      <c r="J976642" s="30"/>
    </row>
    <row r="976643" spans="10:10" ht="14.25" customHeight="1" x14ac:dyDescent="0.25">
      <c r="J976643" s="30"/>
    </row>
    <row r="976644" spans="10:10" ht="14.25" customHeight="1" x14ac:dyDescent="0.25">
      <c r="J976644" s="30"/>
    </row>
    <row r="976645" spans="10:10" ht="14.25" customHeight="1" x14ac:dyDescent="0.25">
      <c r="J976645" s="30"/>
    </row>
    <row r="976646" spans="10:10" ht="14.25" customHeight="1" x14ac:dyDescent="0.25">
      <c r="J976646" s="30"/>
    </row>
    <row r="976647" spans="10:10" ht="14.25" customHeight="1" x14ac:dyDescent="0.25">
      <c r="J976647" s="30"/>
    </row>
    <row r="976648" spans="10:10" ht="14.25" customHeight="1" x14ac:dyDescent="0.25">
      <c r="J976648" s="30"/>
    </row>
    <row r="976649" spans="10:10" ht="14.25" customHeight="1" x14ac:dyDescent="0.25">
      <c r="J976649" s="30"/>
    </row>
    <row r="976650" spans="10:10" ht="14.25" customHeight="1" x14ac:dyDescent="0.25">
      <c r="J976650" s="30"/>
    </row>
    <row r="976651" spans="10:10" ht="14.25" customHeight="1" x14ac:dyDescent="0.25">
      <c r="J976651" s="30"/>
    </row>
    <row r="976652" spans="10:10" ht="14.25" customHeight="1" x14ac:dyDescent="0.25">
      <c r="J976652" s="30"/>
    </row>
    <row r="976653" spans="10:10" ht="14.25" customHeight="1" x14ac:dyDescent="0.25">
      <c r="J976653" s="30"/>
    </row>
    <row r="976654" spans="10:10" ht="14.25" customHeight="1" x14ac:dyDescent="0.25">
      <c r="J976654" s="30"/>
    </row>
    <row r="976655" spans="10:10" ht="14.25" customHeight="1" x14ac:dyDescent="0.25">
      <c r="J976655" s="30"/>
    </row>
    <row r="976656" spans="10:10" ht="14.25" customHeight="1" x14ac:dyDescent="0.25">
      <c r="J976656" s="30"/>
    </row>
    <row r="976657" spans="10:10" ht="14.25" customHeight="1" x14ac:dyDescent="0.25">
      <c r="J976657" s="30"/>
    </row>
    <row r="976658" spans="10:10" ht="14.25" customHeight="1" x14ac:dyDescent="0.25">
      <c r="J976658" s="30"/>
    </row>
    <row r="976659" spans="10:10" ht="14.25" customHeight="1" x14ac:dyDescent="0.25">
      <c r="J976659" s="30"/>
    </row>
    <row r="976660" spans="10:10" ht="14.25" customHeight="1" x14ac:dyDescent="0.25">
      <c r="J976660" s="30"/>
    </row>
    <row r="976661" spans="10:10" ht="14.25" customHeight="1" x14ac:dyDescent="0.25">
      <c r="J976661" s="30"/>
    </row>
    <row r="976662" spans="10:10" ht="14.25" customHeight="1" x14ac:dyDescent="0.25">
      <c r="J976662" s="30"/>
    </row>
    <row r="976663" spans="10:10" ht="14.25" customHeight="1" x14ac:dyDescent="0.25">
      <c r="J976663" s="30"/>
    </row>
    <row r="976664" spans="10:10" ht="14.25" customHeight="1" x14ac:dyDescent="0.25">
      <c r="J976664" s="30"/>
    </row>
    <row r="976665" spans="10:10" ht="14.25" customHeight="1" x14ac:dyDescent="0.25">
      <c r="J976665" s="30"/>
    </row>
    <row r="976666" spans="10:10" ht="14.25" customHeight="1" x14ac:dyDescent="0.25">
      <c r="J976666" s="30"/>
    </row>
    <row r="976667" spans="10:10" ht="14.25" customHeight="1" x14ac:dyDescent="0.25">
      <c r="J976667" s="30"/>
    </row>
    <row r="976668" spans="10:10" ht="14.25" customHeight="1" x14ac:dyDescent="0.25">
      <c r="J976668" s="30"/>
    </row>
    <row r="976669" spans="10:10" ht="14.25" customHeight="1" x14ac:dyDescent="0.25">
      <c r="J976669" s="30"/>
    </row>
    <row r="976670" spans="10:10" ht="14.25" customHeight="1" x14ac:dyDescent="0.25">
      <c r="J976670" s="30"/>
    </row>
    <row r="976671" spans="10:10" ht="14.25" customHeight="1" x14ac:dyDescent="0.25">
      <c r="J976671" s="30"/>
    </row>
    <row r="976672" spans="10:10" ht="14.25" customHeight="1" x14ac:dyDescent="0.25">
      <c r="J976672" s="30"/>
    </row>
    <row r="976673" spans="10:10" ht="14.25" customHeight="1" x14ac:dyDescent="0.25">
      <c r="J976673" s="30"/>
    </row>
    <row r="976674" spans="10:10" ht="14.25" customHeight="1" x14ac:dyDescent="0.25">
      <c r="J976674" s="30"/>
    </row>
    <row r="976675" spans="10:10" ht="14.25" customHeight="1" x14ac:dyDescent="0.25">
      <c r="J976675" s="30"/>
    </row>
    <row r="976676" spans="10:10" ht="14.25" customHeight="1" x14ac:dyDescent="0.25">
      <c r="J976676" s="30"/>
    </row>
    <row r="976677" spans="10:10" ht="14.25" customHeight="1" x14ac:dyDescent="0.25">
      <c r="J976677" s="30"/>
    </row>
    <row r="976678" spans="10:10" ht="14.25" customHeight="1" x14ac:dyDescent="0.25">
      <c r="J976678" s="30"/>
    </row>
    <row r="976679" spans="10:10" ht="14.25" customHeight="1" x14ac:dyDescent="0.25">
      <c r="J976679" s="30"/>
    </row>
    <row r="976680" spans="10:10" ht="14.25" customHeight="1" x14ac:dyDescent="0.25">
      <c r="J976680" s="30"/>
    </row>
    <row r="976681" spans="10:10" ht="14.25" customHeight="1" x14ac:dyDescent="0.25">
      <c r="J976681" s="30"/>
    </row>
    <row r="976682" spans="10:10" ht="14.25" customHeight="1" x14ac:dyDescent="0.25">
      <c r="J976682" s="30"/>
    </row>
    <row r="976683" spans="10:10" ht="14.25" customHeight="1" x14ac:dyDescent="0.25">
      <c r="J976683" s="30"/>
    </row>
    <row r="976684" spans="10:10" ht="14.25" customHeight="1" x14ac:dyDescent="0.25">
      <c r="J976684" s="30"/>
    </row>
    <row r="976685" spans="10:10" ht="14.25" customHeight="1" x14ac:dyDescent="0.25">
      <c r="J976685" s="30"/>
    </row>
    <row r="976686" spans="10:10" ht="14.25" customHeight="1" x14ac:dyDescent="0.25">
      <c r="J976686" s="30"/>
    </row>
    <row r="976687" spans="10:10" ht="14.25" customHeight="1" x14ac:dyDescent="0.25">
      <c r="J976687" s="30"/>
    </row>
    <row r="976688" spans="10:10" ht="14.25" customHeight="1" x14ac:dyDescent="0.25">
      <c r="J976688" s="30"/>
    </row>
    <row r="976689" spans="10:10" ht="14.25" customHeight="1" x14ac:dyDescent="0.25">
      <c r="J976689" s="30"/>
    </row>
    <row r="976690" spans="10:10" ht="14.25" customHeight="1" x14ac:dyDescent="0.25">
      <c r="J976690" s="30"/>
    </row>
    <row r="976691" spans="10:10" ht="14.25" customHeight="1" x14ac:dyDescent="0.25">
      <c r="J976691" s="30"/>
    </row>
    <row r="976692" spans="10:10" ht="14.25" customHeight="1" x14ac:dyDescent="0.25">
      <c r="J976692" s="30"/>
    </row>
    <row r="976693" spans="10:10" ht="14.25" customHeight="1" x14ac:dyDescent="0.25">
      <c r="J976693" s="30"/>
    </row>
    <row r="976694" spans="10:10" ht="14.25" customHeight="1" x14ac:dyDescent="0.25">
      <c r="J976694" s="30"/>
    </row>
    <row r="976695" spans="10:10" ht="14.25" customHeight="1" x14ac:dyDescent="0.25">
      <c r="J976695" s="30"/>
    </row>
    <row r="976696" spans="10:10" ht="14.25" customHeight="1" x14ac:dyDescent="0.25">
      <c r="J976696" s="30"/>
    </row>
    <row r="976697" spans="10:10" ht="14.25" customHeight="1" x14ac:dyDescent="0.25">
      <c r="J976697" s="30"/>
    </row>
    <row r="976698" spans="10:10" ht="14.25" customHeight="1" x14ac:dyDescent="0.25">
      <c r="J976698" s="30"/>
    </row>
    <row r="976699" spans="10:10" ht="14.25" customHeight="1" x14ac:dyDescent="0.25">
      <c r="J976699" s="30"/>
    </row>
    <row r="976700" spans="10:10" ht="14.25" customHeight="1" x14ac:dyDescent="0.25">
      <c r="J976700" s="30"/>
    </row>
    <row r="976701" spans="10:10" ht="14.25" customHeight="1" x14ac:dyDescent="0.25">
      <c r="J976701" s="30"/>
    </row>
    <row r="976702" spans="10:10" ht="14.25" customHeight="1" x14ac:dyDescent="0.25">
      <c r="J976702" s="30"/>
    </row>
    <row r="976703" spans="10:10" ht="14.25" customHeight="1" x14ac:dyDescent="0.25">
      <c r="J976703" s="30"/>
    </row>
    <row r="976704" spans="10:10" ht="14.25" customHeight="1" x14ac:dyDescent="0.25">
      <c r="J976704" s="30"/>
    </row>
    <row r="976705" spans="10:10" ht="14.25" customHeight="1" x14ac:dyDescent="0.25">
      <c r="J976705" s="30"/>
    </row>
    <row r="976706" spans="10:10" ht="14.25" customHeight="1" x14ac:dyDescent="0.25">
      <c r="J976706" s="30"/>
    </row>
    <row r="976707" spans="10:10" ht="14.25" customHeight="1" x14ac:dyDescent="0.25">
      <c r="J976707" s="30"/>
    </row>
    <row r="976708" spans="10:10" ht="14.25" customHeight="1" x14ac:dyDescent="0.25">
      <c r="J976708" s="30"/>
    </row>
    <row r="976709" spans="10:10" ht="14.25" customHeight="1" x14ac:dyDescent="0.25">
      <c r="J976709" s="30"/>
    </row>
    <row r="976710" spans="10:10" ht="14.25" customHeight="1" x14ac:dyDescent="0.25">
      <c r="J976710" s="30"/>
    </row>
    <row r="976711" spans="10:10" ht="14.25" customHeight="1" x14ac:dyDescent="0.25">
      <c r="J976711" s="30"/>
    </row>
    <row r="976712" spans="10:10" ht="14.25" customHeight="1" x14ac:dyDescent="0.25">
      <c r="J976712" s="30"/>
    </row>
    <row r="976713" spans="10:10" ht="14.25" customHeight="1" x14ac:dyDescent="0.25">
      <c r="J976713" s="30"/>
    </row>
    <row r="976714" spans="10:10" ht="14.25" customHeight="1" x14ac:dyDescent="0.25">
      <c r="J976714" s="30"/>
    </row>
    <row r="976715" spans="10:10" ht="14.25" customHeight="1" x14ac:dyDescent="0.25">
      <c r="J976715" s="30"/>
    </row>
    <row r="976716" spans="10:10" ht="14.25" customHeight="1" x14ac:dyDescent="0.25">
      <c r="J976716" s="30"/>
    </row>
    <row r="976717" spans="10:10" ht="14.25" customHeight="1" x14ac:dyDescent="0.25">
      <c r="J976717" s="30"/>
    </row>
    <row r="976718" spans="10:10" ht="14.25" customHeight="1" x14ac:dyDescent="0.25">
      <c r="J976718" s="30"/>
    </row>
    <row r="976719" spans="10:10" ht="14.25" customHeight="1" x14ac:dyDescent="0.25">
      <c r="J976719" s="30"/>
    </row>
    <row r="976720" spans="10:10" ht="14.25" customHeight="1" x14ac:dyDescent="0.25">
      <c r="J976720" s="30"/>
    </row>
    <row r="976721" spans="10:10" ht="14.25" customHeight="1" x14ac:dyDescent="0.25">
      <c r="J976721" s="30"/>
    </row>
    <row r="976722" spans="10:10" ht="14.25" customHeight="1" x14ac:dyDescent="0.25">
      <c r="J976722" s="30"/>
    </row>
    <row r="976723" spans="10:10" ht="14.25" customHeight="1" x14ac:dyDescent="0.25">
      <c r="J976723" s="30"/>
    </row>
    <row r="976724" spans="10:10" ht="14.25" customHeight="1" x14ac:dyDescent="0.25">
      <c r="J976724" s="30"/>
    </row>
    <row r="976725" spans="10:10" ht="14.25" customHeight="1" x14ac:dyDescent="0.25">
      <c r="J976725" s="30"/>
    </row>
    <row r="976726" spans="10:10" ht="14.25" customHeight="1" x14ac:dyDescent="0.25">
      <c r="J976726" s="30"/>
    </row>
    <row r="976727" spans="10:10" ht="14.25" customHeight="1" x14ac:dyDescent="0.25">
      <c r="J976727" s="30"/>
    </row>
    <row r="976728" spans="10:10" ht="14.25" customHeight="1" x14ac:dyDescent="0.25">
      <c r="J976728" s="30"/>
    </row>
    <row r="976729" spans="10:10" ht="14.25" customHeight="1" x14ac:dyDescent="0.25">
      <c r="J976729" s="30"/>
    </row>
    <row r="976730" spans="10:10" ht="14.25" customHeight="1" x14ac:dyDescent="0.25">
      <c r="J976730" s="30"/>
    </row>
    <row r="976731" spans="10:10" ht="14.25" customHeight="1" x14ac:dyDescent="0.25">
      <c r="J976731" s="30"/>
    </row>
    <row r="976732" spans="10:10" ht="14.25" customHeight="1" x14ac:dyDescent="0.25">
      <c r="J976732" s="30"/>
    </row>
    <row r="976733" spans="10:10" ht="14.25" customHeight="1" x14ac:dyDescent="0.25">
      <c r="J976733" s="30"/>
    </row>
    <row r="976734" spans="10:10" ht="14.25" customHeight="1" x14ac:dyDescent="0.25">
      <c r="J976734" s="30"/>
    </row>
    <row r="976735" spans="10:10" ht="14.25" customHeight="1" x14ac:dyDescent="0.25">
      <c r="J976735" s="30"/>
    </row>
    <row r="976736" spans="10:10" ht="14.25" customHeight="1" x14ac:dyDescent="0.25">
      <c r="J976736" s="30"/>
    </row>
    <row r="976737" spans="10:10" ht="14.25" customHeight="1" x14ac:dyDescent="0.25">
      <c r="J976737" s="30"/>
    </row>
    <row r="976738" spans="10:10" ht="14.25" customHeight="1" x14ac:dyDescent="0.25">
      <c r="J976738" s="30"/>
    </row>
    <row r="976739" spans="10:10" ht="14.25" customHeight="1" x14ac:dyDescent="0.25">
      <c r="J976739" s="30"/>
    </row>
    <row r="976740" spans="10:10" ht="14.25" customHeight="1" x14ac:dyDescent="0.25">
      <c r="J976740" s="30"/>
    </row>
    <row r="976741" spans="10:10" ht="14.25" customHeight="1" x14ac:dyDescent="0.25">
      <c r="J976741" s="30"/>
    </row>
    <row r="976742" spans="10:10" ht="14.25" customHeight="1" x14ac:dyDescent="0.25">
      <c r="J976742" s="30"/>
    </row>
    <row r="976743" spans="10:10" ht="14.25" customHeight="1" x14ac:dyDescent="0.25">
      <c r="J976743" s="30"/>
    </row>
    <row r="976744" spans="10:10" ht="14.25" customHeight="1" x14ac:dyDescent="0.25">
      <c r="J976744" s="30"/>
    </row>
    <row r="976745" spans="10:10" ht="14.25" customHeight="1" x14ac:dyDescent="0.25">
      <c r="J976745" s="30"/>
    </row>
    <row r="976746" spans="10:10" ht="14.25" customHeight="1" x14ac:dyDescent="0.25">
      <c r="J976746" s="30"/>
    </row>
    <row r="976747" spans="10:10" ht="14.25" customHeight="1" x14ac:dyDescent="0.25">
      <c r="J976747" s="30"/>
    </row>
    <row r="976748" spans="10:10" ht="14.25" customHeight="1" x14ac:dyDescent="0.25">
      <c r="J976748" s="30"/>
    </row>
    <row r="976749" spans="10:10" ht="14.25" customHeight="1" x14ac:dyDescent="0.25">
      <c r="J976749" s="30"/>
    </row>
    <row r="976750" spans="10:10" ht="14.25" customHeight="1" x14ac:dyDescent="0.25">
      <c r="J976750" s="30"/>
    </row>
    <row r="976751" spans="10:10" ht="14.25" customHeight="1" x14ac:dyDescent="0.25">
      <c r="J976751" s="30"/>
    </row>
    <row r="976752" spans="10:10" ht="14.25" customHeight="1" x14ac:dyDescent="0.25">
      <c r="J976752" s="30"/>
    </row>
    <row r="976753" spans="10:10" ht="14.25" customHeight="1" x14ac:dyDescent="0.25">
      <c r="J976753" s="30"/>
    </row>
    <row r="976754" spans="10:10" ht="14.25" customHeight="1" x14ac:dyDescent="0.25">
      <c r="J976754" s="30"/>
    </row>
    <row r="976755" spans="10:10" ht="14.25" customHeight="1" x14ac:dyDescent="0.25">
      <c r="J976755" s="30"/>
    </row>
    <row r="976756" spans="10:10" ht="14.25" customHeight="1" x14ac:dyDescent="0.25">
      <c r="J976756" s="30"/>
    </row>
    <row r="976757" spans="10:10" ht="14.25" customHeight="1" x14ac:dyDescent="0.25">
      <c r="J976757" s="30"/>
    </row>
    <row r="976758" spans="10:10" ht="14.25" customHeight="1" x14ac:dyDescent="0.25">
      <c r="J976758" s="30"/>
    </row>
    <row r="976759" spans="10:10" ht="14.25" customHeight="1" x14ac:dyDescent="0.25">
      <c r="J976759" s="30"/>
    </row>
    <row r="976760" spans="10:10" ht="14.25" customHeight="1" x14ac:dyDescent="0.25">
      <c r="J976760" s="30"/>
    </row>
    <row r="976761" spans="10:10" ht="14.25" customHeight="1" x14ac:dyDescent="0.25">
      <c r="J976761" s="30"/>
    </row>
    <row r="976762" spans="10:10" ht="14.25" customHeight="1" x14ac:dyDescent="0.25">
      <c r="J976762" s="30"/>
    </row>
    <row r="976763" spans="10:10" ht="14.25" customHeight="1" x14ac:dyDescent="0.25">
      <c r="J976763" s="30"/>
    </row>
    <row r="976764" spans="10:10" ht="14.25" customHeight="1" x14ac:dyDescent="0.25">
      <c r="J976764" s="30"/>
    </row>
    <row r="976765" spans="10:10" ht="14.25" customHeight="1" x14ac:dyDescent="0.25">
      <c r="J976765" s="30"/>
    </row>
    <row r="976766" spans="10:10" ht="14.25" customHeight="1" x14ac:dyDescent="0.25">
      <c r="J976766" s="30"/>
    </row>
    <row r="976767" spans="10:10" ht="14.25" customHeight="1" x14ac:dyDescent="0.25">
      <c r="J976767" s="30"/>
    </row>
    <row r="976768" spans="10:10" ht="14.25" customHeight="1" x14ac:dyDescent="0.25">
      <c r="J976768" s="30"/>
    </row>
    <row r="976769" spans="10:10" ht="14.25" customHeight="1" x14ac:dyDescent="0.25">
      <c r="J976769" s="30"/>
    </row>
    <row r="976770" spans="10:10" ht="14.25" customHeight="1" x14ac:dyDescent="0.25">
      <c r="J976770" s="30"/>
    </row>
    <row r="976771" spans="10:10" ht="14.25" customHeight="1" x14ac:dyDescent="0.25">
      <c r="J976771" s="30"/>
    </row>
    <row r="976772" spans="10:10" ht="14.25" customHeight="1" x14ac:dyDescent="0.25">
      <c r="J976772" s="30"/>
    </row>
    <row r="976773" spans="10:10" ht="14.25" customHeight="1" x14ac:dyDescent="0.25">
      <c r="J976773" s="30"/>
    </row>
    <row r="976774" spans="10:10" ht="14.25" customHeight="1" x14ac:dyDescent="0.25">
      <c r="J976774" s="30"/>
    </row>
    <row r="976775" spans="10:10" ht="14.25" customHeight="1" x14ac:dyDescent="0.25">
      <c r="J976775" s="30"/>
    </row>
    <row r="976776" spans="10:10" ht="14.25" customHeight="1" x14ac:dyDescent="0.25">
      <c r="J976776" s="30"/>
    </row>
    <row r="976777" spans="10:10" ht="14.25" customHeight="1" x14ac:dyDescent="0.25">
      <c r="J976777" s="30"/>
    </row>
    <row r="976778" spans="10:10" ht="14.25" customHeight="1" x14ac:dyDescent="0.25">
      <c r="J976778" s="30"/>
    </row>
    <row r="976779" spans="10:10" ht="14.25" customHeight="1" x14ac:dyDescent="0.25">
      <c r="J976779" s="30"/>
    </row>
    <row r="976780" spans="10:10" ht="14.25" customHeight="1" x14ac:dyDescent="0.25">
      <c r="J976780" s="30"/>
    </row>
    <row r="976781" spans="10:10" ht="14.25" customHeight="1" x14ac:dyDescent="0.25">
      <c r="J976781" s="30"/>
    </row>
    <row r="976782" spans="10:10" ht="14.25" customHeight="1" x14ac:dyDescent="0.25">
      <c r="J976782" s="30"/>
    </row>
    <row r="976783" spans="10:10" ht="14.25" customHeight="1" x14ac:dyDescent="0.25">
      <c r="J976783" s="30"/>
    </row>
    <row r="976784" spans="10:10" ht="14.25" customHeight="1" x14ac:dyDescent="0.25">
      <c r="J976784" s="30"/>
    </row>
    <row r="976785" spans="10:10" ht="14.25" customHeight="1" x14ac:dyDescent="0.25">
      <c r="J976785" s="30"/>
    </row>
    <row r="976786" spans="10:10" ht="14.25" customHeight="1" x14ac:dyDescent="0.25">
      <c r="J976786" s="30"/>
    </row>
    <row r="976787" spans="10:10" ht="14.25" customHeight="1" x14ac:dyDescent="0.25">
      <c r="J976787" s="30"/>
    </row>
    <row r="976788" spans="10:10" ht="14.25" customHeight="1" x14ac:dyDescent="0.25">
      <c r="J976788" s="30"/>
    </row>
    <row r="976789" spans="10:10" ht="14.25" customHeight="1" x14ac:dyDescent="0.25">
      <c r="J976789" s="30"/>
    </row>
    <row r="976790" spans="10:10" ht="14.25" customHeight="1" x14ac:dyDescent="0.25">
      <c r="J976790" s="30"/>
    </row>
    <row r="976791" spans="10:10" ht="14.25" customHeight="1" x14ac:dyDescent="0.25">
      <c r="J976791" s="30"/>
    </row>
    <row r="976792" spans="10:10" ht="14.25" customHeight="1" x14ac:dyDescent="0.25">
      <c r="J976792" s="30"/>
    </row>
    <row r="976793" spans="10:10" ht="14.25" customHeight="1" x14ac:dyDescent="0.25">
      <c r="J976793" s="30"/>
    </row>
    <row r="976794" spans="10:10" ht="14.25" customHeight="1" x14ac:dyDescent="0.25">
      <c r="J976794" s="30"/>
    </row>
    <row r="976795" spans="10:10" ht="14.25" customHeight="1" x14ac:dyDescent="0.25">
      <c r="J976795" s="30"/>
    </row>
    <row r="976796" spans="10:10" ht="14.25" customHeight="1" x14ac:dyDescent="0.25">
      <c r="J976796" s="30"/>
    </row>
    <row r="976797" spans="10:10" ht="14.25" customHeight="1" x14ac:dyDescent="0.25">
      <c r="J976797" s="30"/>
    </row>
    <row r="976798" spans="10:10" ht="14.25" customHeight="1" x14ac:dyDescent="0.25">
      <c r="J976798" s="30"/>
    </row>
    <row r="976799" spans="10:10" ht="14.25" customHeight="1" x14ac:dyDescent="0.25">
      <c r="J976799" s="30"/>
    </row>
    <row r="976800" spans="10:10" ht="14.25" customHeight="1" x14ac:dyDescent="0.25">
      <c r="J976800" s="30"/>
    </row>
    <row r="976801" spans="10:10" ht="14.25" customHeight="1" x14ac:dyDescent="0.25">
      <c r="J976801" s="30"/>
    </row>
    <row r="976802" spans="10:10" ht="14.25" customHeight="1" x14ac:dyDescent="0.25">
      <c r="J976802" s="30"/>
    </row>
    <row r="976803" spans="10:10" ht="14.25" customHeight="1" x14ac:dyDescent="0.25">
      <c r="J976803" s="30"/>
    </row>
    <row r="976804" spans="10:10" ht="14.25" customHeight="1" x14ac:dyDescent="0.25">
      <c r="J976804" s="30"/>
    </row>
    <row r="976805" spans="10:10" ht="14.25" customHeight="1" x14ac:dyDescent="0.25">
      <c r="J976805" s="30"/>
    </row>
    <row r="976806" spans="10:10" ht="14.25" customHeight="1" x14ac:dyDescent="0.25">
      <c r="J976806" s="30"/>
    </row>
    <row r="976807" spans="10:10" ht="14.25" customHeight="1" x14ac:dyDescent="0.25">
      <c r="J976807" s="30"/>
    </row>
    <row r="976808" spans="10:10" ht="14.25" customHeight="1" x14ac:dyDescent="0.25">
      <c r="J976808" s="30"/>
    </row>
    <row r="976809" spans="10:10" ht="14.25" customHeight="1" x14ac:dyDescent="0.25">
      <c r="J976809" s="30"/>
    </row>
    <row r="976810" spans="10:10" ht="14.25" customHeight="1" x14ac:dyDescent="0.25">
      <c r="J976810" s="30"/>
    </row>
    <row r="976811" spans="10:10" ht="14.25" customHeight="1" x14ac:dyDescent="0.25">
      <c r="J976811" s="30"/>
    </row>
    <row r="976812" spans="10:10" ht="14.25" customHeight="1" x14ac:dyDescent="0.25">
      <c r="J976812" s="30"/>
    </row>
    <row r="976813" spans="10:10" ht="14.25" customHeight="1" x14ac:dyDescent="0.25">
      <c r="J976813" s="30"/>
    </row>
    <row r="976814" spans="10:10" ht="14.25" customHeight="1" x14ac:dyDescent="0.25">
      <c r="J976814" s="30"/>
    </row>
    <row r="976815" spans="10:10" ht="14.25" customHeight="1" x14ac:dyDescent="0.25">
      <c r="J976815" s="30"/>
    </row>
    <row r="976816" spans="10:10" ht="14.25" customHeight="1" x14ac:dyDescent="0.25">
      <c r="J976816" s="30"/>
    </row>
    <row r="976817" spans="10:10" ht="14.25" customHeight="1" x14ac:dyDescent="0.25">
      <c r="J976817" s="30"/>
    </row>
    <row r="976818" spans="10:10" ht="14.25" customHeight="1" x14ac:dyDescent="0.25">
      <c r="J976818" s="30"/>
    </row>
    <row r="976819" spans="10:10" ht="14.25" customHeight="1" x14ac:dyDescent="0.25">
      <c r="J976819" s="30"/>
    </row>
    <row r="976820" spans="10:10" ht="14.25" customHeight="1" x14ac:dyDescent="0.25">
      <c r="J976820" s="30"/>
    </row>
    <row r="976821" spans="10:10" ht="14.25" customHeight="1" x14ac:dyDescent="0.25">
      <c r="J976821" s="30"/>
    </row>
    <row r="976822" spans="10:10" ht="14.25" customHeight="1" x14ac:dyDescent="0.25">
      <c r="J976822" s="30"/>
    </row>
    <row r="976823" spans="10:10" ht="14.25" customHeight="1" x14ac:dyDescent="0.25">
      <c r="J976823" s="30"/>
    </row>
    <row r="976824" spans="10:10" ht="14.25" customHeight="1" x14ac:dyDescent="0.25">
      <c r="J976824" s="30"/>
    </row>
    <row r="976825" spans="10:10" ht="14.25" customHeight="1" x14ac:dyDescent="0.25">
      <c r="J976825" s="30"/>
    </row>
    <row r="976826" spans="10:10" ht="14.25" customHeight="1" x14ac:dyDescent="0.25">
      <c r="J976826" s="30"/>
    </row>
    <row r="976827" spans="10:10" ht="14.25" customHeight="1" x14ac:dyDescent="0.25">
      <c r="J976827" s="30"/>
    </row>
    <row r="976828" spans="10:10" ht="14.25" customHeight="1" x14ac:dyDescent="0.25">
      <c r="J976828" s="30"/>
    </row>
    <row r="976829" spans="10:10" ht="14.25" customHeight="1" x14ac:dyDescent="0.25">
      <c r="J976829" s="30"/>
    </row>
    <row r="976830" spans="10:10" ht="14.25" customHeight="1" x14ac:dyDescent="0.25">
      <c r="J976830" s="30"/>
    </row>
    <row r="976831" spans="10:10" ht="14.25" customHeight="1" x14ac:dyDescent="0.25">
      <c r="J976831" s="30"/>
    </row>
    <row r="976832" spans="10:10" ht="14.25" customHeight="1" x14ac:dyDescent="0.25">
      <c r="J976832" s="30"/>
    </row>
    <row r="976833" spans="10:10" ht="14.25" customHeight="1" x14ac:dyDescent="0.25">
      <c r="J976833" s="30"/>
    </row>
    <row r="976834" spans="10:10" ht="14.25" customHeight="1" x14ac:dyDescent="0.25">
      <c r="J976834" s="30"/>
    </row>
    <row r="976835" spans="10:10" ht="14.25" customHeight="1" x14ac:dyDescent="0.25">
      <c r="J976835" s="30"/>
    </row>
    <row r="976836" spans="10:10" ht="14.25" customHeight="1" x14ac:dyDescent="0.25">
      <c r="J976836" s="30"/>
    </row>
    <row r="976837" spans="10:10" ht="14.25" customHeight="1" x14ac:dyDescent="0.25">
      <c r="J976837" s="30"/>
    </row>
    <row r="976838" spans="10:10" ht="14.25" customHeight="1" x14ac:dyDescent="0.25">
      <c r="J976838" s="30"/>
    </row>
    <row r="976839" spans="10:10" ht="14.25" customHeight="1" x14ac:dyDescent="0.25">
      <c r="J976839" s="30"/>
    </row>
    <row r="976840" spans="10:10" ht="14.25" customHeight="1" x14ac:dyDescent="0.25">
      <c r="J976840" s="30"/>
    </row>
    <row r="976841" spans="10:10" ht="14.25" customHeight="1" x14ac:dyDescent="0.25">
      <c r="J976841" s="30"/>
    </row>
    <row r="976842" spans="10:10" ht="14.25" customHeight="1" x14ac:dyDescent="0.25">
      <c r="J976842" s="30"/>
    </row>
    <row r="976843" spans="10:10" ht="14.25" customHeight="1" x14ac:dyDescent="0.25">
      <c r="J976843" s="30"/>
    </row>
    <row r="976844" spans="10:10" ht="14.25" customHeight="1" x14ac:dyDescent="0.25">
      <c r="J976844" s="30"/>
    </row>
    <row r="976845" spans="10:10" ht="14.25" customHeight="1" x14ac:dyDescent="0.25">
      <c r="J976845" s="30"/>
    </row>
    <row r="976846" spans="10:10" ht="14.25" customHeight="1" x14ac:dyDescent="0.25">
      <c r="J976846" s="30"/>
    </row>
    <row r="976847" spans="10:10" ht="14.25" customHeight="1" x14ac:dyDescent="0.25">
      <c r="J976847" s="30"/>
    </row>
    <row r="976848" spans="10:10" ht="14.25" customHeight="1" x14ac:dyDescent="0.25">
      <c r="J976848" s="30"/>
    </row>
    <row r="976849" spans="10:10" ht="14.25" customHeight="1" x14ac:dyDescent="0.25">
      <c r="J976849" s="30"/>
    </row>
    <row r="976850" spans="10:10" ht="14.25" customHeight="1" x14ac:dyDescent="0.25">
      <c r="J976850" s="30"/>
    </row>
    <row r="976851" spans="10:10" ht="14.25" customHeight="1" x14ac:dyDescent="0.25">
      <c r="J976851" s="30"/>
    </row>
    <row r="976852" spans="10:10" ht="14.25" customHeight="1" x14ac:dyDescent="0.25">
      <c r="J976852" s="30"/>
    </row>
    <row r="976853" spans="10:10" ht="14.25" customHeight="1" x14ac:dyDescent="0.25">
      <c r="J976853" s="30"/>
    </row>
    <row r="976854" spans="10:10" ht="14.25" customHeight="1" x14ac:dyDescent="0.25">
      <c r="J976854" s="30"/>
    </row>
    <row r="976855" spans="10:10" ht="14.25" customHeight="1" x14ac:dyDescent="0.25">
      <c r="J976855" s="30"/>
    </row>
    <row r="976856" spans="10:10" ht="14.25" customHeight="1" x14ac:dyDescent="0.25">
      <c r="J976856" s="30"/>
    </row>
    <row r="976857" spans="10:10" ht="14.25" customHeight="1" x14ac:dyDescent="0.25">
      <c r="J976857" s="30"/>
    </row>
    <row r="976858" spans="10:10" ht="14.25" customHeight="1" x14ac:dyDescent="0.25">
      <c r="J976858" s="30"/>
    </row>
    <row r="976859" spans="10:10" ht="14.25" customHeight="1" x14ac:dyDescent="0.25">
      <c r="J976859" s="30"/>
    </row>
    <row r="976860" spans="10:10" ht="14.25" customHeight="1" x14ac:dyDescent="0.25">
      <c r="J976860" s="30"/>
    </row>
    <row r="976861" spans="10:10" ht="14.25" customHeight="1" x14ac:dyDescent="0.25">
      <c r="J976861" s="30"/>
    </row>
    <row r="976862" spans="10:10" ht="14.25" customHeight="1" x14ac:dyDescent="0.25">
      <c r="J976862" s="30"/>
    </row>
    <row r="976863" spans="10:10" ht="14.25" customHeight="1" x14ac:dyDescent="0.25">
      <c r="J976863" s="30"/>
    </row>
    <row r="976864" spans="10:10" ht="14.25" customHeight="1" x14ac:dyDescent="0.25">
      <c r="J976864" s="30"/>
    </row>
    <row r="976865" spans="10:10" ht="14.25" customHeight="1" x14ac:dyDescent="0.25">
      <c r="J976865" s="30"/>
    </row>
    <row r="976866" spans="10:10" ht="14.25" customHeight="1" x14ac:dyDescent="0.25">
      <c r="J976866" s="30"/>
    </row>
    <row r="976867" spans="10:10" ht="14.25" customHeight="1" x14ac:dyDescent="0.25">
      <c r="J976867" s="30"/>
    </row>
    <row r="976868" spans="10:10" ht="14.25" customHeight="1" x14ac:dyDescent="0.25">
      <c r="J976868" s="30"/>
    </row>
    <row r="976869" spans="10:10" ht="14.25" customHeight="1" x14ac:dyDescent="0.25">
      <c r="J976869" s="30"/>
    </row>
    <row r="976870" spans="10:10" ht="14.25" customHeight="1" x14ac:dyDescent="0.25">
      <c r="J976870" s="30"/>
    </row>
    <row r="976871" spans="10:10" ht="14.25" customHeight="1" x14ac:dyDescent="0.25">
      <c r="J976871" s="30"/>
    </row>
    <row r="976872" spans="10:10" ht="14.25" customHeight="1" x14ac:dyDescent="0.25">
      <c r="J976872" s="30"/>
    </row>
    <row r="976873" spans="10:10" ht="14.25" customHeight="1" x14ac:dyDescent="0.25">
      <c r="J976873" s="30"/>
    </row>
    <row r="976874" spans="10:10" ht="14.25" customHeight="1" x14ac:dyDescent="0.25">
      <c r="J976874" s="30"/>
    </row>
    <row r="976875" spans="10:10" ht="14.25" customHeight="1" x14ac:dyDescent="0.25">
      <c r="J976875" s="30"/>
    </row>
    <row r="976876" spans="10:10" ht="14.25" customHeight="1" x14ac:dyDescent="0.25">
      <c r="J976876" s="30"/>
    </row>
    <row r="976877" spans="10:10" ht="14.25" customHeight="1" x14ac:dyDescent="0.25">
      <c r="J976877" s="30"/>
    </row>
    <row r="976878" spans="10:10" ht="14.25" customHeight="1" x14ac:dyDescent="0.25">
      <c r="J976878" s="30"/>
    </row>
    <row r="976879" spans="10:10" ht="14.25" customHeight="1" x14ac:dyDescent="0.25">
      <c r="J976879" s="30"/>
    </row>
    <row r="976880" spans="10:10" ht="14.25" customHeight="1" x14ac:dyDescent="0.25">
      <c r="J976880" s="30"/>
    </row>
    <row r="976881" spans="10:10" ht="14.25" customHeight="1" x14ac:dyDescent="0.25">
      <c r="J976881" s="30"/>
    </row>
    <row r="976882" spans="10:10" ht="14.25" customHeight="1" x14ac:dyDescent="0.25">
      <c r="J976882" s="30"/>
    </row>
    <row r="976883" spans="10:10" ht="14.25" customHeight="1" x14ac:dyDescent="0.25">
      <c r="J976883" s="30"/>
    </row>
    <row r="976884" spans="10:10" ht="14.25" customHeight="1" x14ac:dyDescent="0.25">
      <c r="J976884" s="30"/>
    </row>
    <row r="976885" spans="10:10" ht="14.25" customHeight="1" x14ac:dyDescent="0.25">
      <c r="J976885" s="30"/>
    </row>
    <row r="976886" spans="10:10" ht="14.25" customHeight="1" x14ac:dyDescent="0.25">
      <c r="J976886" s="30"/>
    </row>
    <row r="976887" spans="10:10" ht="14.25" customHeight="1" x14ac:dyDescent="0.25">
      <c r="J976887" s="30"/>
    </row>
    <row r="976888" spans="10:10" ht="14.25" customHeight="1" x14ac:dyDescent="0.25">
      <c r="J976888" s="30"/>
    </row>
    <row r="976889" spans="10:10" ht="14.25" customHeight="1" x14ac:dyDescent="0.25">
      <c r="J976889" s="30"/>
    </row>
    <row r="976890" spans="10:10" ht="14.25" customHeight="1" x14ac:dyDescent="0.25">
      <c r="J976890" s="30"/>
    </row>
    <row r="976891" spans="10:10" ht="14.25" customHeight="1" x14ac:dyDescent="0.25">
      <c r="J976891" s="30"/>
    </row>
    <row r="976892" spans="10:10" ht="14.25" customHeight="1" x14ac:dyDescent="0.25">
      <c r="J976892" s="30"/>
    </row>
    <row r="976893" spans="10:10" ht="14.25" customHeight="1" x14ac:dyDescent="0.25">
      <c r="J976893" s="30"/>
    </row>
    <row r="976894" spans="10:10" ht="14.25" customHeight="1" x14ac:dyDescent="0.25">
      <c r="J976894" s="30"/>
    </row>
    <row r="976895" spans="10:10" ht="14.25" customHeight="1" x14ac:dyDescent="0.25">
      <c r="J976895" s="30"/>
    </row>
    <row r="976896" spans="10:10" ht="14.25" customHeight="1" x14ac:dyDescent="0.25">
      <c r="J976896" s="30"/>
    </row>
    <row r="976897" spans="10:10" ht="14.25" customHeight="1" x14ac:dyDescent="0.25">
      <c r="J976897" s="30"/>
    </row>
    <row r="976898" spans="10:10" ht="14.25" customHeight="1" x14ac:dyDescent="0.25">
      <c r="J976898" s="30"/>
    </row>
    <row r="976899" spans="10:10" ht="14.25" customHeight="1" x14ac:dyDescent="0.25">
      <c r="J976899" s="30"/>
    </row>
    <row r="976900" spans="10:10" ht="14.25" customHeight="1" x14ac:dyDescent="0.25">
      <c r="J976900" s="30"/>
    </row>
    <row r="976901" spans="10:10" ht="14.25" customHeight="1" x14ac:dyDescent="0.25">
      <c r="J976901" s="30"/>
    </row>
    <row r="976902" spans="10:10" ht="14.25" customHeight="1" x14ac:dyDescent="0.25">
      <c r="J976902" s="30"/>
    </row>
    <row r="976903" spans="10:10" ht="14.25" customHeight="1" x14ac:dyDescent="0.25">
      <c r="J976903" s="30"/>
    </row>
    <row r="976904" spans="10:10" ht="14.25" customHeight="1" x14ac:dyDescent="0.25">
      <c r="J976904" s="30"/>
    </row>
    <row r="976905" spans="10:10" ht="14.25" customHeight="1" x14ac:dyDescent="0.25">
      <c r="J976905" s="30"/>
    </row>
    <row r="976906" spans="10:10" ht="14.25" customHeight="1" x14ac:dyDescent="0.25">
      <c r="J976906" s="30"/>
    </row>
    <row r="976907" spans="10:10" ht="14.25" customHeight="1" x14ac:dyDescent="0.25">
      <c r="J976907" s="30"/>
    </row>
    <row r="976908" spans="10:10" ht="14.25" customHeight="1" x14ac:dyDescent="0.25">
      <c r="J976908" s="30"/>
    </row>
    <row r="976909" spans="10:10" ht="14.25" customHeight="1" x14ac:dyDescent="0.25">
      <c r="J976909" s="30"/>
    </row>
    <row r="976910" spans="10:10" ht="14.25" customHeight="1" x14ac:dyDescent="0.25">
      <c r="J976910" s="30"/>
    </row>
    <row r="976911" spans="10:10" ht="14.25" customHeight="1" x14ac:dyDescent="0.25">
      <c r="J976911" s="30"/>
    </row>
    <row r="976912" spans="10:10" ht="14.25" customHeight="1" x14ac:dyDescent="0.25">
      <c r="J976912" s="30"/>
    </row>
    <row r="976913" spans="10:10" ht="14.25" customHeight="1" x14ac:dyDescent="0.25">
      <c r="J976913" s="30"/>
    </row>
    <row r="976914" spans="10:10" ht="14.25" customHeight="1" x14ac:dyDescent="0.25">
      <c r="J976914" s="30"/>
    </row>
    <row r="976915" spans="10:10" ht="14.25" customHeight="1" x14ac:dyDescent="0.25">
      <c r="J976915" s="30"/>
    </row>
    <row r="976916" spans="10:10" ht="14.25" customHeight="1" x14ac:dyDescent="0.25">
      <c r="J976916" s="30"/>
    </row>
    <row r="976917" spans="10:10" ht="14.25" customHeight="1" x14ac:dyDescent="0.25">
      <c r="J976917" s="30"/>
    </row>
    <row r="976918" spans="10:10" ht="14.25" customHeight="1" x14ac:dyDescent="0.25">
      <c r="J976918" s="30"/>
    </row>
    <row r="976919" spans="10:10" ht="14.25" customHeight="1" x14ac:dyDescent="0.25">
      <c r="J976919" s="30"/>
    </row>
    <row r="976920" spans="10:10" ht="14.25" customHeight="1" x14ac:dyDescent="0.25">
      <c r="J976920" s="30"/>
    </row>
    <row r="976921" spans="10:10" ht="14.25" customHeight="1" x14ac:dyDescent="0.25">
      <c r="J976921" s="30"/>
    </row>
    <row r="976922" spans="10:10" ht="14.25" customHeight="1" x14ac:dyDescent="0.25">
      <c r="J976922" s="30"/>
    </row>
    <row r="976923" spans="10:10" ht="14.25" customHeight="1" x14ac:dyDescent="0.25">
      <c r="J976923" s="30"/>
    </row>
    <row r="976924" spans="10:10" ht="14.25" customHeight="1" x14ac:dyDescent="0.25">
      <c r="J976924" s="30"/>
    </row>
    <row r="976925" spans="10:10" ht="14.25" customHeight="1" x14ac:dyDescent="0.25">
      <c r="J976925" s="30"/>
    </row>
    <row r="976926" spans="10:10" ht="14.25" customHeight="1" x14ac:dyDescent="0.25">
      <c r="J976926" s="30"/>
    </row>
    <row r="976927" spans="10:10" ht="14.25" customHeight="1" x14ac:dyDescent="0.25">
      <c r="J976927" s="30"/>
    </row>
    <row r="976928" spans="10:10" ht="14.25" customHeight="1" x14ac:dyDescent="0.25">
      <c r="J976928" s="30"/>
    </row>
    <row r="976929" spans="10:10" ht="14.25" customHeight="1" x14ac:dyDescent="0.25">
      <c r="J976929" s="30"/>
    </row>
    <row r="976930" spans="10:10" ht="14.25" customHeight="1" x14ac:dyDescent="0.25">
      <c r="J976930" s="30"/>
    </row>
    <row r="976931" spans="10:10" ht="14.25" customHeight="1" x14ac:dyDescent="0.25">
      <c r="J976931" s="30"/>
    </row>
    <row r="976932" spans="10:10" ht="14.25" customHeight="1" x14ac:dyDescent="0.25">
      <c r="J976932" s="30"/>
    </row>
    <row r="976933" spans="10:10" ht="14.25" customHeight="1" x14ac:dyDescent="0.25">
      <c r="J976933" s="30"/>
    </row>
    <row r="976934" spans="10:10" ht="14.25" customHeight="1" x14ac:dyDescent="0.25">
      <c r="J976934" s="30"/>
    </row>
    <row r="976935" spans="10:10" ht="14.25" customHeight="1" x14ac:dyDescent="0.25">
      <c r="J976935" s="30"/>
    </row>
    <row r="976936" spans="10:10" ht="14.25" customHeight="1" x14ac:dyDescent="0.25">
      <c r="J976936" s="30"/>
    </row>
    <row r="976937" spans="10:10" ht="14.25" customHeight="1" x14ac:dyDescent="0.25">
      <c r="J976937" s="30"/>
    </row>
    <row r="976938" spans="10:10" ht="14.25" customHeight="1" x14ac:dyDescent="0.25">
      <c r="J976938" s="30"/>
    </row>
    <row r="976939" spans="10:10" ht="14.25" customHeight="1" x14ac:dyDescent="0.25">
      <c r="J976939" s="30"/>
    </row>
    <row r="976940" spans="10:10" ht="14.25" customHeight="1" x14ac:dyDescent="0.25">
      <c r="J976940" s="30"/>
    </row>
    <row r="976941" spans="10:10" ht="14.25" customHeight="1" x14ac:dyDescent="0.25">
      <c r="J976941" s="30"/>
    </row>
    <row r="976942" spans="10:10" ht="14.25" customHeight="1" x14ac:dyDescent="0.25">
      <c r="J976942" s="30"/>
    </row>
    <row r="976943" spans="10:10" ht="14.25" customHeight="1" x14ac:dyDescent="0.25">
      <c r="J976943" s="30"/>
    </row>
    <row r="976944" spans="10:10" ht="14.25" customHeight="1" x14ac:dyDescent="0.25">
      <c r="J976944" s="30"/>
    </row>
    <row r="976945" spans="10:10" ht="14.25" customHeight="1" x14ac:dyDescent="0.25">
      <c r="J976945" s="30"/>
    </row>
    <row r="976946" spans="10:10" ht="14.25" customHeight="1" x14ac:dyDescent="0.25">
      <c r="J976946" s="30"/>
    </row>
    <row r="976947" spans="10:10" ht="14.25" customHeight="1" x14ac:dyDescent="0.25">
      <c r="J976947" s="30"/>
    </row>
    <row r="976948" spans="10:10" ht="14.25" customHeight="1" x14ac:dyDescent="0.25">
      <c r="J976948" s="30"/>
    </row>
    <row r="976949" spans="10:10" ht="14.25" customHeight="1" x14ac:dyDescent="0.25">
      <c r="J976949" s="30"/>
    </row>
    <row r="976950" spans="10:10" ht="14.25" customHeight="1" x14ac:dyDescent="0.25">
      <c r="J976950" s="30"/>
    </row>
    <row r="976951" spans="10:10" ht="14.25" customHeight="1" x14ac:dyDescent="0.25">
      <c r="J976951" s="30"/>
    </row>
    <row r="976952" spans="10:10" ht="14.25" customHeight="1" x14ac:dyDescent="0.25">
      <c r="J976952" s="30"/>
    </row>
    <row r="976953" spans="10:10" ht="14.25" customHeight="1" x14ac:dyDescent="0.25">
      <c r="J976953" s="30"/>
    </row>
    <row r="976954" spans="10:10" ht="14.25" customHeight="1" x14ac:dyDescent="0.25">
      <c r="J976954" s="30"/>
    </row>
    <row r="976955" spans="10:10" ht="14.25" customHeight="1" x14ac:dyDescent="0.25">
      <c r="J976955" s="30"/>
    </row>
    <row r="976956" spans="10:10" ht="14.25" customHeight="1" x14ac:dyDescent="0.25">
      <c r="J976956" s="30"/>
    </row>
    <row r="976957" spans="10:10" ht="14.25" customHeight="1" x14ac:dyDescent="0.25">
      <c r="J976957" s="30"/>
    </row>
    <row r="976958" spans="10:10" ht="14.25" customHeight="1" x14ac:dyDescent="0.25">
      <c r="J976958" s="30"/>
    </row>
    <row r="976959" spans="10:10" ht="14.25" customHeight="1" x14ac:dyDescent="0.25">
      <c r="J976959" s="30"/>
    </row>
    <row r="976960" spans="10:10" ht="14.25" customHeight="1" x14ac:dyDescent="0.25">
      <c r="J976960" s="30"/>
    </row>
    <row r="976961" spans="10:10" ht="14.25" customHeight="1" x14ac:dyDescent="0.25">
      <c r="J976961" s="30"/>
    </row>
    <row r="976962" spans="10:10" ht="14.25" customHeight="1" x14ac:dyDescent="0.25">
      <c r="J976962" s="30"/>
    </row>
    <row r="976963" spans="10:10" ht="14.25" customHeight="1" x14ac:dyDescent="0.25">
      <c r="J976963" s="30"/>
    </row>
    <row r="976964" spans="10:10" ht="14.25" customHeight="1" x14ac:dyDescent="0.25">
      <c r="J976964" s="30"/>
    </row>
    <row r="976965" spans="10:10" ht="14.25" customHeight="1" x14ac:dyDescent="0.25">
      <c r="J976965" s="30"/>
    </row>
    <row r="976966" spans="10:10" ht="14.25" customHeight="1" x14ac:dyDescent="0.25">
      <c r="J976966" s="30"/>
    </row>
    <row r="976967" spans="10:10" ht="14.25" customHeight="1" x14ac:dyDescent="0.25">
      <c r="J976967" s="30"/>
    </row>
    <row r="976968" spans="10:10" ht="14.25" customHeight="1" x14ac:dyDescent="0.25">
      <c r="J976968" s="30"/>
    </row>
    <row r="976969" spans="10:10" ht="14.25" customHeight="1" x14ac:dyDescent="0.25">
      <c r="J976969" s="30"/>
    </row>
    <row r="976970" spans="10:10" ht="14.25" customHeight="1" x14ac:dyDescent="0.25">
      <c r="J976970" s="30"/>
    </row>
    <row r="976971" spans="10:10" ht="14.25" customHeight="1" x14ac:dyDescent="0.25">
      <c r="J976971" s="30"/>
    </row>
    <row r="976972" spans="10:10" ht="14.25" customHeight="1" x14ac:dyDescent="0.25">
      <c r="J976972" s="30"/>
    </row>
    <row r="976973" spans="10:10" ht="14.25" customHeight="1" x14ac:dyDescent="0.25">
      <c r="J976973" s="30"/>
    </row>
    <row r="976974" spans="10:10" ht="14.25" customHeight="1" x14ac:dyDescent="0.25">
      <c r="J976974" s="30"/>
    </row>
    <row r="976975" spans="10:10" ht="14.25" customHeight="1" x14ac:dyDescent="0.25">
      <c r="J976975" s="30"/>
    </row>
    <row r="976976" spans="10:10" ht="14.25" customHeight="1" x14ac:dyDescent="0.25">
      <c r="J976976" s="30"/>
    </row>
    <row r="976977" spans="10:10" ht="14.25" customHeight="1" x14ac:dyDescent="0.25">
      <c r="J976977" s="30"/>
    </row>
    <row r="976978" spans="10:10" ht="14.25" customHeight="1" x14ac:dyDescent="0.25">
      <c r="J976978" s="30"/>
    </row>
    <row r="976979" spans="10:10" ht="14.25" customHeight="1" x14ac:dyDescent="0.25">
      <c r="J976979" s="30"/>
    </row>
    <row r="976980" spans="10:10" ht="14.25" customHeight="1" x14ac:dyDescent="0.25">
      <c r="J976980" s="30"/>
    </row>
    <row r="976981" spans="10:10" ht="14.25" customHeight="1" x14ac:dyDescent="0.25">
      <c r="J976981" s="30"/>
    </row>
    <row r="976982" spans="10:10" ht="14.25" customHeight="1" x14ac:dyDescent="0.25">
      <c r="J976982" s="30"/>
    </row>
    <row r="976983" spans="10:10" ht="14.25" customHeight="1" x14ac:dyDescent="0.25">
      <c r="J976983" s="30"/>
    </row>
    <row r="976984" spans="10:10" ht="14.25" customHeight="1" x14ac:dyDescent="0.25">
      <c r="J976984" s="30"/>
    </row>
    <row r="976985" spans="10:10" ht="14.25" customHeight="1" x14ac:dyDescent="0.25">
      <c r="J976985" s="30"/>
    </row>
    <row r="976986" spans="10:10" ht="14.25" customHeight="1" x14ac:dyDescent="0.25">
      <c r="J976986" s="30"/>
    </row>
    <row r="976987" spans="10:10" ht="14.25" customHeight="1" x14ac:dyDescent="0.25">
      <c r="J976987" s="30"/>
    </row>
    <row r="976988" spans="10:10" ht="14.25" customHeight="1" x14ac:dyDescent="0.25">
      <c r="J976988" s="30"/>
    </row>
    <row r="976989" spans="10:10" ht="14.25" customHeight="1" x14ac:dyDescent="0.25">
      <c r="J976989" s="30"/>
    </row>
    <row r="976990" spans="10:10" ht="14.25" customHeight="1" x14ac:dyDescent="0.25">
      <c r="J976990" s="30"/>
    </row>
    <row r="976991" spans="10:10" ht="14.25" customHeight="1" x14ac:dyDescent="0.25">
      <c r="J976991" s="30"/>
    </row>
    <row r="976992" spans="10:10" ht="14.25" customHeight="1" x14ac:dyDescent="0.25">
      <c r="J976992" s="30"/>
    </row>
    <row r="976993" spans="10:10" ht="14.25" customHeight="1" x14ac:dyDescent="0.25">
      <c r="J976993" s="30"/>
    </row>
    <row r="976994" spans="10:10" ht="14.25" customHeight="1" x14ac:dyDescent="0.25">
      <c r="J976994" s="30"/>
    </row>
    <row r="976995" spans="10:10" ht="14.25" customHeight="1" x14ac:dyDescent="0.25">
      <c r="J976995" s="30"/>
    </row>
    <row r="976996" spans="10:10" ht="14.25" customHeight="1" x14ac:dyDescent="0.25">
      <c r="J976996" s="30"/>
    </row>
    <row r="976997" spans="10:10" ht="14.25" customHeight="1" x14ac:dyDescent="0.25">
      <c r="J976997" s="30"/>
    </row>
    <row r="976998" spans="10:10" ht="14.25" customHeight="1" x14ac:dyDescent="0.25">
      <c r="J976998" s="30"/>
    </row>
    <row r="976999" spans="10:10" ht="14.25" customHeight="1" x14ac:dyDescent="0.25">
      <c r="J976999" s="30"/>
    </row>
    <row r="977000" spans="10:10" ht="14.25" customHeight="1" x14ac:dyDescent="0.25">
      <c r="J977000" s="30"/>
    </row>
    <row r="977001" spans="10:10" ht="14.25" customHeight="1" x14ac:dyDescent="0.25">
      <c r="J977001" s="30"/>
    </row>
    <row r="977002" spans="10:10" ht="14.25" customHeight="1" x14ac:dyDescent="0.25">
      <c r="J977002" s="30"/>
    </row>
    <row r="977003" spans="10:10" ht="14.25" customHeight="1" x14ac:dyDescent="0.25">
      <c r="J977003" s="30"/>
    </row>
    <row r="977004" spans="10:10" ht="14.25" customHeight="1" x14ac:dyDescent="0.25">
      <c r="J977004" s="30"/>
    </row>
    <row r="977005" spans="10:10" ht="14.25" customHeight="1" x14ac:dyDescent="0.25">
      <c r="J977005" s="30"/>
    </row>
    <row r="977006" spans="10:10" ht="14.25" customHeight="1" x14ac:dyDescent="0.25">
      <c r="J977006" s="30"/>
    </row>
    <row r="977007" spans="10:10" ht="14.25" customHeight="1" x14ac:dyDescent="0.25">
      <c r="J977007" s="30"/>
    </row>
    <row r="977008" spans="10:10" ht="14.25" customHeight="1" x14ac:dyDescent="0.25">
      <c r="J977008" s="30"/>
    </row>
    <row r="977009" spans="10:10" ht="14.25" customHeight="1" x14ac:dyDescent="0.25">
      <c r="J977009" s="30"/>
    </row>
    <row r="977010" spans="10:10" ht="14.25" customHeight="1" x14ac:dyDescent="0.25">
      <c r="J977010" s="30"/>
    </row>
    <row r="977011" spans="10:10" ht="14.25" customHeight="1" x14ac:dyDescent="0.25">
      <c r="J977011" s="30"/>
    </row>
    <row r="977012" spans="10:10" ht="14.25" customHeight="1" x14ac:dyDescent="0.25">
      <c r="J977012" s="30"/>
    </row>
    <row r="977013" spans="10:10" ht="14.25" customHeight="1" x14ac:dyDescent="0.25">
      <c r="J977013" s="30"/>
    </row>
    <row r="977014" spans="10:10" ht="14.25" customHeight="1" x14ac:dyDescent="0.25">
      <c r="J977014" s="30"/>
    </row>
    <row r="977015" spans="10:10" ht="14.25" customHeight="1" x14ac:dyDescent="0.25">
      <c r="J977015" s="30"/>
    </row>
    <row r="977016" spans="10:10" ht="14.25" customHeight="1" x14ac:dyDescent="0.25">
      <c r="J977016" s="30"/>
    </row>
    <row r="977017" spans="10:10" ht="14.25" customHeight="1" x14ac:dyDescent="0.25">
      <c r="J977017" s="30"/>
    </row>
    <row r="977018" spans="10:10" ht="14.25" customHeight="1" x14ac:dyDescent="0.25">
      <c r="J977018" s="30"/>
    </row>
    <row r="977019" spans="10:10" ht="14.25" customHeight="1" x14ac:dyDescent="0.25">
      <c r="J977019" s="30"/>
    </row>
    <row r="977020" spans="10:10" ht="14.25" customHeight="1" x14ac:dyDescent="0.25">
      <c r="J977020" s="30"/>
    </row>
    <row r="977021" spans="10:10" ht="14.25" customHeight="1" x14ac:dyDescent="0.25">
      <c r="J977021" s="30"/>
    </row>
    <row r="977022" spans="10:10" ht="14.25" customHeight="1" x14ac:dyDescent="0.25">
      <c r="J977022" s="30"/>
    </row>
    <row r="977023" spans="10:10" ht="14.25" customHeight="1" x14ac:dyDescent="0.25">
      <c r="J977023" s="30"/>
    </row>
    <row r="977024" spans="10:10" ht="14.25" customHeight="1" x14ac:dyDescent="0.25">
      <c r="J977024" s="30"/>
    </row>
    <row r="977025" spans="10:10" ht="14.25" customHeight="1" x14ac:dyDescent="0.25">
      <c r="J977025" s="30"/>
    </row>
    <row r="977026" spans="10:10" ht="14.25" customHeight="1" x14ac:dyDescent="0.25">
      <c r="J977026" s="30"/>
    </row>
    <row r="977027" spans="10:10" ht="14.25" customHeight="1" x14ac:dyDescent="0.25">
      <c r="J977027" s="30"/>
    </row>
    <row r="977028" spans="10:10" ht="14.25" customHeight="1" x14ac:dyDescent="0.25">
      <c r="J977028" s="30"/>
    </row>
    <row r="977029" spans="10:10" ht="14.25" customHeight="1" x14ac:dyDescent="0.25">
      <c r="J977029" s="30"/>
    </row>
    <row r="977030" spans="10:10" ht="14.25" customHeight="1" x14ac:dyDescent="0.25">
      <c r="J977030" s="30"/>
    </row>
    <row r="977031" spans="10:10" ht="14.25" customHeight="1" x14ac:dyDescent="0.25">
      <c r="J977031" s="30"/>
    </row>
    <row r="977032" spans="10:10" ht="14.25" customHeight="1" x14ac:dyDescent="0.25">
      <c r="J977032" s="30"/>
    </row>
    <row r="977033" spans="10:10" ht="14.25" customHeight="1" x14ac:dyDescent="0.25">
      <c r="J977033" s="30"/>
    </row>
    <row r="977034" spans="10:10" ht="14.25" customHeight="1" x14ac:dyDescent="0.25">
      <c r="J977034" s="30"/>
    </row>
    <row r="977035" spans="10:10" ht="14.25" customHeight="1" x14ac:dyDescent="0.25">
      <c r="J977035" s="30"/>
    </row>
    <row r="977036" spans="10:10" ht="14.25" customHeight="1" x14ac:dyDescent="0.25">
      <c r="J977036" s="30"/>
    </row>
    <row r="977037" spans="10:10" ht="14.25" customHeight="1" x14ac:dyDescent="0.25">
      <c r="J977037" s="30"/>
    </row>
    <row r="977038" spans="10:10" ht="14.25" customHeight="1" x14ac:dyDescent="0.25">
      <c r="J977038" s="30"/>
    </row>
    <row r="977039" spans="10:10" ht="14.25" customHeight="1" x14ac:dyDescent="0.25">
      <c r="J977039" s="30"/>
    </row>
    <row r="977040" spans="10:10" ht="14.25" customHeight="1" x14ac:dyDescent="0.25">
      <c r="J977040" s="30"/>
    </row>
    <row r="977041" spans="10:10" ht="14.25" customHeight="1" x14ac:dyDescent="0.25">
      <c r="J977041" s="30"/>
    </row>
    <row r="977042" spans="10:10" ht="14.25" customHeight="1" x14ac:dyDescent="0.25">
      <c r="J977042" s="30"/>
    </row>
    <row r="977043" spans="10:10" ht="14.25" customHeight="1" x14ac:dyDescent="0.25">
      <c r="J977043" s="30"/>
    </row>
    <row r="977044" spans="10:10" ht="14.25" customHeight="1" x14ac:dyDescent="0.25">
      <c r="J977044" s="30"/>
    </row>
    <row r="977045" spans="10:10" ht="14.25" customHeight="1" x14ac:dyDescent="0.25">
      <c r="J977045" s="30"/>
    </row>
    <row r="977046" spans="10:10" ht="14.25" customHeight="1" x14ac:dyDescent="0.25">
      <c r="J977046" s="30"/>
    </row>
    <row r="977047" spans="10:10" ht="14.25" customHeight="1" x14ac:dyDescent="0.25">
      <c r="J977047" s="30"/>
    </row>
    <row r="977048" spans="10:10" ht="14.25" customHeight="1" x14ac:dyDescent="0.25">
      <c r="J977048" s="30"/>
    </row>
    <row r="977049" spans="10:10" ht="14.25" customHeight="1" x14ac:dyDescent="0.25">
      <c r="J977049" s="30"/>
    </row>
    <row r="977050" spans="10:10" ht="14.25" customHeight="1" x14ac:dyDescent="0.25">
      <c r="J977050" s="30"/>
    </row>
    <row r="977051" spans="10:10" ht="14.25" customHeight="1" x14ac:dyDescent="0.25">
      <c r="J977051" s="30"/>
    </row>
    <row r="977052" spans="10:10" ht="14.25" customHeight="1" x14ac:dyDescent="0.25">
      <c r="J977052" s="30"/>
    </row>
    <row r="977053" spans="10:10" ht="14.25" customHeight="1" x14ac:dyDescent="0.25">
      <c r="J977053" s="30"/>
    </row>
    <row r="977054" spans="10:10" ht="14.25" customHeight="1" x14ac:dyDescent="0.25">
      <c r="J977054" s="30"/>
    </row>
    <row r="977055" spans="10:10" ht="14.25" customHeight="1" x14ac:dyDescent="0.25">
      <c r="J977055" s="30"/>
    </row>
    <row r="977056" spans="10:10" ht="14.25" customHeight="1" x14ac:dyDescent="0.25">
      <c r="J977056" s="30"/>
    </row>
    <row r="977057" spans="10:10" ht="14.25" customHeight="1" x14ac:dyDescent="0.25">
      <c r="J977057" s="30"/>
    </row>
    <row r="977058" spans="10:10" ht="14.25" customHeight="1" x14ac:dyDescent="0.25">
      <c r="J977058" s="30"/>
    </row>
    <row r="977059" spans="10:10" ht="14.25" customHeight="1" x14ac:dyDescent="0.25">
      <c r="J977059" s="30"/>
    </row>
    <row r="977060" spans="10:10" ht="14.25" customHeight="1" x14ac:dyDescent="0.25">
      <c r="J977060" s="30"/>
    </row>
    <row r="977061" spans="10:10" ht="14.25" customHeight="1" x14ac:dyDescent="0.25">
      <c r="J977061" s="30"/>
    </row>
    <row r="977062" spans="10:10" ht="14.25" customHeight="1" x14ac:dyDescent="0.25">
      <c r="J977062" s="30"/>
    </row>
    <row r="977063" spans="10:10" ht="14.25" customHeight="1" x14ac:dyDescent="0.25">
      <c r="J977063" s="30"/>
    </row>
    <row r="977064" spans="10:10" ht="14.25" customHeight="1" x14ac:dyDescent="0.25">
      <c r="J977064" s="30"/>
    </row>
    <row r="977065" spans="10:10" ht="14.25" customHeight="1" x14ac:dyDescent="0.25">
      <c r="J977065" s="30"/>
    </row>
    <row r="977066" spans="10:10" ht="14.25" customHeight="1" x14ac:dyDescent="0.25">
      <c r="J977066" s="30"/>
    </row>
    <row r="977067" spans="10:10" ht="14.25" customHeight="1" x14ac:dyDescent="0.25">
      <c r="J977067" s="30"/>
    </row>
    <row r="977068" spans="10:10" ht="14.25" customHeight="1" x14ac:dyDescent="0.25">
      <c r="J977068" s="30"/>
    </row>
    <row r="977069" spans="10:10" ht="14.25" customHeight="1" x14ac:dyDescent="0.25">
      <c r="J977069" s="30"/>
    </row>
    <row r="977070" spans="10:10" ht="14.25" customHeight="1" x14ac:dyDescent="0.25">
      <c r="J977070" s="30"/>
    </row>
    <row r="977071" spans="10:10" ht="14.25" customHeight="1" x14ac:dyDescent="0.25">
      <c r="J977071" s="30"/>
    </row>
    <row r="977072" spans="10:10" ht="14.25" customHeight="1" x14ac:dyDescent="0.25">
      <c r="J977072" s="30"/>
    </row>
    <row r="977073" spans="10:10" ht="14.25" customHeight="1" x14ac:dyDescent="0.25">
      <c r="J977073" s="30"/>
    </row>
    <row r="977074" spans="10:10" ht="14.25" customHeight="1" x14ac:dyDescent="0.25">
      <c r="J977074" s="30"/>
    </row>
    <row r="977075" spans="10:10" ht="14.25" customHeight="1" x14ac:dyDescent="0.25">
      <c r="J977075" s="30"/>
    </row>
    <row r="977076" spans="10:10" ht="14.25" customHeight="1" x14ac:dyDescent="0.25">
      <c r="J977076" s="30"/>
    </row>
    <row r="977077" spans="10:10" ht="14.25" customHeight="1" x14ac:dyDescent="0.25">
      <c r="J977077" s="30"/>
    </row>
    <row r="977078" spans="10:10" ht="14.25" customHeight="1" x14ac:dyDescent="0.25">
      <c r="J977078" s="30"/>
    </row>
    <row r="977079" spans="10:10" ht="14.25" customHeight="1" x14ac:dyDescent="0.25">
      <c r="J977079" s="30"/>
    </row>
    <row r="977080" spans="10:10" ht="14.25" customHeight="1" x14ac:dyDescent="0.25">
      <c r="J977080" s="30"/>
    </row>
    <row r="977081" spans="10:10" ht="14.25" customHeight="1" x14ac:dyDescent="0.25">
      <c r="J977081" s="30"/>
    </row>
    <row r="977082" spans="10:10" ht="14.25" customHeight="1" x14ac:dyDescent="0.25">
      <c r="J977082" s="30"/>
    </row>
    <row r="977083" spans="10:10" ht="14.25" customHeight="1" x14ac:dyDescent="0.25">
      <c r="J977083" s="30"/>
    </row>
    <row r="977084" spans="10:10" ht="14.25" customHeight="1" x14ac:dyDescent="0.25">
      <c r="J977084" s="30"/>
    </row>
    <row r="977085" spans="10:10" ht="14.25" customHeight="1" x14ac:dyDescent="0.25">
      <c r="J977085" s="30"/>
    </row>
    <row r="977086" spans="10:10" ht="14.25" customHeight="1" x14ac:dyDescent="0.25">
      <c r="J977086" s="30"/>
    </row>
    <row r="977087" spans="10:10" ht="14.25" customHeight="1" x14ac:dyDescent="0.25">
      <c r="J977087" s="30"/>
    </row>
    <row r="977088" spans="10:10" ht="14.25" customHeight="1" x14ac:dyDescent="0.25">
      <c r="J977088" s="30"/>
    </row>
    <row r="977089" spans="10:10" ht="14.25" customHeight="1" x14ac:dyDescent="0.25">
      <c r="J977089" s="30"/>
    </row>
    <row r="977090" spans="10:10" ht="14.25" customHeight="1" x14ac:dyDescent="0.25">
      <c r="J977090" s="30"/>
    </row>
    <row r="977091" spans="10:10" ht="14.25" customHeight="1" x14ac:dyDescent="0.25">
      <c r="J977091" s="30"/>
    </row>
    <row r="977092" spans="10:10" ht="14.25" customHeight="1" x14ac:dyDescent="0.25">
      <c r="J977092" s="30"/>
    </row>
    <row r="977093" spans="10:10" ht="14.25" customHeight="1" x14ac:dyDescent="0.25">
      <c r="J977093" s="30"/>
    </row>
    <row r="977094" spans="10:10" ht="14.25" customHeight="1" x14ac:dyDescent="0.25">
      <c r="J977094" s="30"/>
    </row>
    <row r="977095" spans="10:10" ht="14.25" customHeight="1" x14ac:dyDescent="0.25">
      <c r="J977095" s="30"/>
    </row>
    <row r="977096" spans="10:10" ht="14.25" customHeight="1" x14ac:dyDescent="0.25">
      <c r="J977096" s="30"/>
    </row>
    <row r="977097" spans="10:10" ht="14.25" customHeight="1" x14ac:dyDescent="0.25">
      <c r="J977097" s="30"/>
    </row>
    <row r="977098" spans="10:10" ht="14.25" customHeight="1" x14ac:dyDescent="0.25">
      <c r="J977098" s="30"/>
    </row>
    <row r="977099" spans="10:10" ht="14.25" customHeight="1" x14ac:dyDescent="0.25">
      <c r="J977099" s="30"/>
    </row>
    <row r="977100" spans="10:10" ht="14.25" customHeight="1" x14ac:dyDescent="0.25">
      <c r="J977100" s="30"/>
    </row>
    <row r="977101" spans="10:10" ht="14.25" customHeight="1" x14ac:dyDescent="0.25">
      <c r="J977101" s="30"/>
    </row>
    <row r="977102" spans="10:10" ht="14.25" customHeight="1" x14ac:dyDescent="0.25">
      <c r="J977102" s="30"/>
    </row>
    <row r="977103" spans="10:10" ht="14.25" customHeight="1" x14ac:dyDescent="0.25">
      <c r="J977103" s="30"/>
    </row>
    <row r="977104" spans="10:10" ht="14.25" customHeight="1" x14ac:dyDescent="0.25">
      <c r="J977104" s="30"/>
    </row>
    <row r="977105" spans="10:10" ht="14.25" customHeight="1" x14ac:dyDescent="0.25">
      <c r="J977105" s="30"/>
    </row>
    <row r="977106" spans="10:10" ht="14.25" customHeight="1" x14ac:dyDescent="0.25">
      <c r="J977106" s="30"/>
    </row>
    <row r="977107" spans="10:10" ht="14.25" customHeight="1" x14ac:dyDescent="0.25">
      <c r="J977107" s="30"/>
    </row>
    <row r="977108" spans="10:10" ht="14.25" customHeight="1" x14ac:dyDescent="0.25">
      <c r="J977108" s="30"/>
    </row>
    <row r="977109" spans="10:10" ht="14.25" customHeight="1" x14ac:dyDescent="0.25">
      <c r="J977109" s="30"/>
    </row>
    <row r="977110" spans="10:10" ht="14.25" customHeight="1" x14ac:dyDescent="0.25">
      <c r="J977110" s="30"/>
    </row>
    <row r="977111" spans="10:10" ht="14.25" customHeight="1" x14ac:dyDescent="0.25">
      <c r="J977111" s="30"/>
    </row>
    <row r="977112" spans="10:10" ht="14.25" customHeight="1" x14ac:dyDescent="0.25">
      <c r="J977112" s="30"/>
    </row>
    <row r="977113" spans="10:10" ht="14.25" customHeight="1" x14ac:dyDescent="0.25">
      <c r="J977113" s="30"/>
    </row>
    <row r="977114" spans="10:10" ht="14.25" customHeight="1" x14ac:dyDescent="0.25">
      <c r="J977114" s="30"/>
    </row>
    <row r="977115" spans="10:10" ht="14.25" customHeight="1" x14ac:dyDescent="0.25">
      <c r="J977115" s="30"/>
    </row>
    <row r="977116" spans="10:10" ht="14.25" customHeight="1" x14ac:dyDescent="0.25">
      <c r="J977116" s="30"/>
    </row>
    <row r="977117" spans="10:10" ht="14.25" customHeight="1" x14ac:dyDescent="0.25">
      <c r="J977117" s="30"/>
    </row>
    <row r="977118" spans="10:10" ht="14.25" customHeight="1" x14ac:dyDescent="0.25">
      <c r="J977118" s="30"/>
    </row>
    <row r="977119" spans="10:10" ht="14.25" customHeight="1" x14ac:dyDescent="0.25">
      <c r="J977119" s="30"/>
    </row>
    <row r="977120" spans="10:10" ht="14.25" customHeight="1" x14ac:dyDescent="0.25">
      <c r="J977120" s="30"/>
    </row>
    <row r="977121" spans="10:10" ht="14.25" customHeight="1" x14ac:dyDescent="0.25">
      <c r="J977121" s="30"/>
    </row>
    <row r="977122" spans="10:10" ht="14.25" customHeight="1" x14ac:dyDescent="0.25">
      <c r="J977122" s="30"/>
    </row>
    <row r="977123" spans="10:10" ht="14.25" customHeight="1" x14ac:dyDescent="0.25">
      <c r="J977123" s="30"/>
    </row>
    <row r="977124" spans="10:10" ht="14.25" customHeight="1" x14ac:dyDescent="0.25">
      <c r="J977124" s="30"/>
    </row>
    <row r="977125" spans="10:10" ht="14.25" customHeight="1" x14ac:dyDescent="0.25">
      <c r="J977125" s="30"/>
    </row>
    <row r="977126" spans="10:10" ht="14.25" customHeight="1" x14ac:dyDescent="0.25">
      <c r="J977126" s="30"/>
    </row>
    <row r="977127" spans="10:10" ht="14.25" customHeight="1" x14ac:dyDescent="0.25">
      <c r="J977127" s="30"/>
    </row>
    <row r="977128" spans="10:10" ht="14.25" customHeight="1" x14ac:dyDescent="0.25">
      <c r="J977128" s="30"/>
    </row>
    <row r="977129" spans="10:10" ht="14.25" customHeight="1" x14ac:dyDescent="0.25">
      <c r="J977129" s="30"/>
    </row>
    <row r="977130" spans="10:10" ht="14.25" customHeight="1" x14ac:dyDescent="0.25">
      <c r="J977130" s="30"/>
    </row>
    <row r="977131" spans="10:10" ht="14.25" customHeight="1" x14ac:dyDescent="0.25">
      <c r="J977131" s="30"/>
    </row>
    <row r="977132" spans="10:10" ht="14.25" customHeight="1" x14ac:dyDescent="0.25">
      <c r="J977132" s="30"/>
    </row>
    <row r="977133" spans="10:10" ht="14.25" customHeight="1" x14ac:dyDescent="0.25">
      <c r="J977133" s="30"/>
    </row>
    <row r="977134" spans="10:10" ht="14.25" customHeight="1" x14ac:dyDescent="0.25">
      <c r="J977134" s="30"/>
    </row>
    <row r="977135" spans="10:10" ht="14.25" customHeight="1" x14ac:dyDescent="0.25">
      <c r="J977135" s="30"/>
    </row>
    <row r="977136" spans="10:10" ht="14.25" customHeight="1" x14ac:dyDescent="0.25">
      <c r="J977136" s="30"/>
    </row>
    <row r="977137" spans="10:10" ht="14.25" customHeight="1" x14ac:dyDescent="0.25">
      <c r="J977137" s="30"/>
    </row>
    <row r="977138" spans="10:10" ht="14.25" customHeight="1" x14ac:dyDescent="0.25">
      <c r="J977138" s="30"/>
    </row>
    <row r="977139" spans="10:10" ht="14.25" customHeight="1" x14ac:dyDescent="0.25">
      <c r="J977139" s="30"/>
    </row>
    <row r="977140" spans="10:10" ht="14.25" customHeight="1" x14ac:dyDescent="0.25">
      <c r="J977140" s="30"/>
    </row>
    <row r="977141" spans="10:10" ht="14.25" customHeight="1" x14ac:dyDescent="0.25">
      <c r="J977141" s="30"/>
    </row>
    <row r="977142" spans="10:10" ht="14.25" customHeight="1" x14ac:dyDescent="0.25">
      <c r="J977142" s="30"/>
    </row>
    <row r="977143" spans="10:10" ht="14.25" customHeight="1" x14ac:dyDescent="0.25">
      <c r="J977143" s="30"/>
    </row>
    <row r="977144" spans="10:10" ht="14.25" customHeight="1" x14ac:dyDescent="0.25">
      <c r="J977144" s="30"/>
    </row>
    <row r="977145" spans="10:10" ht="14.25" customHeight="1" x14ac:dyDescent="0.25">
      <c r="J977145" s="30"/>
    </row>
    <row r="977146" spans="10:10" ht="14.25" customHeight="1" x14ac:dyDescent="0.25">
      <c r="J977146" s="30"/>
    </row>
    <row r="977147" spans="10:10" ht="14.25" customHeight="1" x14ac:dyDescent="0.25">
      <c r="J977147" s="30"/>
    </row>
    <row r="977148" spans="10:10" ht="14.25" customHeight="1" x14ac:dyDescent="0.25">
      <c r="J977148" s="30"/>
    </row>
    <row r="977149" spans="10:10" ht="14.25" customHeight="1" x14ac:dyDescent="0.25">
      <c r="J977149" s="30"/>
    </row>
    <row r="977150" spans="10:10" ht="14.25" customHeight="1" x14ac:dyDescent="0.25">
      <c r="J977150" s="30"/>
    </row>
    <row r="977151" spans="10:10" ht="14.25" customHeight="1" x14ac:dyDescent="0.25">
      <c r="J977151" s="30"/>
    </row>
    <row r="977152" spans="10:10" ht="14.25" customHeight="1" x14ac:dyDescent="0.25">
      <c r="J977152" s="30"/>
    </row>
    <row r="977153" spans="10:10" ht="14.25" customHeight="1" x14ac:dyDescent="0.25">
      <c r="J977153" s="30"/>
    </row>
    <row r="977154" spans="10:10" ht="14.25" customHeight="1" x14ac:dyDescent="0.25">
      <c r="J977154" s="30"/>
    </row>
    <row r="977155" spans="10:10" ht="14.25" customHeight="1" x14ac:dyDescent="0.25">
      <c r="J977155" s="30"/>
    </row>
    <row r="977156" spans="10:10" ht="14.25" customHeight="1" x14ac:dyDescent="0.25">
      <c r="J977156" s="30"/>
    </row>
    <row r="977157" spans="10:10" ht="14.25" customHeight="1" x14ac:dyDescent="0.25">
      <c r="J977157" s="30"/>
    </row>
    <row r="977158" spans="10:10" ht="14.25" customHeight="1" x14ac:dyDescent="0.25">
      <c r="J977158" s="30"/>
    </row>
    <row r="977159" spans="10:10" ht="14.25" customHeight="1" x14ac:dyDescent="0.25">
      <c r="J977159" s="30"/>
    </row>
    <row r="977160" spans="10:10" ht="14.25" customHeight="1" x14ac:dyDescent="0.25">
      <c r="J977160" s="30"/>
    </row>
    <row r="977161" spans="10:10" ht="14.25" customHeight="1" x14ac:dyDescent="0.25">
      <c r="J977161" s="30"/>
    </row>
    <row r="977162" spans="10:10" ht="14.25" customHeight="1" x14ac:dyDescent="0.25">
      <c r="J977162" s="30"/>
    </row>
    <row r="977163" spans="10:10" ht="14.25" customHeight="1" x14ac:dyDescent="0.25">
      <c r="J977163" s="30"/>
    </row>
    <row r="977164" spans="10:10" ht="14.25" customHeight="1" x14ac:dyDescent="0.25">
      <c r="J977164" s="30"/>
    </row>
    <row r="977165" spans="10:10" ht="14.25" customHeight="1" x14ac:dyDescent="0.25">
      <c r="J977165" s="30"/>
    </row>
    <row r="977166" spans="10:10" ht="14.25" customHeight="1" x14ac:dyDescent="0.25">
      <c r="J977166" s="30"/>
    </row>
    <row r="977167" spans="10:10" ht="14.25" customHeight="1" x14ac:dyDescent="0.25">
      <c r="J977167" s="30"/>
    </row>
    <row r="977168" spans="10:10" ht="14.25" customHeight="1" x14ac:dyDescent="0.25">
      <c r="J977168" s="30"/>
    </row>
    <row r="977169" spans="10:10" ht="14.25" customHeight="1" x14ac:dyDescent="0.25">
      <c r="J977169" s="30"/>
    </row>
    <row r="977170" spans="10:10" ht="14.25" customHeight="1" x14ac:dyDescent="0.25">
      <c r="J977170" s="30"/>
    </row>
    <row r="977171" spans="10:10" ht="14.25" customHeight="1" x14ac:dyDescent="0.25">
      <c r="J977171" s="30"/>
    </row>
    <row r="977172" spans="10:10" ht="14.25" customHeight="1" x14ac:dyDescent="0.25">
      <c r="J977172" s="30"/>
    </row>
    <row r="977173" spans="10:10" ht="14.25" customHeight="1" x14ac:dyDescent="0.25">
      <c r="J977173" s="30"/>
    </row>
    <row r="977174" spans="10:10" ht="14.25" customHeight="1" x14ac:dyDescent="0.25">
      <c r="J977174" s="30"/>
    </row>
    <row r="977175" spans="10:10" ht="14.25" customHeight="1" x14ac:dyDescent="0.25">
      <c r="J977175" s="30"/>
    </row>
    <row r="977176" spans="10:10" ht="14.25" customHeight="1" x14ac:dyDescent="0.25">
      <c r="J977176" s="30"/>
    </row>
    <row r="977177" spans="10:10" ht="14.25" customHeight="1" x14ac:dyDescent="0.25">
      <c r="J977177" s="30"/>
    </row>
    <row r="977178" spans="10:10" ht="14.25" customHeight="1" x14ac:dyDescent="0.25">
      <c r="J977178" s="30"/>
    </row>
    <row r="977179" spans="10:10" ht="14.25" customHeight="1" x14ac:dyDescent="0.25">
      <c r="J977179" s="30"/>
    </row>
    <row r="977180" spans="10:10" ht="14.25" customHeight="1" x14ac:dyDescent="0.25">
      <c r="J977180" s="30"/>
    </row>
    <row r="977181" spans="10:10" ht="14.25" customHeight="1" x14ac:dyDescent="0.25">
      <c r="J977181" s="30"/>
    </row>
    <row r="977182" spans="10:10" ht="14.25" customHeight="1" x14ac:dyDescent="0.25">
      <c r="J977182" s="30"/>
    </row>
    <row r="977183" spans="10:10" ht="14.25" customHeight="1" x14ac:dyDescent="0.25">
      <c r="J977183" s="30"/>
    </row>
    <row r="977184" spans="10:10" ht="14.25" customHeight="1" x14ac:dyDescent="0.25">
      <c r="J977184" s="30"/>
    </row>
    <row r="977185" spans="10:10" ht="14.25" customHeight="1" x14ac:dyDescent="0.25">
      <c r="J977185" s="30"/>
    </row>
    <row r="977186" spans="10:10" ht="14.25" customHeight="1" x14ac:dyDescent="0.25">
      <c r="J977186" s="30"/>
    </row>
    <row r="977187" spans="10:10" ht="14.25" customHeight="1" x14ac:dyDescent="0.25">
      <c r="J977187" s="30"/>
    </row>
    <row r="977188" spans="10:10" ht="14.25" customHeight="1" x14ac:dyDescent="0.25">
      <c r="J977188" s="30"/>
    </row>
    <row r="977189" spans="10:10" ht="14.25" customHeight="1" x14ac:dyDescent="0.25">
      <c r="J977189" s="30"/>
    </row>
    <row r="977190" spans="10:10" ht="14.25" customHeight="1" x14ac:dyDescent="0.25">
      <c r="J977190" s="30"/>
    </row>
    <row r="977191" spans="10:10" ht="14.25" customHeight="1" x14ac:dyDescent="0.25">
      <c r="J977191" s="30"/>
    </row>
    <row r="977192" spans="10:10" ht="14.25" customHeight="1" x14ac:dyDescent="0.25">
      <c r="J977192" s="30"/>
    </row>
    <row r="977193" spans="10:10" ht="14.25" customHeight="1" x14ac:dyDescent="0.25">
      <c r="J977193" s="30"/>
    </row>
    <row r="977194" spans="10:10" ht="14.25" customHeight="1" x14ac:dyDescent="0.25">
      <c r="J977194" s="30"/>
    </row>
    <row r="977195" spans="10:10" ht="14.25" customHeight="1" x14ac:dyDescent="0.25">
      <c r="J977195" s="30"/>
    </row>
    <row r="977196" spans="10:10" ht="14.25" customHeight="1" x14ac:dyDescent="0.25">
      <c r="J977196" s="30"/>
    </row>
    <row r="977197" spans="10:10" ht="14.25" customHeight="1" x14ac:dyDescent="0.25">
      <c r="J977197" s="30"/>
    </row>
    <row r="977198" spans="10:10" ht="14.25" customHeight="1" x14ac:dyDescent="0.25">
      <c r="J977198" s="30"/>
    </row>
    <row r="977199" spans="10:10" ht="14.25" customHeight="1" x14ac:dyDescent="0.25">
      <c r="J977199" s="30"/>
    </row>
    <row r="977200" spans="10:10" ht="14.25" customHeight="1" x14ac:dyDescent="0.25">
      <c r="J977200" s="30"/>
    </row>
    <row r="977201" spans="10:10" ht="14.25" customHeight="1" x14ac:dyDescent="0.25">
      <c r="J977201" s="30"/>
    </row>
    <row r="977202" spans="10:10" ht="14.25" customHeight="1" x14ac:dyDescent="0.25">
      <c r="J977202" s="30"/>
    </row>
    <row r="977203" spans="10:10" ht="14.25" customHeight="1" x14ac:dyDescent="0.25">
      <c r="J977203" s="30"/>
    </row>
    <row r="977204" spans="10:10" ht="14.25" customHeight="1" x14ac:dyDescent="0.25">
      <c r="J977204" s="30"/>
    </row>
    <row r="977205" spans="10:10" ht="14.25" customHeight="1" x14ac:dyDescent="0.25">
      <c r="J977205" s="30"/>
    </row>
    <row r="977206" spans="10:10" ht="14.25" customHeight="1" x14ac:dyDescent="0.25">
      <c r="J977206" s="30"/>
    </row>
    <row r="977207" spans="10:10" ht="14.25" customHeight="1" x14ac:dyDescent="0.25">
      <c r="J977207" s="30"/>
    </row>
    <row r="977208" spans="10:10" ht="14.25" customHeight="1" x14ac:dyDescent="0.25">
      <c r="J977208" s="30"/>
    </row>
    <row r="977209" spans="10:10" ht="14.25" customHeight="1" x14ac:dyDescent="0.25">
      <c r="J977209" s="30"/>
    </row>
    <row r="977210" spans="10:10" ht="14.25" customHeight="1" x14ac:dyDescent="0.25">
      <c r="J977210" s="30"/>
    </row>
    <row r="977211" spans="10:10" ht="14.25" customHeight="1" x14ac:dyDescent="0.25">
      <c r="J977211" s="30"/>
    </row>
    <row r="977212" spans="10:10" ht="14.25" customHeight="1" x14ac:dyDescent="0.25">
      <c r="J977212" s="30"/>
    </row>
    <row r="977213" spans="10:10" ht="14.25" customHeight="1" x14ac:dyDescent="0.25">
      <c r="J977213" s="30"/>
    </row>
    <row r="977214" spans="10:10" ht="14.25" customHeight="1" x14ac:dyDescent="0.25">
      <c r="J977214" s="30"/>
    </row>
    <row r="977215" spans="10:10" ht="14.25" customHeight="1" x14ac:dyDescent="0.25">
      <c r="J977215" s="30"/>
    </row>
    <row r="977216" spans="10:10" ht="14.25" customHeight="1" x14ac:dyDescent="0.25">
      <c r="J977216" s="30"/>
    </row>
    <row r="977217" spans="10:10" ht="14.25" customHeight="1" x14ac:dyDescent="0.25">
      <c r="J977217" s="30"/>
    </row>
    <row r="977218" spans="10:10" ht="14.25" customHeight="1" x14ac:dyDescent="0.25">
      <c r="J977218" s="30"/>
    </row>
    <row r="977219" spans="10:10" ht="14.25" customHeight="1" x14ac:dyDescent="0.25">
      <c r="J977219" s="30"/>
    </row>
    <row r="977220" spans="10:10" ht="14.25" customHeight="1" x14ac:dyDescent="0.25">
      <c r="J977220" s="30"/>
    </row>
    <row r="977221" spans="10:10" ht="14.25" customHeight="1" x14ac:dyDescent="0.25">
      <c r="J977221" s="30"/>
    </row>
    <row r="977222" spans="10:10" ht="14.25" customHeight="1" x14ac:dyDescent="0.25">
      <c r="J977222" s="30"/>
    </row>
    <row r="977223" spans="10:10" ht="14.25" customHeight="1" x14ac:dyDescent="0.25">
      <c r="J977223" s="30"/>
    </row>
    <row r="977224" spans="10:10" ht="14.25" customHeight="1" x14ac:dyDescent="0.25">
      <c r="J977224" s="30"/>
    </row>
    <row r="977225" spans="10:10" ht="14.25" customHeight="1" x14ac:dyDescent="0.25">
      <c r="J977225" s="30"/>
    </row>
    <row r="977226" spans="10:10" ht="14.25" customHeight="1" x14ac:dyDescent="0.25">
      <c r="J977226" s="30"/>
    </row>
    <row r="977227" spans="10:10" ht="14.25" customHeight="1" x14ac:dyDescent="0.25">
      <c r="J977227" s="30"/>
    </row>
    <row r="977228" spans="10:10" ht="14.25" customHeight="1" x14ac:dyDescent="0.25">
      <c r="J977228" s="30"/>
    </row>
    <row r="977229" spans="10:10" ht="14.25" customHeight="1" x14ac:dyDescent="0.25">
      <c r="J977229" s="30"/>
    </row>
    <row r="977230" spans="10:10" ht="14.25" customHeight="1" x14ac:dyDescent="0.25">
      <c r="J977230" s="30"/>
    </row>
    <row r="977231" spans="10:10" ht="14.25" customHeight="1" x14ac:dyDescent="0.25">
      <c r="J977231" s="30"/>
    </row>
    <row r="977232" spans="10:10" ht="14.25" customHeight="1" x14ac:dyDescent="0.25">
      <c r="J977232" s="30"/>
    </row>
    <row r="977233" spans="10:10" ht="14.25" customHeight="1" x14ac:dyDescent="0.25">
      <c r="J977233" s="30"/>
    </row>
    <row r="977234" spans="10:10" ht="14.25" customHeight="1" x14ac:dyDescent="0.25">
      <c r="J977234" s="30"/>
    </row>
    <row r="977235" spans="10:10" ht="14.25" customHeight="1" x14ac:dyDescent="0.25">
      <c r="J977235" s="30"/>
    </row>
    <row r="977236" spans="10:10" ht="14.25" customHeight="1" x14ac:dyDescent="0.25">
      <c r="J977236" s="30"/>
    </row>
    <row r="977237" spans="10:10" ht="14.25" customHeight="1" x14ac:dyDescent="0.25">
      <c r="J977237" s="30"/>
    </row>
    <row r="977238" spans="10:10" ht="14.25" customHeight="1" x14ac:dyDescent="0.25">
      <c r="J977238" s="30"/>
    </row>
    <row r="977239" spans="10:10" ht="14.25" customHeight="1" x14ac:dyDescent="0.25">
      <c r="J977239" s="30"/>
    </row>
    <row r="977240" spans="10:10" ht="14.25" customHeight="1" x14ac:dyDescent="0.25">
      <c r="J977240" s="30"/>
    </row>
    <row r="977241" spans="10:10" ht="14.25" customHeight="1" x14ac:dyDescent="0.25">
      <c r="J977241" s="30"/>
    </row>
    <row r="977242" spans="10:10" ht="14.25" customHeight="1" x14ac:dyDescent="0.25">
      <c r="J977242" s="30"/>
    </row>
    <row r="977243" spans="10:10" ht="14.25" customHeight="1" x14ac:dyDescent="0.25">
      <c r="J977243" s="30"/>
    </row>
    <row r="977244" spans="10:10" ht="14.25" customHeight="1" x14ac:dyDescent="0.25">
      <c r="J977244" s="30"/>
    </row>
    <row r="977245" spans="10:10" ht="14.25" customHeight="1" x14ac:dyDescent="0.25">
      <c r="J977245" s="30"/>
    </row>
    <row r="977246" spans="10:10" ht="14.25" customHeight="1" x14ac:dyDescent="0.25">
      <c r="J977246" s="30"/>
    </row>
    <row r="977247" spans="10:10" ht="14.25" customHeight="1" x14ac:dyDescent="0.25">
      <c r="J977247" s="30"/>
    </row>
    <row r="977248" spans="10:10" ht="14.25" customHeight="1" x14ac:dyDescent="0.25">
      <c r="J977248" s="30"/>
    </row>
    <row r="977249" spans="10:10" ht="14.25" customHeight="1" x14ac:dyDescent="0.25">
      <c r="J977249" s="30"/>
    </row>
    <row r="977250" spans="10:10" ht="14.25" customHeight="1" x14ac:dyDescent="0.25">
      <c r="J977250" s="30"/>
    </row>
    <row r="977251" spans="10:10" ht="14.25" customHeight="1" x14ac:dyDescent="0.25">
      <c r="J977251" s="30"/>
    </row>
    <row r="977252" spans="10:10" ht="14.25" customHeight="1" x14ac:dyDescent="0.25">
      <c r="J977252" s="30"/>
    </row>
    <row r="977253" spans="10:10" ht="14.25" customHeight="1" x14ac:dyDescent="0.25">
      <c r="J977253" s="30"/>
    </row>
    <row r="977254" spans="10:10" ht="14.25" customHeight="1" x14ac:dyDescent="0.25">
      <c r="J977254" s="30"/>
    </row>
    <row r="977255" spans="10:10" ht="14.25" customHeight="1" x14ac:dyDescent="0.25">
      <c r="J977255" s="30"/>
    </row>
    <row r="977256" spans="10:10" ht="14.25" customHeight="1" x14ac:dyDescent="0.25">
      <c r="J977256" s="30"/>
    </row>
    <row r="977257" spans="10:10" ht="14.25" customHeight="1" x14ac:dyDescent="0.25">
      <c r="J977257" s="30"/>
    </row>
    <row r="977258" spans="10:10" ht="14.25" customHeight="1" x14ac:dyDescent="0.25">
      <c r="J977258" s="30"/>
    </row>
    <row r="977259" spans="10:10" ht="14.25" customHeight="1" x14ac:dyDescent="0.25">
      <c r="J977259" s="30"/>
    </row>
    <row r="977260" spans="10:10" ht="14.25" customHeight="1" x14ac:dyDescent="0.25">
      <c r="J977260" s="30"/>
    </row>
    <row r="977261" spans="10:10" ht="14.25" customHeight="1" x14ac:dyDescent="0.25">
      <c r="J977261" s="30"/>
    </row>
    <row r="977262" spans="10:10" ht="14.25" customHeight="1" x14ac:dyDescent="0.25">
      <c r="J977262" s="30"/>
    </row>
    <row r="977263" spans="10:10" ht="14.25" customHeight="1" x14ac:dyDescent="0.25">
      <c r="J977263" s="30"/>
    </row>
    <row r="977264" spans="10:10" ht="14.25" customHeight="1" x14ac:dyDescent="0.25">
      <c r="J977264" s="30"/>
    </row>
    <row r="977265" spans="10:10" ht="14.25" customHeight="1" x14ac:dyDescent="0.25">
      <c r="J977265" s="30"/>
    </row>
    <row r="977266" spans="10:10" ht="14.25" customHeight="1" x14ac:dyDescent="0.25">
      <c r="J977266" s="30"/>
    </row>
    <row r="977267" spans="10:10" ht="14.25" customHeight="1" x14ac:dyDescent="0.25">
      <c r="J977267" s="30"/>
    </row>
    <row r="977268" spans="10:10" ht="14.25" customHeight="1" x14ac:dyDescent="0.25">
      <c r="J977268" s="30"/>
    </row>
    <row r="977269" spans="10:10" ht="14.25" customHeight="1" x14ac:dyDescent="0.25">
      <c r="J977269" s="30"/>
    </row>
    <row r="977270" spans="10:10" ht="14.25" customHeight="1" x14ac:dyDescent="0.25">
      <c r="J977270" s="30"/>
    </row>
    <row r="977271" spans="10:10" ht="14.25" customHeight="1" x14ac:dyDescent="0.25">
      <c r="J977271" s="30"/>
    </row>
    <row r="977272" spans="10:10" ht="14.25" customHeight="1" x14ac:dyDescent="0.25">
      <c r="J977272" s="30"/>
    </row>
    <row r="977273" spans="10:10" ht="14.25" customHeight="1" x14ac:dyDescent="0.25">
      <c r="J977273" s="30"/>
    </row>
    <row r="977274" spans="10:10" ht="14.25" customHeight="1" x14ac:dyDescent="0.25">
      <c r="J977274" s="30"/>
    </row>
    <row r="977275" spans="10:10" ht="14.25" customHeight="1" x14ac:dyDescent="0.25">
      <c r="J977275" s="30"/>
    </row>
    <row r="977276" spans="10:10" ht="14.25" customHeight="1" x14ac:dyDescent="0.25">
      <c r="J977276" s="30"/>
    </row>
    <row r="977277" spans="10:10" ht="14.25" customHeight="1" x14ac:dyDescent="0.25">
      <c r="J977277" s="30"/>
    </row>
    <row r="977278" spans="10:10" ht="14.25" customHeight="1" x14ac:dyDescent="0.25">
      <c r="J977278" s="30"/>
    </row>
    <row r="977279" spans="10:10" ht="14.25" customHeight="1" x14ac:dyDescent="0.25">
      <c r="J977279" s="30"/>
    </row>
    <row r="977280" spans="10:10" ht="14.25" customHeight="1" x14ac:dyDescent="0.25">
      <c r="J977280" s="30"/>
    </row>
    <row r="977281" spans="10:10" ht="14.25" customHeight="1" x14ac:dyDescent="0.25">
      <c r="J977281" s="30"/>
    </row>
    <row r="977282" spans="10:10" ht="14.25" customHeight="1" x14ac:dyDescent="0.25">
      <c r="J977282" s="30"/>
    </row>
    <row r="977283" spans="10:10" ht="14.25" customHeight="1" x14ac:dyDescent="0.25">
      <c r="J977283" s="30"/>
    </row>
    <row r="977284" spans="10:10" ht="14.25" customHeight="1" x14ac:dyDescent="0.25">
      <c r="J977284" s="30"/>
    </row>
    <row r="977285" spans="10:10" ht="14.25" customHeight="1" x14ac:dyDescent="0.25">
      <c r="J977285" s="30"/>
    </row>
    <row r="977286" spans="10:10" ht="14.25" customHeight="1" x14ac:dyDescent="0.25">
      <c r="J977286" s="30"/>
    </row>
    <row r="977287" spans="10:10" ht="14.25" customHeight="1" x14ac:dyDescent="0.25">
      <c r="J977287" s="30"/>
    </row>
    <row r="977288" spans="10:10" ht="14.25" customHeight="1" x14ac:dyDescent="0.25">
      <c r="J977288" s="30"/>
    </row>
    <row r="977289" spans="10:10" ht="14.25" customHeight="1" x14ac:dyDescent="0.25">
      <c r="J977289" s="30"/>
    </row>
    <row r="977290" spans="10:10" ht="14.25" customHeight="1" x14ac:dyDescent="0.25">
      <c r="J977290" s="30"/>
    </row>
    <row r="977291" spans="10:10" ht="14.25" customHeight="1" x14ac:dyDescent="0.25">
      <c r="J977291" s="30"/>
    </row>
    <row r="977292" spans="10:10" ht="14.25" customHeight="1" x14ac:dyDescent="0.25">
      <c r="J977292" s="30"/>
    </row>
    <row r="977293" spans="10:10" ht="14.25" customHeight="1" x14ac:dyDescent="0.25">
      <c r="J977293" s="30"/>
    </row>
    <row r="977294" spans="10:10" ht="14.25" customHeight="1" x14ac:dyDescent="0.25">
      <c r="J977294" s="30"/>
    </row>
    <row r="977295" spans="10:10" ht="14.25" customHeight="1" x14ac:dyDescent="0.25">
      <c r="J977295" s="30"/>
    </row>
    <row r="977296" spans="10:10" ht="14.25" customHeight="1" x14ac:dyDescent="0.25">
      <c r="J977296" s="30"/>
    </row>
    <row r="977297" spans="10:10" ht="14.25" customHeight="1" x14ac:dyDescent="0.25">
      <c r="J977297" s="30"/>
    </row>
    <row r="977298" spans="10:10" ht="14.25" customHeight="1" x14ac:dyDescent="0.25">
      <c r="J977298" s="30"/>
    </row>
    <row r="977299" spans="10:10" ht="14.25" customHeight="1" x14ac:dyDescent="0.25">
      <c r="J977299" s="30"/>
    </row>
    <row r="977300" spans="10:10" ht="14.25" customHeight="1" x14ac:dyDescent="0.25">
      <c r="J977300" s="30"/>
    </row>
    <row r="977301" spans="10:10" ht="14.25" customHeight="1" x14ac:dyDescent="0.25">
      <c r="J977301" s="30"/>
    </row>
    <row r="977302" spans="10:10" ht="14.25" customHeight="1" x14ac:dyDescent="0.25">
      <c r="J977302" s="30"/>
    </row>
    <row r="977303" spans="10:10" ht="14.25" customHeight="1" x14ac:dyDescent="0.25">
      <c r="J977303" s="30"/>
    </row>
    <row r="977304" spans="10:10" ht="14.25" customHeight="1" x14ac:dyDescent="0.25">
      <c r="J977304" s="30"/>
    </row>
    <row r="977305" spans="10:10" ht="14.25" customHeight="1" x14ac:dyDescent="0.25">
      <c r="J977305" s="30"/>
    </row>
    <row r="977306" spans="10:10" ht="14.25" customHeight="1" x14ac:dyDescent="0.25">
      <c r="J977306" s="30"/>
    </row>
    <row r="977307" spans="10:10" ht="14.25" customHeight="1" x14ac:dyDescent="0.25">
      <c r="J977307" s="30"/>
    </row>
    <row r="977308" spans="10:10" ht="14.25" customHeight="1" x14ac:dyDescent="0.25">
      <c r="J977308" s="30"/>
    </row>
    <row r="977309" spans="10:10" ht="14.25" customHeight="1" x14ac:dyDescent="0.25">
      <c r="J977309" s="30"/>
    </row>
    <row r="977310" spans="10:10" ht="14.25" customHeight="1" x14ac:dyDescent="0.25">
      <c r="J977310" s="30"/>
    </row>
    <row r="977311" spans="10:10" ht="14.25" customHeight="1" x14ac:dyDescent="0.25">
      <c r="J977311" s="30"/>
    </row>
    <row r="977312" spans="10:10" ht="14.25" customHeight="1" x14ac:dyDescent="0.25">
      <c r="J977312" s="30"/>
    </row>
    <row r="977313" spans="10:10" ht="14.25" customHeight="1" x14ac:dyDescent="0.25">
      <c r="J977313" s="30"/>
    </row>
    <row r="977314" spans="10:10" ht="14.25" customHeight="1" x14ac:dyDescent="0.25">
      <c r="J977314" s="30"/>
    </row>
    <row r="977315" spans="10:10" ht="14.25" customHeight="1" x14ac:dyDescent="0.25">
      <c r="J977315" s="30"/>
    </row>
    <row r="977316" spans="10:10" ht="14.25" customHeight="1" x14ac:dyDescent="0.25">
      <c r="J977316" s="30"/>
    </row>
    <row r="977317" spans="10:10" ht="14.25" customHeight="1" x14ac:dyDescent="0.25">
      <c r="J977317" s="30"/>
    </row>
    <row r="977318" spans="10:10" ht="14.25" customHeight="1" x14ac:dyDescent="0.25">
      <c r="J977318" s="30"/>
    </row>
    <row r="977319" spans="10:10" ht="14.25" customHeight="1" x14ac:dyDescent="0.25">
      <c r="J977319" s="30"/>
    </row>
    <row r="977320" spans="10:10" ht="14.25" customHeight="1" x14ac:dyDescent="0.25">
      <c r="J977320" s="30"/>
    </row>
    <row r="977321" spans="10:10" ht="14.25" customHeight="1" x14ac:dyDescent="0.25">
      <c r="J977321" s="30"/>
    </row>
    <row r="977322" spans="10:10" ht="14.25" customHeight="1" x14ac:dyDescent="0.25">
      <c r="J977322" s="30"/>
    </row>
    <row r="977323" spans="10:10" ht="14.25" customHeight="1" x14ac:dyDescent="0.25">
      <c r="J977323" s="30"/>
    </row>
    <row r="977324" spans="10:10" ht="14.25" customHeight="1" x14ac:dyDescent="0.25">
      <c r="J977324" s="30"/>
    </row>
    <row r="977325" spans="10:10" ht="14.25" customHeight="1" x14ac:dyDescent="0.25">
      <c r="J977325" s="30"/>
    </row>
    <row r="977326" spans="10:10" ht="14.25" customHeight="1" x14ac:dyDescent="0.25">
      <c r="J977326" s="30"/>
    </row>
    <row r="977327" spans="10:10" ht="14.25" customHeight="1" x14ac:dyDescent="0.25">
      <c r="J977327" s="30"/>
    </row>
    <row r="977328" spans="10:10" ht="14.25" customHeight="1" x14ac:dyDescent="0.25">
      <c r="J977328" s="30"/>
    </row>
    <row r="977329" spans="10:10" ht="14.25" customHeight="1" x14ac:dyDescent="0.25">
      <c r="J977329" s="30"/>
    </row>
    <row r="977330" spans="10:10" ht="14.25" customHeight="1" x14ac:dyDescent="0.25">
      <c r="J977330" s="30"/>
    </row>
    <row r="977331" spans="10:10" ht="14.25" customHeight="1" x14ac:dyDescent="0.25">
      <c r="J977331" s="30"/>
    </row>
    <row r="977332" spans="10:10" ht="14.25" customHeight="1" x14ac:dyDescent="0.25">
      <c r="J977332" s="30"/>
    </row>
    <row r="977333" spans="10:10" ht="14.25" customHeight="1" x14ac:dyDescent="0.25">
      <c r="J977333" s="30"/>
    </row>
    <row r="977334" spans="10:10" ht="14.25" customHeight="1" x14ac:dyDescent="0.25">
      <c r="J977334" s="30"/>
    </row>
    <row r="977335" spans="10:10" ht="14.25" customHeight="1" x14ac:dyDescent="0.25">
      <c r="J977335" s="30"/>
    </row>
    <row r="977336" spans="10:10" ht="14.25" customHeight="1" x14ac:dyDescent="0.25">
      <c r="J977336" s="30"/>
    </row>
    <row r="977337" spans="10:10" ht="14.25" customHeight="1" x14ac:dyDescent="0.25">
      <c r="J977337" s="30"/>
    </row>
    <row r="977338" spans="10:10" ht="14.25" customHeight="1" x14ac:dyDescent="0.25">
      <c r="J977338" s="30"/>
    </row>
    <row r="977339" spans="10:10" ht="14.25" customHeight="1" x14ac:dyDescent="0.25">
      <c r="J977339" s="30"/>
    </row>
    <row r="977340" spans="10:10" ht="14.25" customHeight="1" x14ac:dyDescent="0.25">
      <c r="J977340" s="30"/>
    </row>
    <row r="977341" spans="10:10" ht="14.25" customHeight="1" x14ac:dyDescent="0.25">
      <c r="J977341" s="30"/>
    </row>
    <row r="977342" spans="10:10" ht="14.25" customHeight="1" x14ac:dyDescent="0.25">
      <c r="J977342" s="30"/>
    </row>
    <row r="977343" spans="10:10" ht="14.25" customHeight="1" x14ac:dyDescent="0.25">
      <c r="J977343" s="30"/>
    </row>
    <row r="977344" spans="10:10" ht="14.25" customHeight="1" x14ac:dyDescent="0.25">
      <c r="J977344" s="30"/>
    </row>
    <row r="977345" spans="10:10" ht="14.25" customHeight="1" x14ac:dyDescent="0.25">
      <c r="J977345" s="30"/>
    </row>
    <row r="977346" spans="10:10" ht="14.25" customHeight="1" x14ac:dyDescent="0.25">
      <c r="J977346" s="30"/>
    </row>
    <row r="977347" spans="10:10" ht="14.25" customHeight="1" x14ac:dyDescent="0.25">
      <c r="J977347" s="30"/>
    </row>
    <row r="977348" spans="10:10" ht="14.25" customHeight="1" x14ac:dyDescent="0.25">
      <c r="J977348" s="30"/>
    </row>
    <row r="977349" spans="10:10" ht="14.25" customHeight="1" x14ac:dyDescent="0.25">
      <c r="J977349" s="30"/>
    </row>
    <row r="977350" spans="10:10" ht="14.25" customHeight="1" x14ac:dyDescent="0.25">
      <c r="J977350" s="30"/>
    </row>
    <row r="977351" spans="10:10" ht="14.25" customHeight="1" x14ac:dyDescent="0.25">
      <c r="J977351" s="30"/>
    </row>
    <row r="977352" spans="10:10" ht="14.25" customHeight="1" x14ac:dyDescent="0.25">
      <c r="J977352" s="30"/>
    </row>
    <row r="977353" spans="10:10" ht="14.25" customHeight="1" x14ac:dyDescent="0.25">
      <c r="J977353" s="30"/>
    </row>
    <row r="977354" spans="10:10" ht="14.25" customHeight="1" x14ac:dyDescent="0.25">
      <c r="J977354" s="30"/>
    </row>
    <row r="977355" spans="10:10" ht="14.25" customHeight="1" x14ac:dyDescent="0.25">
      <c r="J977355" s="30"/>
    </row>
    <row r="977356" spans="10:10" ht="14.25" customHeight="1" x14ac:dyDescent="0.25">
      <c r="J977356" s="30"/>
    </row>
    <row r="977357" spans="10:10" ht="14.25" customHeight="1" x14ac:dyDescent="0.25">
      <c r="J977357" s="30"/>
    </row>
    <row r="977358" spans="10:10" ht="14.25" customHeight="1" x14ac:dyDescent="0.25">
      <c r="J977358" s="30"/>
    </row>
    <row r="977359" spans="10:10" ht="14.25" customHeight="1" x14ac:dyDescent="0.25">
      <c r="J977359" s="30"/>
    </row>
    <row r="977360" spans="10:10" ht="14.25" customHeight="1" x14ac:dyDescent="0.25">
      <c r="J977360" s="30"/>
    </row>
    <row r="977361" spans="10:10" ht="14.25" customHeight="1" x14ac:dyDescent="0.25">
      <c r="J977361" s="30"/>
    </row>
    <row r="977362" spans="10:10" ht="14.25" customHeight="1" x14ac:dyDescent="0.25">
      <c r="J977362" s="30"/>
    </row>
    <row r="977363" spans="10:10" ht="14.25" customHeight="1" x14ac:dyDescent="0.25">
      <c r="J977363" s="30"/>
    </row>
    <row r="977364" spans="10:10" ht="14.25" customHeight="1" x14ac:dyDescent="0.25">
      <c r="J977364" s="30"/>
    </row>
    <row r="977365" spans="10:10" ht="14.25" customHeight="1" x14ac:dyDescent="0.25">
      <c r="J977365" s="30"/>
    </row>
    <row r="977366" spans="10:10" ht="14.25" customHeight="1" x14ac:dyDescent="0.25">
      <c r="J977366" s="30"/>
    </row>
    <row r="977367" spans="10:10" ht="14.25" customHeight="1" x14ac:dyDescent="0.25">
      <c r="J977367" s="30"/>
    </row>
    <row r="977368" spans="10:10" ht="14.25" customHeight="1" x14ac:dyDescent="0.25">
      <c r="J977368" s="30"/>
    </row>
    <row r="977369" spans="10:10" ht="14.25" customHeight="1" x14ac:dyDescent="0.25">
      <c r="J977369" s="30"/>
    </row>
    <row r="977370" spans="10:10" ht="14.25" customHeight="1" x14ac:dyDescent="0.25">
      <c r="J977370" s="30"/>
    </row>
    <row r="977371" spans="10:10" ht="14.25" customHeight="1" x14ac:dyDescent="0.25">
      <c r="J977371" s="30"/>
    </row>
    <row r="977372" spans="10:10" ht="14.25" customHeight="1" x14ac:dyDescent="0.25">
      <c r="J977372" s="30"/>
    </row>
    <row r="977373" spans="10:10" ht="14.25" customHeight="1" x14ac:dyDescent="0.25">
      <c r="J977373" s="30"/>
    </row>
    <row r="977374" spans="10:10" ht="14.25" customHeight="1" x14ac:dyDescent="0.25">
      <c r="J977374" s="30"/>
    </row>
    <row r="977375" spans="10:10" ht="14.25" customHeight="1" x14ac:dyDescent="0.25">
      <c r="J977375" s="30"/>
    </row>
    <row r="977376" spans="10:10" ht="14.25" customHeight="1" x14ac:dyDescent="0.25">
      <c r="J977376" s="30"/>
    </row>
    <row r="977377" spans="10:10" ht="14.25" customHeight="1" x14ac:dyDescent="0.25">
      <c r="J977377" s="30"/>
    </row>
    <row r="977378" spans="10:10" ht="14.25" customHeight="1" x14ac:dyDescent="0.25">
      <c r="J977378" s="30"/>
    </row>
    <row r="977379" spans="10:10" ht="14.25" customHeight="1" x14ac:dyDescent="0.25">
      <c r="J977379" s="30"/>
    </row>
    <row r="977380" spans="10:10" ht="14.25" customHeight="1" x14ac:dyDescent="0.25">
      <c r="J977380" s="30"/>
    </row>
    <row r="977381" spans="10:10" ht="14.25" customHeight="1" x14ac:dyDescent="0.25">
      <c r="J977381" s="30"/>
    </row>
    <row r="977382" spans="10:10" ht="14.25" customHeight="1" x14ac:dyDescent="0.25">
      <c r="J977382" s="30"/>
    </row>
    <row r="977383" spans="10:10" ht="14.25" customHeight="1" x14ac:dyDescent="0.25">
      <c r="J977383" s="30"/>
    </row>
    <row r="977384" spans="10:10" ht="14.25" customHeight="1" x14ac:dyDescent="0.25">
      <c r="J977384" s="30"/>
    </row>
    <row r="977385" spans="10:10" ht="14.25" customHeight="1" x14ac:dyDescent="0.25">
      <c r="J977385" s="30"/>
    </row>
    <row r="977386" spans="10:10" ht="14.25" customHeight="1" x14ac:dyDescent="0.25">
      <c r="J977386" s="30"/>
    </row>
    <row r="977387" spans="10:10" ht="14.25" customHeight="1" x14ac:dyDescent="0.25">
      <c r="J977387" s="30"/>
    </row>
    <row r="977388" spans="10:10" ht="14.25" customHeight="1" x14ac:dyDescent="0.25">
      <c r="J977388" s="30"/>
    </row>
    <row r="977389" spans="10:10" ht="14.25" customHeight="1" x14ac:dyDescent="0.25">
      <c r="J977389" s="30"/>
    </row>
    <row r="977390" spans="10:10" ht="14.25" customHeight="1" x14ac:dyDescent="0.25">
      <c r="J977390" s="30"/>
    </row>
    <row r="977391" spans="10:10" ht="14.25" customHeight="1" x14ac:dyDescent="0.25">
      <c r="J977391" s="30"/>
    </row>
    <row r="977392" spans="10:10" ht="14.25" customHeight="1" x14ac:dyDescent="0.25">
      <c r="J977392" s="30"/>
    </row>
    <row r="977393" spans="10:10" ht="14.25" customHeight="1" x14ac:dyDescent="0.25">
      <c r="J977393" s="30"/>
    </row>
    <row r="977394" spans="10:10" ht="14.25" customHeight="1" x14ac:dyDescent="0.25">
      <c r="J977394" s="30"/>
    </row>
    <row r="977395" spans="10:10" ht="14.25" customHeight="1" x14ac:dyDescent="0.25">
      <c r="J977395" s="30"/>
    </row>
    <row r="977396" spans="10:10" ht="14.25" customHeight="1" x14ac:dyDescent="0.25">
      <c r="J977396" s="30"/>
    </row>
    <row r="977397" spans="10:10" ht="14.25" customHeight="1" x14ac:dyDescent="0.25">
      <c r="J977397" s="30"/>
    </row>
    <row r="977398" spans="10:10" ht="14.25" customHeight="1" x14ac:dyDescent="0.25">
      <c r="J977398" s="30"/>
    </row>
    <row r="977399" spans="10:10" ht="14.25" customHeight="1" x14ac:dyDescent="0.25">
      <c r="J977399" s="30"/>
    </row>
    <row r="977400" spans="10:10" ht="14.25" customHeight="1" x14ac:dyDescent="0.25">
      <c r="J977400" s="30"/>
    </row>
    <row r="977401" spans="10:10" ht="14.25" customHeight="1" x14ac:dyDescent="0.25">
      <c r="J977401" s="30"/>
    </row>
    <row r="977402" spans="10:10" ht="14.25" customHeight="1" x14ac:dyDescent="0.25">
      <c r="J977402" s="30"/>
    </row>
    <row r="977403" spans="10:10" ht="14.25" customHeight="1" x14ac:dyDescent="0.25">
      <c r="J977403" s="30"/>
    </row>
    <row r="977404" spans="10:10" ht="14.25" customHeight="1" x14ac:dyDescent="0.25">
      <c r="J977404" s="30"/>
    </row>
    <row r="977405" spans="10:10" ht="14.25" customHeight="1" x14ac:dyDescent="0.25">
      <c r="J977405" s="30"/>
    </row>
    <row r="977406" spans="10:10" ht="14.25" customHeight="1" x14ac:dyDescent="0.25">
      <c r="J977406" s="30"/>
    </row>
    <row r="977407" spans="10:10" ht="14.25" customHeight="1" x14ac:dyDescent="0.25">
      <c r="J977407" s="30"/>
    </row>
    <row r="977408" spans="10:10" ht="14.25" customHeight="1" x14ac:dyDescent="0.25">
      <c r="J977408" s="30"/>
    </row>
    <row r="977409" spans="10:10" ht="14.25" customHeight="1" x14ac:dyDescent="0.25">
      <c r="J977409" s="30"/>
    </row>
    <row r="977410" spans="10:10" ht="14.25" customHeight="1" x14ac:dyDescent="0.25">
      <c r="J977410" s="30"/>
    </row>
    <row r="977411" spans="10:10" ht="14.25" customHeight="1" x14ac:dyDescent="0.25">
      <c r="J977411" s="30"/>
    </row>
    <row r="977412" spans="10:10" ht="14.25" customHeight="1" x14ac:dyDescent="0.25">
      <c r="J977412" s="30"/>
    </row>
    <row r="977413" spans="10:10" ht="14.25" customHeight="1" x14ac:dyDescent="0.25">
      <c r="J977413" s="30"/>
    </row>
    <row r="977414" spans="10:10" ht="14.25" customHeight="1" x14ac:dyDescent="0.25">
      <c r="J977414" s="30"/>
    </row>
    <row r="977415" spans="10:10" ht="14.25" customHeight="1" x14ac:dyDescent="0.25">
      <c r="J977415" s="30"/>
    </row>
    <row r="977416" spans="10:10" ht="14.25" customHeight="1" x14ac:dyDescent="0.25">
      <c r="J977416" s="30"/>
    </row>
    <row r="977417" spans="10:10" ht="14.25" customHeight="1" x14ac:dyDescent="0.25">
      <c r="J977417" s="30"/>
    </row>
    <row r="977418" spans="10:10" ht="14.25" customHeight="1" x14ac:dyDescent="0.25">
      <c r="J977418" s="30"/>
    </row>
    <row r="977419" spans="10:10" ht="14.25" customHeight="1" x14ac:dyDescent="0.25">
      <c r="J977419" s="30"/>
    </row>
    <row r="977420" spans="10:10" ht="14.25" customHeight="1" x14ac:dyDescent="0.25">
      <c r="J977420" s="30"/>
    </row>
    <row r="977421" spans="10:10" ht="14.25" customHeight="1" x14ac:dyDescent="0.25">
      <c r="J977421" s="30"/>
    </row>
    <row r="977422" spans="10:10" ht="14.25" customHeight="1" x14ac:dyDescent="0.25">
      <c r="J977422" s="30"/>
    </row>
    <row r="977423" spans="10:10" ht="14.25" customHeight="1" x14ac:dyDescent="0.25">
      <c r="J977423" s="30"/>
    </row>
    <row r="977424" spans="10:10" ht="14.25" customHeight="1" x14ac:dyDescent="0.25">
      <c r="J977424" s="30"/>
    </row>
    <row r="977425" spans="10:10" ht="14.25" customHeight="1" x14ac:dyDescent="0.25">
      <c r="J977425" s="30"/>
    </row>
    <row r="977426" spans="10:10" ht="14.25" customHeight="1" x14ac:dyDescent="0.25">
      <c r="J977426" s="30"/>
    </row>
    <row r="977427" spans="10:10" ht="14.25" customHeight="1" x14ac:dyDescent="0.25">
      <c r="J977427" s="30"/>
    </row>
    <row r="977428" spans="10:10" ht="14.25" customHeight="1" x14ac:dyDescent="0.25">
      <c r="J977428" s="30"/>
    </row>
    <row r="977429" spans="10:10" ht="14.25" customHeight="1" x14ac:dyDescent="0.25">
      <c r="J977429" s="30"/>
    </row>
    <row r="977430" spans="10:10" ht="14.25" customHeight="1" x14ac:dyDescent="0.25">
      <c r="J977430" s="30"/>
    </row>
    <row r="977431" spans="10:10" ht="14.25" customHeight="1" x14ac:dyDescent="0.25">
      <c r="J977431" s="30"/>
    </row>
    <row r="977432" spans="10:10" ht="14.25" customHeight="1" x14ac:dyDescent="0.25">
      <c r="J977432" s="30"/>
    </row>
    <row r="977433" spans="10:10" ht="14.25" customHeight="1" x14ac:dyDescent="0.25">
      <c r="J977433" s="30"/>
    </row>
    <row r="977434" spans="10:10" ht="14.25" customHeight="1" x14ac:dyDescent="0.25">
      <c r="J977434" s="30"/>
    </row>
    <row r="977435" spans="10:10" ht="14.25" customHeight="1" x14ac:dyDescent="0.25">
      <c r="J977435" s="30"/>
    </row>
    <row r="977436" spans="10:10" ht="14.25" customHeight="1" x14ac:dyDescent="0.25">
      <c r="J977436" s="30"/>
    </row>
    <row r="977437" spans="10:10" ht="14.25" customHeight="1" x14ac:dyDescent="0.25">
      <c r="J977437" s="30"/>
    </row>
    <row r="977438" spans="10:10" ht="14.25" customHeight="1" x14ac:dyDescent="0.25">
      <c r="J977438" s="30"/>
    </row>
    <row r="977439" spans="10:10" ht="14.25" customHeight="1" x14ac:dyDescent="0.25">
      <c r="J977439" s="30"/>
    </row>
    <row r="977440" spans="10:10" ht="14.25" customHeight="1" x14ac:dyDescent="0.25">
      <c r="J977440" s="30"/>
    </row>
    <row r="977441" spans="10:10" ht="14.25" customHeight="1" x14ac:dyDescent="0.25">
      <c r="J977441" s="30"/>
    </row>
    <row r="977442" spans="10:10" ht="14.25" customHeight="1" x14ac:dyDescent="0.25">
      <c r="J977442" s="30"/>
    </row>
    <row r="977443" spans="10:10" ht="14.25" customHeight="1" x14ac:dyDescent="0.25">
      <c r="J977443" s="30"/>
    </row>
    <row r="977444" spans="10:10" ht="14.25" customHeight="1" x14ac:dyDescent="0.25">
      <c r="J977444" s="30"/>
    </row>
    <row r="977445" spans="10:10" ht="14.25" customHeight="1" x14ac:dyDescent="0.25">
      <c r="J977445" s="30"/>
    </row>
    <row r="977446" spans="10:10" ht="14.25" customHeight="1" x14ac:dyDescent="0.25">
      <c r="J977446" s="30"/>
    </row>
    <row r="977447" spans="10:10" ht="14.25" customHeight="1" x14ac:dyDescent="0.25">
      <c r="J977447" s="30"/>
    </row>
    <row r="977448" spans="10:10" ht="14.25" customHeight="1" x14ac:dyDescent="0.25">
      <c r="J977448" s="30"/>
    </row>
    <row r="977449" spans="10:10" ht="14.25" customHeight="1" x14ac:dyDescent="0.25">
      <c r="J977449" s="30"/>
    </row>
    <row r="977450" spans="10:10" ht="14.25" customHeight="1" x14ac:dyDescent="0.25">
      <c r="J977450" s="30"/>
    </row>
    <row r="977451" spans="10:10" ht="14.25" customHeight="1" x14ac:dyDescent="0.25">
      <c r="J977451" s="30"/>
    </row>
    <row r="977452" spans="10:10" ht="14.25" customHeight="1" x14ac:dyDescent="0.25">
      <c r="J977452" s="30"/>
    </row>
    <row r="977453" spans="10:10" ht="14.25" customHeight="1" x14ac:dyDescent="0.25">
      <c r="J977453" s="30"/>
    </row>
    <row r="977454" spans="10:10" ht="14.25" customHeight="1" x14ac:dyDescent="0.25">
      <c r="J977454" s="30"/>
    </row>
    <row r="977455" spans="10:10" ht="14.25" customHeight="1" x14ac:dyDescent="0.25">
      <c r="J977455" s="30"/>
    </row>
    <row r="977456" spans="10:10" ht="14.25" customHeight="1" x14ac:dyDescent="0.25">
      <c r="J977456" s="30"/>
    </row>
    <row r="977457" spans="10:10" ht="14.25" customHeight="1" x14ac:dyDescent="0.25">
      <c r="J977457" s="30"/>
    </row>
    <row r="977458" spans="10:10" ht="14.25" customHeight="1" x14ac:dyDescent="0.25">
      <c r="J977458" s="30"/>
    </row>
    <row r="977459" spans="10:10" ht="14.25" customHeight="1" x14ac:dyDescent="0.25">
      <c r="J977459" s="30"/>
    </row>
    <row r="977460" spans="10:10" ht="14.25" customHeight="1" x14ac:dyDescent="0.25">
      <c r="J977460" s="30"/>
    </row>
    <row r="977461" spans="10:10" ht="14.25" customHeight="1" x14ac:dyDescent="0.25">
      <c r="J977461" s="30"/>
    </row>
    <row r="977462" spans="10:10" ht="14.25" customHeight="1" x14ac:dyDescent="0.25">
      <c r="J977462" s="30"/>
    </row>
    <row r="977463" spans="10:10" ht="14.25" customHeight="1" x14ac:dyDescent="0.25">
      <c r="J977463" s="30"/>
    </row>
    <row r="977464" spans="10:10" ht="14.25" customHeight="1" x14ac:dyDescent="0.25">
      <c r="J977464" s="30"/>
    </row>
    <row r="977465" spans="10:10" ht="14.25" customHeight="1" x14ac:dyDescent="0.25">
      <c r="J977465" s="30"/>
    </row>
    <row r="977466" spans="10:10" ht="14.25" customHeight="1" x14ac:dyDescent="0.25">
      <c r="J977466" s="30"/>
    </row>
    <row r="977467" spans="10:10" ht="14.25" customHeight="1" x14ac:dyDescent="0.25">
      <c r="J977467" s="30"/>
    </row>
    <row r="977468" spans="10:10" ht="14.25" customHeight="1" x14ac:dyDescent="0.25">
      <c r="J977468" s="30"/>
    </row>
    <row r="977469" spans="10:10" ht="14.25" customHeight="1" x14ac:dyDescent="0.25">
      <c r="J977469" s="30"/>
    </row>
    <row r="977470" spans="10:10" ht="14.25" customHeight="1" x14ac:dyDescent="0.25">
      <c r="J977470" s="30"/>
    </row>
    <row r="977471" spans="10:10" ht="14.25" customHeight="1" x14ac:dyDescent="0.25">
      <c r="J977471" s="30"/>
    </row>
    <row r="977472" spans="10:10" ht="14.25" customHeight="1" x14ac:dyDescent="0.25">
      <c r="J977472" s="30"/>
    </row>
    <row r="977473" spans="10:10" ht="14.25" customHeight="1" x14ac:dyDescent="0.25">
      <c r="J977473" s="30"/>
    </row>
    <row r="977474" spans="10:10" ht="14.25" customHeight="1" x14ac:dyDescent="0.25">
      <c r="J977474" s="30"/>
    </row>
    <row r="977475" spans="10:10" ht="14.25" customHeight="1" x14ac:dyDescent="0.25">
      <c r="J977475" s="30"/>
    </row>
    <row r="977476" spans="10:10" ht="14.25" customHeight="1" x14ac:dyDescent="0.25">
      <c r="J977476" s="30"/>
    </row>
    <row r="977477" spans="10:10" ht="14.25" customHeight="1" x14ac:dyDescent="0.25">
      <c r="J977477" s="30"/>
    </row>
    <row r="977478" spans="10:10" ht="14.25" customHeight="1" x14ac:dyDescent="0.25">
      <c r="J977478" s="30"/>
    </row>
    <row r="977479" spans="10:10" ht="14.25" customHeight="1" x14ac:dyDescent="0.25">
      <c r="J977479" s="30"/>
    </row>
    <row r="977480" spans="10:10" ht="14.25" customHeight="1" x14ac:dyDescent="0.25">
      <c r="J977480" s="30"/>
    </row>
    <row r="977481" spans="10:10" ht="14.25" customHeight="1" x14ac:dyDescent="0.25">
      <c r="J977481" s="30"/>
    </row>
    <row r="977482" spans="10:10" ht="14.25" customHeight="1" x14ac:dyDescent="0.25">
      <c r="J977482" s="30"/>
    </row>
    <row r="977483" spans="10:10" ht="14.25" customHeight="1" x14ac:dyDescent="0.25">
      <c r="J977483" s="30"/>
    </row>
    <row r="977484" spans="10:10" ht="14.25" customHeight="1" x14ac:dyDescent="0.25">
      <c r="J977484" s="30"/>
    </row>
    <row r="977485" spans="10:10" ht="14.25" customHeight="1" x14ac:dyDescent="0.25">
      <c r="J977485" s="30"/>
    </row>
    <row r="977486" spans="10:10" ht="14.25" customHeight="1" x14ac:dyDescent="0.25">
      <c r="J977486" s="30"/>
    </row>
    <row r="977487" spans="10:10" ht="14.25" customHeight="1" x14ac:dyDescent="0.25">
      <c r="J977487" s="30"/>
    </row>
    <row r="977488" spans="10:10" ht="14.25" customHeight="1" x14ac:dyDescent="0.25">
      <c r="J977488" s="30"/>
    </row>
    <row r="977489" spans="10:10" ht="14.25" customHeight="1" x14ac:dyDescent="0.25">
      <c r="J977489" s="30"/>
    </row>
    <row r="977490" spans="10:10" ht="14.25" customHeight="1" x14ac:dyDescent="0.25">
      <c r="J977490" s="30"/>
    </row>
    <row r="977491" spans="10:10" ht="14.25" customHeight="1" x14ac:dyDescent="0.25">
      <c r="J977491" s="30"/>
    </row>
    <row r="977492" spans="10:10" ht="14.25" customHeight="1" x14ac:dyDescent="0.25">
      <c r="J977492" s="30"/>
    </row>
    <row r="977493" spans="10:10" ht="14.25" customHeight="1" x14ac:dyDescent="0.25">
      <c r="J977493" s="30"/>
    </row>
    <row r="977494" spans="10:10" ht="14.25" customHeight="1" x14ac:dyDescent="0.25">
      <c r="J977494" s="30"/>
    </row>
    <row r="977495" spans="10:10" ht="14.25" customHeight="1" x14ac:dyDescent="0.25">
      <c r="J977495" s="30"/>
    </row>
    <row r="977496" spans="10:10" ht="14.25" customHeight="1" x14ac:dyDescent="0.25">
      <c r="J977496" s="30"/>
    </row>
    <row r="977497" spans="10:10" ht="14.25" customHeight="1" x14ac:dyDescent="0.25">
      <c r="J977497" s="30"/>
    </row>
    <row r="977498" spans="10:10" ht="14.25" customHeight="1" x14ac:dyDescent="0.25">
      <c r="J977498" s="30"/>
    </row>
    <row r="977499" spans="10:10" ht="14.25" customHeight="1" x14ac:dyDescent="0.25">
      <c r="J977499" s="30"/>
    </row>
    <row r="977500" spans="10:10" ht="14.25" customHeight="1" x14ac:dyDescent="0.25">
      <c r="J977500" s="30"/>
    </row>
    <row r="977501" spans="10:10" ht="14.25" customHeight="1" x14ac:dyDescent="0.25">
      <c r="J977501" s="30"/>
    </row>
    <row r="977502" spans="10:10" ht="14.25" customHeight="1" x14ac:dyDescent="0.25">
      <c r="J977502" s="30"/>
    </row>
    <row r="977503" spans="10:10" ht="14.25" customHeight="1" x14ac:dyDescent="0.25">
      <c r="J977503" s="30"/>
    </row>
    <row r="977504" spans="10:10" ht="14.25" customHeight="1" x14ac:dyDescent="0.25">
      <c r="J977504" s="30"/>
    </row>
    <row r="977505" spans="10:10" ht="14.25" customHeight="1" x14ac:dyDescent="0.25">
      <c r="J977505" s="30"/>
    </row>
    <row r="977506" spans="10:10" ht="14.25" customHeight="1" x14ac:dyDescent="0.25">
      <c r="J977506" s="30"/>
    </row>
    <row r="977507" spans="10:10" ht="14.25" customHeight="1" x14ac:dyDescent="0.25">
      <c r="J977507" s="30"/>
    </row>
    <row r="977508" spans="10:10" ht="14.25" customHeight="1" x14ac:dyDescent="0.25">
      <c r="J977508" s="30"/>
    </row>
    <row r="977509" spans="10:10" ht="14.25" customHeight="1" x14ac:dyDescent="0.25">
      <c r="J977509" s="30"/>
    </row>
    <row r="977510" spans="10:10" ht="14.25" customHeight="1" x14ac:dyDescent="0.25">
      <c r="J977510" s="30"/>
    </row>
    <row r="977511" spans="10:10" ht="14.25" customHeight="1" x14ac:dyDescent="0.25">
      <c r="J977511" s="30"/>
    </row>
    <row r="977512" spans="10:10" ht="14.25" customHeight="1" x14ac:dyDescent="0.25">
      <c r="J977512" s="30"/>
    </row>
    <row r="977513" spans="10:10" ht="14.25" customHeight="1" x14ac:dyDescent="0.25">
      <c r="J977513" s="30"/>
    </row>
    <row r="977514" spans="10:10" ht="14.25" customHeight="1" x14ac:dyDescent="0.25">
      <c r="J977514" s="30"/>
    </row>
    <row r="977515" spans="10:10" ht="14.25" customHeight="1" x14ac:dyDescent="0.25">
      <c r="J977515" s="30"/>
    </row>
    <row r="977516" spans="10:10" ht="14.25" customHeight="1" x14ac:dyDescent="0.25">
      <c r="J977516" s="30"/>
    </row>
    <row r="977517" spans="10:10" ht="14.25" customHeight="1" x14ac:dyDescent="0.25">
      <c r="J977517" s="30"/>
    </row>
    <row r="977518" spans="10:10" ht="14.25" customHeight="1" x14ac:dyDescent="0.25">
      <c r="J977518" s="30"/>
    </row>
    <row r="977519" spans="10:10" ht="14.25" customHeight="1" x14ac:dyDescent="0.25">
      <c r="J977519" s="30"/>
    </row>
    <row r="977520" spans="10:10" ht="14.25" customHeight="1" x14ac:dyDescent="0.25">
      <c r="J977520" s="30"/>
    </row>
    <row r="977521" spans="10:10" ht="14.25" customHeight="1" x14ac:dyDescent="0.25">
      <c r="J977521" s="30"/>
    </row>
    <row r="977522" spans="10:10" ht="14.25" customHeight="1" x14ac:dyDescent="0.25">
      <c r="J977522" s="30"/>
    </row>
    <row r="977523" spans="10:10" ht="14.25" customHeight="1" x14ac:dyDescent="0.25">
      <c r="J977523" s="30"/>
    </row>
    <row r="977524" spans="10:10" ht="14.25" customHeight="1" x14ac:dyDescent="0.25">
      <c r="J977524" s="30"/>
    </row>
    <row r="977525" spans="10:10" ht="14.25" customHeight="1" x14ac:dyDescent="0.25">
      <c r="J977525" s="30"/>
    </row>
    <row r="977526" spans="10:10" ht="14.25" customHeight="1" x14ac:dyDescent="0.25">
      <c r="J977526" s="30"/>
    </row>
    <row r="977527" spans="10:10" ht="14.25" customHeight="1" x14ac:dyDescent="0.25">
      <c r="J977527" s="30"/>
    </row>
    <row r="977528" spans="10:10" ht="14.25" customHeight="1" x14ac:dyDescent="0.25">
      <c r="J977528" s="30"/>
    </row>
    <row r="977529" spans="10:10" ht="14.25" customHeight="1" x14ac:dyDescent="0.25">
      <c r="J977529" s="30"/>
    </row>
    <row r="977530" spans="10:10" ht="14.25" customHeight="1" x14ac:dyDescent="0.25">
      <c r="J977530" s="30"/>
    </row>
    <row r="977531" spans="10:10" ht="14.25" customHeight="1" x14ac:dyDescent="0.25">
      <c r="J977531" s="30"/>
    </row>
    <row r="977532" spans="10:10" ht="14.25" customHeight="1" x14ac:dyDescent="0.25">
      <c r="J977532" s="30"/>
    </row>
    <row r="977533" spans="10:10" ht="14.25" customHeight="1" x14ac:dyDescent="0.25">
      <c r="J977533" s="30"/>
    </row>
    <row r="977534" spans="10:10" ht="14.25" customHeight="1" x14ac:dyDescent="0.25">
      <c r="J977534" s="30"/>
    </row>
    <row r="977535" spans="10:10" ht="14.25" customHeight="1" x14ac:dyDescent="0.25">
      <c r="J977535" s="30"/>
    </row>
    <row r="977536" spans="10:10" ht="14.25" customHeight="1" x14ac:dyDescent="0.25">
      <c r="J977536" s="30"/>
    </row>
    <row r="977537" spans="10:10" ht="14.25" customHeight="1" x14ac:dyDescent="0.25">
      <c r="J977537" s="30"/>
    </row>
    <row r="977538" spans="10:10" ht="14.25" customHeight="1" x14ac:dyDescent="0.25">
      <c r="J977538" s="30"/>
    </row>
    <row r="977539" spans="10:10" ht="14.25" customHeight="1" x14ac:dyDescent="0.25">
      <c r="J977539" s="30"/>
    </row>
    <row r="977540" spans="10:10" ht="14.25" customHeight="1" x14ac:dyDescent="0.25">
      <c r="J977540" s="30"/>
    </row>
    <row r="977541" spans="10:10" ht="14.25" customHeight="1" x14ac:dyDescent="0.25">
      <c r="J977541" s="30"/>
    </row>
    <row r="977542" spans="10:10" ht="14.25" customHeight="1" x14ac:dyDescent="0.25">
      <c r="J977542" s="30"/>
    </row>
    <row r="977543" spans="10:10" ht="14.25" customHeight="1" x14ac:dyDescent="0.25">
      <c r="J977543" s="30"/>
    </row>
    <row r="977544" spans="10:10" ht="14.25" customHeight="1" x14ac:dyDescent="0.25">
      <c r="J977544" s="30"/>
    </row>
    <row r="977545" spans="10:10" ht="14.25" customHeight="1" x14ac:dyDescent="0.25">
      <c r="J977545" s="30"/>
    </row>
    <row r="977546" spans="10:10" ht="14.25" customHeight="1" x14ac:dyDescent="0.25">
      <c r="J977546" s="30"/>
    </row>
    <row r="977547" spans="10:10" ht="14.25" customHeight="1" x14ac:dyDescent="0.25">
      <c r="J977547" s="30"/>
    </row>
    <row r="977548" spans="10:10" ht="14.25" customHeight="1" x14ac:dyDescent="0.25">
      <c r="J977548" s="30"/>
    </row>
    <row r="977549" spans="10:10" ht="14.25" customHeight="1" x14ac:dyDescent="0.25">
      <c r="J977549" s="30"/>
    </row>
    <row r="977550" spans="10:10" ht="14.25" customHeight="1" x14ac:dyDescent="0.25">
      <c r="J977550" s="30"/>
    </row>
    <row r="977551" spans="10:10" ht="14.25" customHeight="1" x14ac:dyDescent="0.25">
      <c r="J977551" s="30"/>
    </row>
    <row r="977552" spans="10:10" ht="14.25" customHeight="1" x14ac:dyDescent="0.25">
      <c r="J977552" s="30"/>
    </row>
    <row r="977553" spans="10:10" ht="14.25" customHeight="1" x14ac:dyDescent="0.25">
      <c r="J977553" s="30"/>
    </row>
    <row r="977554" spans="10:10" ht="14.25" customHeight="1" x14ac:dyDescent="0.25">
      <c r="J977554" s="30"/>
    </row>
    <row r="977555" spans="10:10" ht="14.25" customHeight="1" x14ac:dyDescent="0.25">
      <c r="J977555" s="30"/>
    </row>
    <row r="977556" spans="10:10" ht="14.25" customHeight="1" x14ac:dyDescent="0.25">
      <c r="J977556" s="30"/>
    </row>
    <row r="977557" spans="10:10" ht="14.25" customHeight="1" x14ac:dyDescent="0.25">
      <c r="J977557" s="30"/>
    </row>
    <row r="977558" spans="10:10" ht="14.25" customHeight="1" x14ac:dyDescent="0.25">
      <c r="J977558" s="30"/>
    </row>
    <row r="977559" spans="10:10" ht="14.25" customHeight="1" x14ac:dyDescent="0.25">
      <c r="J977559" s="30"/>
    </row>
    <row r="977560" spans="10:10" ht="14.25" customHeight="1" x14ac:dyDescent="0.25">
      <c r="J977560" s="30"/>
    </row>
    <row r="977561" spans="10:10" ht="14.25" customHeight="1" x14ac:dyDescent="0.25">
      <c r="J977561" s="30"/>
    </row>
    <row r="977562" spans="10:10" ht="14.25" customHeight="1" x14ac:dyDescent="0.25">
      <c r="J977562" s="30"/>
    </row>
    <row r="977563" spans="10:10" ht="14.25" customHeight="1" x14ac:dyDescent="0.25">
      <c r="J977563" s="30"/>
    </row>
    <row r="977564" spans="10:10" ht="14.25" customHeight="1" x14ac:dyDescent="0.25">
      <c r="J977564" s="30"/>
    </row>
    <row r="977565" spans="10:10" ht="14.25" customHeight="1" x14ac:dyDescent="0.25">
      <c r="J977565" s="30"/>
    </row>
    <row r="977566" spans="10:10" ht="14.25" customHeight="1" x14ac:dyDescent="0.25">
      <c r="J977566" s="30"/>
    </row>
    <row r="977567" spans="10:10" ht="14.25" customHeight="1" x14ac:dyDescent="0.25">
      <c r="J977567" s="30"/>
    </row>
    <row r="977568" spans="10:10" ht="14.25" customHeight="1" x14ac:dyDescent="0.25">
      <c r="J977568" s="30"/>
    </row>
    <row r="977569" spans="10:10" ht="14.25" customHeight="1" x14ac:dyDescent="0.25">
      <c r="J977569" s="30"/>
    </row>
    <row r="977570" spans="10:10" ht="14.25" customHeight="1" x14ac:dyDescent="0.25">
      <c r="J977570" s="30"/>
    </row>
    <row r="977571" spans="10:10" ht="14.25" customHeight="1" x14ac:dyDescent="0.25">
      <c r="J977571" s="30"/>
    </row>
    <row r="977572" spans="10:10" ht="14.25" customHeight="1" x14ac:dyDescent="0.25">
      <c r="J977572" s="30"/>
    </row>
    <row r="977573" spans="10:10" ht="14.25" customHeight="1" x14ac:dyDescent="0.25">
      <c r="J977573" s="30"/>
    </row>
    <row r="977574" spans="10:10" ht="14.25" customHeight="1" x14ac:dyDescent="0.25">
      <c r="J977574" s="30"/>
    </row>
    <row r="977575" spans="10:10" ht="14.25" customHeight="1" x14ac:dyDescent="0.25">
      <c r="J977575" s="30"/>
    </row>
    <row r="977576" spans="10:10" ht="14.25" customHeight="1" x14ac:dyDescent="0.25">
      <c r="J977576" s="30"/>
    </row>
    <row r="977577" spans="10:10" ht="14.25" customHeight="1" x14ac:dyDescent="0.25">
      <c r="J977577" s="30"/>
    </row>
    <row r="977578" spans="10:10" ht="14.25" customHeight="1" x14ac:dyDescent="0.25">
      <c r="J977578" s="30"/>
    </row>
    <row r="977579" spans="10:10" ht="14.25" customHeight="1" x14ac:dyDescent="0.25">
      <c r="J977579" s="30"/>
    </row>
    <row r="977580" spans="10:10" ht="14.25" customHeight="1" x14ac:dyDescent="0.25">
      <c r="J977580" s="30"/>
    </row>
    <row r="977581" spans="10:10" ht="14.25" customHeight="1" x14ac:dyDescent="0.25">
      <c r="J977581" s="30"/>
    </row>
    <row r="977582" spans="10:10" ht="14.25" customHeight="1" x14ac:dyDescent="0.25">
      <c r="J977582" s="30"/>
    </row>
    <row r="977583" spans="10:10" ht="14.25" customHeight="1" x14ac:dyDescent="0.25">
      <c r="J977583" s="30"/>
    </row>
    <row r="977584" spans="10:10" ht="14.25" customHeight="1" x14ac:dyDescent="0.25">
      <c r="J977584" s="30"/>
    </row>
    <row r="977585" spans="10:10" ht="14.25" customHeight="1" x14ac:dyDescent="0.25">
      <c r="J977585" s="30"/>
    </row>
    <row r="977586" spans="10:10" ht="14.25" customHeight="1" x14ac:dyDescent="0.25">
      <c r="J977586" s="30"/>
    </row>
    <row r="977587" spans="10:10" ht="14.25" customHeight="1" x14ac:dyDescent="0.25">
      <c r="J977587" s="30"/>
    </row>
    <row r="977588" spans="10:10" ht="14.25" customHeight="1" x14ac:dyDescent="0.25">
      <c r="J977588" s="30"/>
    </row>
    <row r="977589" spans="10:10" ht="14.25" customHeight="1" x14ac:dyDescent="0.25">
      <c r="J977589" s="30"/>
    </row>
    <row r="977590" spans="10:10" ht="14.25" customHeight="1" x14ac:dyDescent="0.25">
      <c r="J977590" s="30"/>
    </row>
    <row r="977591" spans="10:10" ht="14.25" customHeight="1" x14ac:dyDescent="0.25">
      <c r="J977591" s="30"/>
    </row>
    <row r="977592" spans="10:10" ht="14.25" customHeight="1" x14ac:dyDescent="0.25">
      <c r="J977592" s="30"/>
    </row>
    <row r="977593" spans="10:10" ht="14.25" customHeight="1" x14ac:dyDescent="0.25">
      <c r="J977593" s="30"/>
    </row>
    <row r="977594" spans="10:10" ht="14.25" customHeight="1" x14ac:dyDescent="0.25">
      <c r="J977594" s="30"/>
    </row>
    <row r="977595" spans="10:10" ht="14.25" customHeight="1" x14ac:dyDescent="0.25">
      <c r="J977595" s="30"/>
    </row>
    <row r="977596" spans="10:10" ht="14.25" customHeight="1" x14ac:dyDescent="0.25">
      <c r="J977596" s="30"/>
    </row>
    <row r="977597" spans="10:10" ht="14.25" customHeight="1" x14ac:dyDescent="0.25">
      <c r="J977597" s="30"/>
    </row>
    <row r="977598" spans="10:10" ht="14.25" customHeight="1" x14ac:dyDescent="0.25">
      <c r="J977598" s="30"/>
    </row>
    <row r="977599" spans="10:10" ht="14.25" customHeight="1" x14ac:dyDescent="0.25">
      <c r="J977599" s="30"/>
    </row>
    <row r="977600" spans="10:10" ht="14.25" customHeight="1" x14ac:dyDescent="0.25">
      <c r="J977600" s="30"/>
    </row>
    <row r="977601" spans="10:10" ht="14.25" customHeight="1" x14ac:dyDescent="0.25">
      <c r="J977601" s="30"/>
    </row>
    <row r="977602" spans="10:10" ht="14.25" customHeight="1" x14ac:dyDescent="0.25">
      <c r="J977602" s="30"/>
    </row>
    <row r="977603" spans="10:10" ht="14.25" customHeight="1" x14ac:dyDescent="0.25">
      <c r="J977603" s="30"/>
    </row>
    <row r="977604" spans="10:10" ht="14.25" customHeight="1" x14ac:dyDescent="0.25">
      <c r="J977604" s="30"/>
    </row>
    <row r="977605" spans="10:10" ht="14.25" customHeight="1" x14ac:dyDescent="0.25">
      <c r="J977605" s="30"/>
    </row>
    <row r="977606" spans="10:10" ht="14.25" customHeight="1" x14ac:dyDescent="0.25">
      <c r="J977606" s="30"/>
    </row>
    <row r="977607" spans="10:10" ht="14.25" customHeight="1" x14ac:dyDescent="0.25">
      <c r="J977607" s="30"/>
    </row>
    <row r="977608" spans="10:10" ht="14.25" customHeight="1" x14ac:dyDescent="0.25">
      <c r="J977608" s="30"/>
    </row>
    <row r="977609" spans="10:10" ht="14.25" customHeight="1" x14ac:dyDescent="0.25">
      <c r="J977609" s="30"/>
    </row>
    <row r="977610" spans="10:10" ht="14.25" customHeight="1" x14ac:dyDescent="0.25">
      <c r="J977610" s="30"/>
    </row>
    <row r="977611" spans="10:10" ht="14.25" customHeight="1" x14ac:dyDescent="0.25">
      <c r="J977611" s="30"/>
    </row>
    <row r="977612" spans="10:10" ht="14.25" customHeight="1" x14ac:dyDescent="0.25">
      <c r="J977612" s="30"/>
    </row>
    <row r="977613" spans="10:10" ht="14.25" customHeight="1" x14ac:dyDescent="0.25">
      <c r="J977613" s="52"/>
    </row>
    <row r="977614" spans="10:10" ht="14.25" customHeight="1" x14ac:dyDescent="0.25">
      <c r="J977614" s="30"/>
    </row>
    <row r="977615" spans="10:10" ht="14.25" customHeight="1" x14ac:dyDescent="0.25">
      <c r="J977615" s="30"/>
    </row>
    <row r="977616" spans="10:10" ht="14.25" customHeight="1" x14ac:dyDescent="0.25">
      <c r="J977616" s="30"/>
    </row>
    <row r="977617" spans="10:10" ht="14.25" customHeight="1" x14ac:dyDescent="0.25">
      <c r="J977617" s="30"/>
    </row>
    <row r="977618" spans="10:10" ht="14.25" customHeight="1" x14ac:dyDescent="0.25">
      <c r="J977618" s="30"/>
    </row>
    <row r="977619" spans="10:10" ht="14.25" customHeight="1" x14ac:dyDescent="0.25">
      <c r="J977619" s="30"/>
    </row>
    <row r="977620" spans="10:10" ht="14.25" customHeight="1" x14ac:dyDescent="0.25">
      <c r="J977620" s="30"/>
    </row>
    <row r="977621" spans="10:10" ht="14.25" customHeight="1" x14ac:dyDescent="0.25">
      <c r="J977621" s="30"/>
    </row>
    <row r="977622" spans="10:10" ht="14.25" customHeight="1" x14ac:dyDescent="0.25">
      <c r="J977622" s="30"/>
    </row>
    <row r="977623" spans="10:10" ht="14.25" customHeight="1" x14ac:dyDescent="0.25">
      <c r="J977623" s="30"/>
    </row>
    <row r="977624" spans="10:10" ht="14.25" customHeight="1" x14ac:dyDescent="0.25">
      <c r="J977624" s="30"/>
    </row>
    <row r="977625" spans="10:10" ht="14.25" customHeight="1" x14ac:dyDescent="0.25">
      <c r="J977625" s="30"/>
    </row>
    <row r="977626" spans="10:10" ht="14.25" customHeight="1" x14ac:dyDescent="0.25">
      <c r="J977626" s="30"/>
    </row>
    <row r="977627" spans="10:10" ht="14.25" customHeight="1" x14ac:dyDescent="0.25">
      <c r="J977627" s="30"/>
    </row>
    <row r="977628" spans="10:10" ht="14.25" customHeight="1" x14ac:dyDescent="0.25">
      <c r="J977628" s="30"/>
    </row>
    <row r="977629" spans="10:10" ht="14.25" customHeight="1" x14ac:dyDescent="0.25">
      <c r="J977629" s="30"/>
    </row>
    <row r="977630" spans="10:10" ht="14.25" customHeight="1" x14ac:dyDescent="0.25">
      <c r="J977630" s="30"/>
    </row>
    <row r="977631" spans="10:10" ht="14.25" customHeight="1" x14ac:dyDescent="0.25">
      <c r="J977631" s="30"/>
    </row>
    <row r="977632" spans="10:10" ht="14.25" customHeight="1" x14ac:dyDescent="0.25">
      <c r="J977632" s="30"/>
    </row>
    <row r="977633" spans="10:10" ht="14.25" customHeight="1" x14ac:dyDescent="0.25">
      <c r="J977633" s="30"/>
    </row>
    <row r="977634" spans="10:10" ht="14.25" customHeight="1" x14ac:dyDescent="0.25">
      <c r="J977634" s="30"/>
    </row>
    <row r="977635" spans="10:10" ht="14.25" customHeight="1" x14ac:dyDescent="0.25">
      <c r="J977635" s="30"/>
    </row>
    <row r="977636" spans="10:10" ht="14.25" customHeight="1" x14ac:dyDescent="0.25">
      <c r="J977636" s="30"/>
    </row>
    <row r="977637" spans="10:10" ht="14.25" customHeight="1" x14ac:dyDescent="0.25">
      <c r="J977637" s="30"/>
    </row>
    <row r="977638" spans="10:10" ht="14.25" customHeight="1" x14ac:dyDescent="0.25">
      <c r="J977638" s="30"/>
    </row>
    <row r="977639" spans="10:10" ht="14.25" customHeight="1" x14ac:dyDescent="0.25">
      <c r="J977639" s="30"/>
    </row>
    <row r="977640" spans="10:10" ht="14.25" customHeight="1" x14ac:dyDescent="0.25">
      <c r="J977640" s="30"/>
    </row>
    <row r="977641" spans="10:10" ht="14.25" customHeight="1" x14ac:dyDescent="0.25">
      <c r="J977641" s="30"/>
    </row>
    <row r="977642" spans="10:10" ht="14.25" customHeight="1" x14ac:dyDescent="0.25">
      <c r="J977642" s="30"/>
    </row>
    <row r="977643" spans="10:10" ht="14.25" customHeight="1" x14ac:dyDescent="0.25">
      <c r="J977643" s="30"/>
    </row>
    <row r="977644" spans="10:10" ht="14.25" customHeight="1" x14ac:dyDescent="0.25">
      <c r="J977644" s="30"/>
    </row>
    <row r="977645" spans="10:10" ht="14.25" customHeight="1" x14ac:dyDescent="0.25">
      <c r="J977645" s="30"/>
    </row>
    <row r="977646" spans="10:10" ht="14.25" customHeight="1" x14ac:dyDescent="0.25">
      <c r="J977646" s="30"/>
    </row>
    <row r="977647" spans="10:10" ht="14.25" customHeight="1" x14ac:dyDescent="0.25">
      <c r="J977647" s="30"/>
    </row>
    <row r="977648" spans="10:10" ht="14.25" customHeight="1" x14ac:dyDescent="0.25">
      <c r="J977648" s="30"/>
    </row>
    <row r="977649" spans="10:10" ht="14.25" customHeight="1" x14ac:dyDescent="0.25">
      <c r="J977649" s="30"/>
    </row>
    <row r="977650" spans="10:10" ht="14.25" customHeight="1" x14ac:dyDescent="0.25">
      <c r="J977650" s="30"/>
    </row>
    <row r="977651" spans="10:10" ht="14.25" customHeight="1" x14ac:dyDescent="0.25">
      <c r="J977651" s="30"/>
    </row>
    <row r="977652" spans="10:10" ht="14.25" customHeight="1" x14ac:dyDescent="0.25">
      <c r="J977652" s="30"/>
    </row>
    <row r="977653" spans="10:10" ht="14.25" customHeight="1" x14ac:dyDescent="0.25">
      <c r="J977653" s="30"/>
    </row>
    <row r="977654" spans="10:10" ht="14.25" customHeight="1" x14ac:dyDescent="0.25">
      <c r="J977654" s="30"/>
    </row>
    <row r="977655" spans="10:10" ht="14.25" customHeight="1" x14ac:dyDescent="0.25">
      <c r="J977655" s="30"/>
    </row>
    <row r="977656" spans="10:10" ht="14.25" customHeight="1" x14ac:dyDescent="0.25">
      <c r="J977656" s="30"/>
    </row>
    <row r="977657" spans="10:10" ht="14.25" customHeight="1" x14ac:dyDescent="0.25">
      <c r="J977657" s="30"/>
    </row>
    <row r="977658" spans="10:10" ht="14.25" customHeight="1" x14ac:dyDescent="0.25">
      <c r="J977658" s="30"/>
    </row>
    <row r="977659" spans="10:10" ht="14.25" customHeight="1" x14ac:dyDescent="0.25">
      <c r="J977659" s="30"/>
    </row>
    <row r="977660" spans="10:10" ht="14.25" customHeight="1" x14ac:dyDescent="0.25">
      <c r="J977660" s="30"/>
    </row>
    <row r="977661" spans="10:10" ht="14.25" customHeight="1" x14ac:dyDescent="0.25">
      <c r="J977661" s="30"/>
    </row>
    <row r="977662" spans="10:10" ht="14.25" customHeight="1" x14ac:dyDescent="0.25">
      <c r="J977662" s="30"/>
    </row>
    <row r="977663" spans="10:10" ht="14.25" customHeight="1" x14ac:dyDescent="0.25">
      <c r="J977663" s="30"/>
    </row>
    <row r="977664" spans="10:10" ht="14.25" customHeight="1" x14ac:dyDescent="0.25">
      <c r="J977664" s="30"/>
    </row>
    <row r="977665" spans="10:10" ht="14.25" customHeight="1" x14ac:dyDescent="0.25">
      <c r="J977665" s="30"/>
    </row>
    <row r="977666" spans="10:10" ht="14.25" customHeight="1" x14ac:dyDescent="0.25">
      <c r="J977666" s="30"/>
    </row>
    <row r="977667" spans="10:10" ht="14.25" customHeight="1" x14ac:dyDescent="0.25">
      <c r="J977667" s="30"/>
    </row>
    <row r="977668" spans="10:10" ht="14.25" customHeight="1" x14ac:dyDescent="0.25">
      <c r="J977668" s="30"/>
    </row>
    <row r="977669" spans="10:10" ht="14.25" customHeight="1" x14ac:dyDescent="0.25">
      <c r="J977669" s="30"/>
    </row>
    <row r="977670" spans="10:10" ht="14.25" customHeight="1" x14ac:dyDescent="0.25">
      <c r="J977670" s="30"/>
    </row>
    <row r="977671" spans="10:10" ht="14.25" customHeight="1" x14ac:dyDescent="0.25">
      <c r="J977671" s="30"/>
    </row>
    <row r="977672" spans="10:10" ht="14.25" customHeight="1" x14ac:dyDescent="0.25">
      <c r="J977672" s="30"/>
    </row>
    <row r="977673" spans="10:10" ht="14.25" customHeight="1" x14ac:dyDescent="0.25">
      <c r="J977673" s="30"/>
    </row>
    <row r="977674" spans="10:10" ht="14.25" customHeight="1" x14ac:dyDescent="0.25">
      <c r="J977674" s="30"/>
    </row>
    <row r="977675" spans="10:10" ht="14.25" customHeight="1" x14ac:dyDescent="0.25">
      <c r="J977675" s="30"/>
    </row>
    <row r="977676" spans="10:10" ht="14.25" customHeight="1" x14ac:dyDescent="0.25">
      <c r="J977676" s="30"/>
    </row>
    <row r="977677" spans="10:10" ht="14.25" customHeight="1" x14ac:dyDescent="0.25">
      <c r="J977677" s="30"/>
    </row>
    <row r="977678" spans="10:10" ht="14.25" customHeight="1" x14ac:dyDescent="0.25">
      <c r="J977678" s="30"/>
    </row>
    <row r="977679" spans="10:10" ht="14.25" customHeight="1" x14ac:dyDescent="0.25">
      <c r="J977679" s="30"/>
    </row>
    <row r="977680" spans="10:10" ht="14.25" customHeight="1" x14ac:dyDescent="0.25">
      <c r="J977680" s="30"/>
    </row>
    <row r="977681" spans="10:10" ht="14.25" customHeight="1" x14ac:dyDescent="0.25">
      <c r="J977681" s="30"/>
    </row>
    <row r="977682" spans="10:10" ht="14.25" customHeight="1" x14ac:dyDescent="0.25">
      <c r="J977682" s="30"/>
    </row>
    <row r="977683" spans="10:10" ht="14.25" customHeight="1" x14ac:dyDescent="0.25">
      <c r="J977683" s="30"/>
    </row>
    <row r="977684" spans="10:10" ht="14.25" customHeight="1" x14ac:dyDescent="0.25">
      <c r="J977684" s="30"/>
    </row>
    <row r="977685" spans="10:10" ht="14.25" customHeight="1" x14ac:dyDescent="0.25">
      <c r="J977685" s="30"/>
    </row>
    <row r="977686" spans="10:10" ht="14.25" customHeight="1" x14ac:dyDescent="0.25">
      <c r="J977686" s="30"/>
    </row>
    <row r="977687" spans="10:10" ht="14.25" customHeight="1" x14ac:dyDescent="0.25">
      <c r="J977687" s="30"/>
    </row>
    <row r="977688" spans="10:10" ht="14.25" customHeight="1" x14ac:dyDescent="0.25">
      <c r="J977688" s="30"/>
    </row>
    <row r="977689" spans="10:10" ht="14.25" customHeight="1" x14ac:dyDescent="0.25">
      <c r="J977689" s="30"/>
    </row>
    <row r="977690" spans="10:10" ht="14.25" customHeight="1" x14ac:dyDescent="0.25">
      <c r="J977690" s="30"/>
    </row>
    <row r="977691" spans="10:10" ht="14.25" customHeight="1" x14ac:dyDescent="0.25">
      <c r="J977691" s="30"/>
    </row>
    <row r="977692" spans="10:10" ht="14.25" customHeight="1" x14ac:dyDescent="0.25">
      <c r="J977692" s="30"/>
    </row>
    <row r="977693" spans="10:10" ht="14.25" customHeight="1" x14ac:dyDescent="0.25">
      <c r="J977693" s="30"/>
    </row>
    <row r="977694" spans="10:10" ht="14.25" customHeight="1" x14ac:dyDescent="0.25">
      <c r="J977694" s="30"/>
    </row>
    <row r="977695" spans="10:10" ht="14.25" customHeight="1" x14ac:dyDescent="0.25">
      <c r="J977695" s="30"/>
    </row>
    <row r="977696" spans="10:10" ht="14.25" customHeight="1" x14ac:dyDescent="0.25">
      <c r="J977696" s="30"/>
    </row>
    <row r="977697" spans="10:10" ht="14.25" customHeight="1" x14ac:dyDescent="0.25">
      <c r="J977697" s="30"/>
    </row>
    <row r="977698" spans="10:10" ht="14.25" customHeight="1" x14ac:dyDescent="0.25">
      <c r="J977698" s="30"/>
    </row>
    <row r="977699" spans="10:10" ht="14.25" customHeight="1" x14ac:dyDescent="0.25">
      <c r="J977699" s="30"/>
    </row>
    <row r="977700" spans="10:10" ht="14.25" customHeight="1" x14ac:dyDescent="0.25">
      <c r="J977700" s="30"/>
    </row>
    <row r="977701" spans="10:10" ht="14.25" customHeight="1" x14ac:dyDescent="0.25">
      <c r="J977701" s="30"/>
    </row>
    <row r="977702" spans="10:10" ht="14.25" customHeight="1" x14ac:dyDescent="0.25">
      <c r="J977702" s="30"/>
    </row>
    <row r="977703" spans="10:10" ht="14.25" customHeight="1" x14ac:dyDescent="0.25">
      <c r="J977703" s="30"/>
    </row>
    <row r="977704" spans="10:10" ht="14.25" customHeight="1" x14ac:dyDescent="0.25">
      <c r="J977704" s="30"/>
    </row>
    <row r="977705" spans="10:10" ht="14.25" customHeight="1" x14ac:dyDescent="0.25">
      <c r="J977705" s="30"/>
    </row>
    <row r="977706" spans="10:10" ht="14.25" customHeight="1" x14ac:dyDescent="0.25">
      <c r="J977706" s="30"/>
    </row>
    <row r="977707" spans="10:10" ht="14.25" customHeight="1" x14ac:dyDescent="0.25">
      <c r="J977707" s="30"/>
    </row>
    <row r="977708" spans="10:10" ht="14.25" customHeight="1" x14ac:dyDescent="0.25">
      <c r="J977708" s="30"/>
    </row>
    <row r="977709" spans="10:10" ht="14.25" customHeight="1" x14ac:dyDescent="0.25">
      <c r="J977709" s="30"/>
    </row>
    <row r="977710" spans="10:10" ht="14.25" customHeight="1" x14ac:dyDescent="0.25">
      <c r="J977710" s="30"/>
    </row>
    <row r="977711" spans="10:10" ht="14.25" customHeight="1" x14ac:dyDescent="0.25">
      <c r="J977711" s="30"/>
    </row>
    <row r="977712" spans="10:10" ht="14.25" customHeight="1" x14ac:dyDescent="0.25">
      <c r="J977712" s="30"/>
    </row>
    <row r="977713" spans="10:10" ht="14.25" customHeight="1" x14ac:dyDescent="0.25">
      <c r="J977713" s="30"/>
    </row>
    <row r="977714" spans="10:10" ht="14.25" customHeight="1" x14ac:dyDescent="0.25">
      <c r="J977714" s="30"/>
    </row>
    <row r="977715" spans="10:10" ht="14.25" customHeight="1" x14ac:dyDescent="0.25">
      <c r="J977715" s="30"/>
    </row>
    <row r="977716" spans="10:10" ht="14.25" customHeight="1" x14ac:dyDescent="0.25">
      <c r="J977716" s="30"/>
    </row>
    <row r="977717" spans="10:10" ht="14.25" customHeight="1" x14ac:dyDescent="0.25">
      <c r="J977717" s="30"/>
    </row>
    <row r="977718" spans="10:10" ht="14.25" customHeight="1" x14ac:dyDescent="0.25">
      <c r="J977718" s="30"/>
    </row>
    <row r="977719" spans="10:10" ht="14.25" customHeight="1" x14ac:dyDescent="0.25">
      <c r="J977719" s="30"/>
    </row>
    <row r="977720" spans="10:10" ht="14.25" customHeight="1" x14ac:dyDescent="0.25">
      <c r="J977720" s="30"/>
    </row>
    <row r="977721" spans="10:10" ht="14.25" customHeight="1" x14ac:dyDescent="0.25">
      <c r="J977721" s="30"/>
    </row>
    <row r="977722" spans="10:10" ht="14.25" customHeight="1" x14ac:dyDescent="0.25">
      <c r="J977722" s="30"/>
    </row>
    <row r="977723" spans="10:10" ht="14.25" customHeight="1" x14ac:dyDescent="0.25">
      <c r="J977723" s="30"/>
    </row>
    <row r="977724" spans="10:10" ht="14.25" customHeight="1" x14ac:dyDescent="0.25">
      <c r="J977724" s="30"/>
    </row>
    <row r="977725" spans="10:10" ht="14.25" customHeight="1" x14ac:dyDescent="0.25">
      <c r="J977725" s="30"/>
    </row>
    <row r="977726" spans="10:10" ht="14.25" customHeight="1" x14ac:dyDescent="0.25">
      <c r="J977726" s="30"/>
    </row>
    <row r="977727" spans="10:10" ht="14.25" customHeight="1" x14ac:dyDescent="0.25">
      <c r="J977727" s="30"/>
    </row>
    <row r="977728" spans="10:10" ht="14.25" customHeight="1" x14ac:dyDescent="0.25">
      <c r="J977728" s="30"/>
    </row>
    <row r="977729" spans="10:10" ht="14.25" customHeight="1" x14ac:dyDescent="0.25">
      <c r="J977729" s="30"/>
    </row>
    <row r="977730" spans="10:10" ht="14.25" customHeight="1" x14ac:dyDescent="0.25">
      <c r="J977730" s="30"/>
    </row>
    <row r="977731" spans="10:10" ht="14.25" customHeight="1" x14ac:dyDescent="0.25">
      <c r="J977731" s="30"/>
    </row>
    <row r="977732" spans="10:10" ht="14.25" customHeight="1" x14ac:dyDescent="0.25">
      <c r="J977732" s="30"/>
    </row>
    <row r="977733" spans="10:10" ht="14.25" customHeight="1" x14ac:dyDescent="0.25">
      <c r="J977733" s="30"/>
    </row>
    <row r="977734" spans="10:10" ht="14.25" customHeight="1" x14ac:dyDescent="0.25">
      <c r="J977734" s="30"/>
    </row>
    <row r="977735" spans="10:10" ht="14.25" customHeight="1" x14ac:dyDescent="0.25">
      <c r="J977735" s="30"/>
    </row>
    <row r="977736" spans="10:10" ht="14.25" customHeight="1" x14ac:dyDescent="0.25">
      <c r="J977736" s="30"/>
    </row>
    <row r="977737" spans="10:10" ht="14.25" customHeight="1" x14ac:dyDescent="0.25">
      <c r="J977737" s="30"/>
    </row>
    <row r="977738" spans="10:10" ht="14.25" customHeight="1" x14ac:dyDescent="0.25">
      <c r="J977738" s="30"/>
    </row>
    <row r="977739" spans="10:10" ht="14.25" customHeight="1" x14ac:dyDescent="0.25">
      <c r="J977739" s="30"/>
    </row>
    <row r="977740" spans="10:10" ht="14.25" customHeight="1" x14ac:dyDescent="0.25">
      <c r="J977740" s="30"/>
    </row>
    <row r="977741" spans="10:10" ht="14.25" customHeight="1" x14ac:dyDescent="0.25">
      <c r="J977741" s="30"/>
    </row>
    <row r="977742" spans="10:10" ht="14.25" customHeight="1" x14ac:dyDescent="0.25">
      <c r="J977742" s="30"/>
    </row>
    <row r="977743" spans="10:10" ht="14.25" customHeight="1" x14ac:dyDescent="0.25">
      <c r="J977743" s="30"/>
    </row>
    <row r="977744" spans="10:10" ht="14.25" customHeight="1" x14ac:dyDescent="0.25">
      <c r="J977744" s="30"/>
    </row>
    <row r="977745" spans="10:10" ht="14.25" customHeight="1" x14ac:dyDescent="0.25">
      <c r="J977745" s="30"/>
    </row>
    <row r="977746" spans="10:10" ht="14.25" customHeight="1" x14ac:dyDescent="0.25">
      <c r="J977746" s="30"/>
    </row>
    <row r="977747" spans="10:10" ht="14.25" customHeight="1" x14ac:dyDescent="0.25">
      <c r="J977747" s="30"/>
    </row>
    <row r="977748" spans="10:10" ht="14.25" customHeight="1" x14ac:dyDescent="0.25">
      <c r="J977748" s="30"/>
    </row>
    <row r="977749" spans="10:10" ht="14.25" customHeight="1" x14ac:dyDescent="0.25">
      <c r="J977749" s="30"/>
    </row>
    <row r="977750" spans="10:10" ht="14.25" customHeight="1" x14ac:dyDescent="0.25">
      <c r="J977750" s="30"/>
    </row>
    <row r="977751" spans="10:10" ht="14.25" customHeight="1" x14ac:dyDescent="0.25">
      <c r="J977751" s="30"/>
    </row>
    <row r="977752" spans="10:10" ht="14.25" customHeight="1" x14ac:dyDescent="0.25">
      <c r="J977752" s="30"/>
    </row>
    <row r="977753" spans="10:10" ht="14.25" customHeight="1" x14ac:dyDescent="0.25">
      <c r="J977753" s="30"/>
    </row>
    <row r="977754" spans="10:10" ht="14.25" customHeight="1" x14ac:dyDescent="0.25">
      <c r="J977754" s="30"/>
    </row>
    <row r="977755" spans="10:10" ht="14.25" customHeight="1" x14ac:dyDescent="0.25">
      <c r="J977755" s="30"/>
    </row>
    <row r="977756" spans="10:10" ht="14.25" customHeight="1" x14ac:dyDescent="0.25">
      <c r="J977756" s="30"/>
    </row>
    <row r="977757" spans="10:10" ht="14.25" customHeight="1" x14ac:dyDescent="0.25">
      <c r="J977757" s="30"/>
    </row>
    <row r="977758" spans="10:10" ht="14.25" customHeight="1" x14ac:dyDescent="0.25">
      <c r="J977758" s="30"/>
    </row>
    <row r="977759" spans="10:10" ht="14.25" customHeight="1" x14ac:dyDescent="0.25">
      <c r="J977759" s="30"/>
    </row>
    <row r="977760" spans="10:10" ht="14.25" customHeight="1" x14ac:dyDescent="0.25">
      <c r="J977760" s="30"/>
    </row>
    <row r="977761" spans="10:10" ht="14.25" customHeight="1" x14ac:dyDescent="0.25">
      <c r="J977761" s="30"/>
    </row>
    <row r="977762" spans="10:10" ht="14.25" customHeight="1" x14ac:dyDescent="0.25">
      <c r="J977762" s="30"/>
    </row>
    <row r="977763" spans="10:10" ht="14.25" customHeight="1" x14ac:dyDescent="0.25">
      <c r="J977763" s="30"/>
    </row>
    <row r="977764" spans="10:10" ht="14.25" customHeight="1" x14ac:dyDescent="0.25">
      <c r="J977764" s="30"/>
    </row>
    <row r="977765" spans="10:10" ht="14.25" customHeight="1" x14ac:dyDescent="0.25">
      <c r="J977765" s="30"/>
    </row>
    <row r="977766" spans="10:10" ht="14.25" customHeight="1" x14ac:dyDescent="0.25">
      <c r="J977766" s="30"/>
    </row>
    <row r="977767" spans="10:10" ht="14.25" customHeight="1" x14ac:dyDescent="0.25">
      <c r="J977767" s="30"/>
    </row>
    <row r="977768" spans="10:10" ht="14.25" customHeight="1" x14ac:dyDescent="0.25">
      <c r="J977768" s="30"/>
    </row>
    <row r="977769" spans="10:10" ht="14.25" customHeight="1" x14ac:dyDescent="0.25">
      <c r="J977769" s="30"/>
    </row>
    <row r="977770" spans="10:10" ht="14.25" customHeight="1" x14ac:dyDescent="0.25">
      <c r="J977770" s="30"/>
    </row>
    <row r="977771" spans="10:10" ht="14.25" customHeight="1" x14ac:dyDescent="0.25">
      <c r="J977771" s="30"/>
    </row>
    <row r="977772" spans="10:10" ht="14.25" customHeight="1" x14ac:dyDescent="0.25">
      <c r="J977772" s="30"/>
    </row>
    <row r="977773" spans="10:10" ht="14.25" customHeight="1" x14ac:dyDescent="0.25">
      <c r="J977773" s="30"/>
    </row>
    <row r="977774" spans="10:10" ht="14.25" customHeight="1" x14ac:dyDescent="0.25">
      <c r="J977774" s="30"/>
    </row>
    <row r="977775" spans="10:10" ht="14.25" customHeight="1" x14ac:dyDescent="0.25">
      <c r="J977775" s="30"/>
    </row>
    <row r="977776" spans="10:10" ht="14.25" customHeight="1" x14ac:dyDescent="0.25">
      <c r="J977776" s="30"/>
    </row>
    <row r="977777" spans="10:10" ht="14.25" customHeight="1" x14ac:dyDescent="0.25">
      <c r="J977777" s="30"/>
    </row>
    <row r="977778" spans="10:10" ht="14.25" customHeight="1" x14ac:dyDescent="0.25">
      <c r="J977778" s="30"/>
    </row>
    <row r="977779" spans="10:10" ht="14.25" customHeight="1" x14ac:dyDescent="0.25">
      <c r="J977779" s="30"/>
    </row>
    <row r="977780" spans="10:10" ht="14.25" customHeight="1" x14ac:dyDescent="0.25">
      <c r="J977780" s="30"/>
    </row>
    <row r="977781" spans="10:10" ht="14.25" customHeight="1" x14ac:dyDescent="0.25">
      <c r="J977781" s="30"/>
    </row>
    <row r="977782" spans="10:10" ht="14.25" customHeight="1" x14ac:dyDescent="0.25">
      <c r="J977782" s="30"/>
    </row>
    <row r="977783" spans="10:10" ht="14.25" customHeight="1" x14ac:dyDescent="0.25">
      <c r="J977783" s="30"/>
    </row>
    <row r="977784" spans="10:10" ht="14.25" customHeight="1" x14ac:dyDescent="0.25">
      <c r="J977784" s="30"/>
    </row>
    <row r="977785" spans="10:10" ht="14.25" customHeight="1" x14ac:dyDescent="0.25">
      <c r="J977785" s="30"/>
    </row>
    <row r="977786" spans="10:10" ht="14.25" customHeight="1" x14ac:dyDescent="0.25">
      <c r="J977786" s="30"/>
    </row>
    <row r="977787" spans="10:10" ht="14.25" customHeight="1" x14ac:dyDescent="0.25">
      <c r="J977787" s="30"/>
    </row>
    <row r="977788" spans="10:10" ht="14.25" customHeight="1" x14ac:dyDescent="0.25">
      <c r="J977788" s="30"/>
    </row>
    <row r="977789" spans="10:10" ht="14.25" customHeight="1" x14ac:dyDescent="0.25">
      <c r="J977789" s="30"/>
    </row>
    <row r="977790" spans="10:10" ht="14.25" customHeight="1" x14ac:dyDescent="0.25">
      <c r="J977790" s="30"/>
    </row>
    <row r="977791" spans="10:10" ht="14.25" customHeight="1" x14ac:dyDescent="0.25">
      <c r="J977791" s="30"/>
    </row>
    <row r="977792" spans="10:10" ht="14.25" customHeight="1" x14ac:dyDescent="0.25">
      <c r="J977792" s="30"/>
    </row>
    <row r="977793" spans="10:10" ht="14.25" customHeight="1" x14ac:dyDescent="0.25">
      <c r="J977793" s="30"/>
    </row>
    <row r="977794" spans="10:10" ht="14.25" customHeight="1" x14ac:dyDescent="0.25">
      <c r="J977794" s="30"/>
    </row>
    <row r="977795" spans="10:10" ht="14.25" customHeight="1" x14ac:dyDescent="0.25">
      <c r="J977795" s="30"/>
    </row>
    <row r="977796" spans="10:10" ht="14.25" customHeight="1" x14ac:dyDescent="0.25">
      <c r="J977796" s="30"/>
    </row>
    <row r="977797" spans="10:10" ht="14.25" customHeight="1" x14ac:dyDescent="0.25">
      <c r="J977797" s="30"/>
    </row>
    <row r="977798" spans="10:10" ht="14.25" customHeight="1" x14ac:dyDescent="0.25">
      <c r="J977798" s="30"/>
    </row>
    <row r="977799" spans="10:10" ht="14.25" customHeight="1" x14ac:dyDescent="0.25">
      <c r="J977799" s="30"/>
    </row>
    <row r="977800" spans="10:10" ht="14.25" customHeight="1" x14ac:dyDescent="0.25">
      <c r="J977800" s="30"/>
    </row>
    <row r="977801" spans="10:10" ht="14.25" customHeight="1" x14ac:dyDescent="0.25">
      <c r="J977801" s="30"/>
    </row>
    <row r="977802" spans="10:10" ht="14.25" customHeight="1" x14ac:dyDescent="0.25">
      <c r="J977802" s="30"/>
    </row>
    <row r="977803" spans="10:10" ht="14.25" customHeight="1" x14ac:dyDescent="0.25">
      <c r="J977803" s="30"/>
    </row>
    <row r="977804" spans="10:10" ht="14.25" customHeight="1" x14ac:dyDescent="0.25">
      <c r="J977804" s="30"/>
    </row>
    <row r="977805" spans="10:10" ht="14.25" customHeight="1" x14ac:dyDescent="0.25">
      <c r="J977805" s="30"/>
    </row>
    <row r="977806" spans="10:10" ht="14.25" customHeight="1" x14ac:dyDescent="0.25">
      <c r="J977806" s="30"/>
    </row>
    <row r="977807" spans="10:10" ht="14.25" customHeight="1" x14ac:dyDescent="0.25">
      <c r="J977807" s="30"/>
    </row>
    <row r="977808" spans="10:10" ht="14.25" customHeight="1" x14ac:dyDescent="0.25">
      <c r="J977808" s="30"/>
    </row>
    <row r="977809" spans="10:10" ht="14.25" customHeight="1" x14ac:dyDescent="0.25">
      <c r="J977809" s="30"/>
    </row>
    <row r="977810" spans="10:10" ht="14.25" customHeight="1" x14ac:dyDescent="0.25">
      <c r="J977810" s="30"/>
    </row>
    <row r="977811" spans="10:10" ht="14.25" customHeight="1" x14ac:dyDescent="0.25">
      <c r="J977811" s="30"/>
    </row>
    <row r="977812" spans="10:10" ht="14.25" customHeight="1" x14ac:dyDescent="0.25">
      <c r="J977812" s="30"/>
    </row>
    <row r="977813" spans="10:10" ht="14.25" customHeight="1" x14ac:dyDescent="0.25">
      <c r="J977813" s="30"/>
    </row>
    <row r="977814" spans="10:10" ht="14.25" customHeight="1" x14ac:dyDescent="0.25">
      <c r="J977814" s="30"/>
    </row>
    <row r="977815" spans="10:10" ht="14.25" customHeight="1" x14ac:dyDescent="0.25">
      <c r="J977815" s="30"/>
    </row>
    <row r="977816" spans="10:10" ht="14.25" customHeight="1" x14ac:dyDescent="0.25">
      <c r="J977816" s="30"/>
    </row>
    <row r="977817" spans="10:10" ht="14.25" customHeight="1" x14ac:dyDescent="0.25">
      <c r="J977817" s="30"/>
    </row>
    <row r="977818" spans="10:10" ht="14.25" customHeight="1" x14ac:dyDescent="0.25">
      <c r="J977818" s="30"/>
    </row>
    <row r="977819" spans="10:10" ht="14.25" customHeight="1" x14ac:dyDescent="0.25">
      <c r="J977819" s="30"/>
    </row>
    <row r="977820" spans="10:10" ht="14.25" customHeight="1" x14ac:dyDescent="0.25">
      <c r="J977820" s="30"/>
    </row>
    <row r="977821" spans="10:10" ht="14.25" customHeight="1" x14ac:dyDescent="0.25">
      <c r="J977821" s="30"/>
    </row>
    <row r="977822" spans="10:10" ht="14.25" customHeight="1" x14ac:dyDescent="0.25">
      <c r="J977822" s="30"/>
    </row>
    <row r="977823" spans="10:10" ht="14.25" customHeight="1" x14ac:dyDescent="0.25">
      <c r="J977823" s="30"/>
    </row>
    <row r="977824" spans="10:10" ht="14.25" customHeight="1" x14ac:dyDescent="0.25">
      <c r="J977824" s="30"/>
    </row>
    <row r="977825" spans="10:10" ht="14.25" customHeight="1" x14ac:dyDescent="0.25">
      <c r="J977825" s="30"/>
    </row>
    <row r="977826" spans="10:10" ht="14.25" customHeight="1" x14ac:dyDescent="0.25">
      <c r="J977826" s="30"/>
    </row>
    <row r="977827" spans="10:10" ht="14.25" customHeight="1" x14ac:dyDescent="0.25">
      <c r="J977827" s="30"/>
    </row>
    <row r="977828" spans="10:10" ht="14.25" customHeight="1" x14ac:dyDescent="0.25">
      <c r="J977828" s="30"/>
    </row>
    <row r="977829" spans="10:10" ht="14.25" customHeight="1" x14ac:dyDescent="0.25">
      <c r="J977829" s="30"/>
    </row>
    <row r="977830" spans="10:10" ht="14.25" customHeight="1" x14ac:dyDescent="0.25">
      <c r="J977830" s="30"/>
    </row>
    <row r="977831" spans="10:10" ht="14.25" customHeight="1" x14ac:dyDescent="0.25">
      <c r="J977831" s="30"/>
    </row>
    <row r="977832" spans="10:10" ht="14.25" customHeight="1" x14ac:dyDescent="0.25">
      <c r="J977832" s="30"/>
    </row>
    <row r="977833" spans="10:10" ht="14.25" customHeight="1" x14ac:dyDescent="0.25">
      <c r="J977833" s="30"/>
    </row>
    <row r="977834" spans="10:10" ht="14.25" customHeight="1" x14ac:dyDescent="0.25">
      <c r="J977834" s="30"/>
    </row>
    <row r="977835" spans="10:10" ht="14.25" customHeight="1" x14ac:dyDescent="0.25">
      <c r="J977835" s="30"/>
    </row>
    <row r="977836" spans="10:10" ht="14.25" customHeight="1" x14ac:dyDescent="0.25">
      <c r="J977836" s="30"/>
    </row>
    <row r="977837" spans="10:10" ht="14.25" customHeight="1" x14ac:dyDescent="0.25">
      <c r="J977837" s="30"/>
    </row>
    <row r="977838" spans="10:10" ht="14.25" customHeight="1" x14ac:dyDescent="0.25">
      <c r="J977838" s="30"/>
    </row>
    <row r="977839" spans="10:10" ht="14.25" customHeight="1" x14ac:dyDescent="0.25">
      <c r="J977839" s="30"/>
    </row>
    <row r="977840" spans="10:10" ht="14.25" customHeight="1" x14ac:dyDescent="0.25">
      <c r="J977840" s="30"/>
    </row>
    <row r="977841" spans="10:10" ht="14.25" customHeight="1" x14ac:dyDescent="0.25">
      <c r="J977841" s="30"/>
    </row>
    <row r="977842" spans="10:10" ht="14.25" customHeight="1" x14ac:dyDescent="0.25">
      <c r="J977842" s="30"/>
    </row>
    <row r="977843" spans="10:10" ht="14.25" customHeight="1" x14ac:dyDescent="0.25">
      <c r="J977843" s="30"/>
    </row>
    <row r="977844" spans="10:10" ht="14.25" customHeight="1" x14ac:dyDescent="0.25">
      <c r="J977844" s="30"/>
    </row>
    <row r="977845" spans="10:10" ht="14.25" customHeight="1" x14ac:dyDescent="0.25">
      <c r="J977845" s="30"/>
    </row>
    <row r="977846" spans="10:10" ht="14.25" customHeight="1" x14ac:dyDescent="0.25">
      <c r="J977846" s="30"/>
    </row>
    <row r="977847" spans="10:10" ht="14.25" customHeight="1" x14ac:dyDescent="0.25">
      <c r="J977847" s="30"/>
    </row>
    <row r="977848" spans="10:10" ht="14.25" customHeight="1" x14ac:dyDescent="0.25">
      <c r="J977848" s="30"/>
    </row>
    <row r="977849" spans="10:10" ht="14.25" customHeight="1" x14ac:dyDescent="0.25">
      <c r="J977849" s="30"/>
    </row>
    <row r="977850" spans="10:10" ht="14.25" customHeight="1" x14ac:dyDescent="0.25">
      <c r="J977850" s="30"/>
    </row>
    <row r="977851" spans="10:10" ht="14.25" customHeight="1" x14ac:dyDescent="0.25">
      <c r="J977851" s="30"/>
    </row>
    <row r="977852" spans="10:10" ht="14.25" customHeight="1" x14ac:dyDescent="0.25">
      <c r="J977852" s="30"/>
    </row>
    <row r="977853" spans="10:10" ht="14.25" customHeight="1" x14ac:dyDescent="0.25">
      <c r="J977853" s="30"/>
    </row>
    <row r="977854" spans="10:10" ht="14.25" customHeight="1" x14ac:dyDescent="0.25">
      <c r="J977854" s="30"/>
    </row>
    <row r="977855" spans="10:10" ht="14.25" customHeight="1" x14ac:dyDescent="0.25">
      <c r="J977855" s="30"/>
    </row>
    <row r="977856" spans="10:10" ht="14.25" customHeight="1" x14ac:dyDescent="0.25">
      <c r="J977856" s="30"/>
    </row>
    <row r="977857" spans="10:10" ht="14.25" customHeight="1" x14ac:dyDescent="0.25">
      <c r="J977857" s="30"/>
    </row>
    <row r="977858" spans="10:10" ht="14.25" customHeight="1" x14ac:dyDescent="0.25">
      <c r="J977858" s="30"/>
    </row>
    <row r="977859" spans="10:10" ht="14.25" customHeight="1" x14ac:dyDescent="0.25">
      <c r="J977859" s="30"/>
    </row>
    <row r="977860" spans="10:10" ht="14.25" customHeight="1" x14ac:dyDescent="0.25">
      <c r="J977860" s="30"/>
    </row>
    <row r="977861" spans="10:10" ht="14.25" customHeight="1" x14ac:dyDescent="0.25">
      <c r="J977861" s="30"/>
    </row>
    <row r="977862" spans="10:10" ht="14.25" customHeight="1" x14ac:dyDescent="0.25">
      <c r="J977862" s="30"/>
    </row>
    <row r="977863" spans="10:10" ht="14.25" customHeight="1" x14ac:dyDescent="0.25">
      <c r="J977863" s="30"/>
    </row>
    <row r="977864" spans="10:10" ht="14.25" customHeight="1" x14ac:dyDescent="0.25">
      <c r="J977864" s="30"/>
    </row>
    <row r="977865" spans="10:10" ht="14.25" customHeight="1" x14ac:dyDescent="0.25">
      <c r="J977865" s="30"/>
    </row>
    <row r="977866" spans="10:10" ht="14.25" customHeight="1" x14ac:dyDescent="0.25">
      <c r="J977866" s="30"/>
    </row>
    <row r="977867" spans="10:10" ht="14.25" customHeight="1" x14ac:dyDescent="0.25">
      <c r="J977867" s="30"/>
    </row>
    <row r="977868" spans="10:10" ht="14.25" customHeight="1" x14ac:dyDescent="0.25">
      <c r="J977868" s="30"/>
    </row>
    <row r="977869" spans="10:10" ht="14.25" customHeight="1" x14ac:dyDescent="0.25">
      <c r="J977869" s="30"/>
    </row>
    <row r="977870" spans="10:10" ht="14.25" customHeight="1" x14ac:dyDescent="0.25">
      <c r="J977870" s="30"/>
    </row>
    <row r="977871" spans="10:10" ht="14.25" customHeight="1" x14ac:dyDescent="0.25">
      <c r="J977871" s="30"/>
    </row>
    <row r="977872" spans="10:10" ht="14.25" customHeight="1" x14ac:dyDescent="0.25">
      <c r="J977872" s="30"/>
    </row>
    <row r="977873" spans="10:10" ht="14.25" customHeight="1" x14ac:dyDescent="0.25">
      <c r="J977873" s="30"/>
    </row>
    <row r="977874" spans="10:10" ht="14.25" customHeight="1" x14ac:dyDescent="0.25">
      <c r="J977874" s="30"/>
    </row>
    <row r="977875" spans="10:10" ht="14.25" customHeight="1" x14ac:dyDescent="0.25">
      <c r="J977875" s="30"/>
    </row>
    <row r="977876" spans="10:10" ht="14.25" customHeight="1" x14ac:dyDescent="0.25">
      <c r="J977876" s="30"/>
    </row>
    <row r="977877" spans="10:10" ht="14.25" customHeight="1" x14ac:dyDescent="0.25">
      <c r="J977877" s="30"/>
    </row>
    <row r="977878" spans="10:10" ht="14.25" customHeight="1" x14ac:dyDescent="0.25">
      <c r="J977878" s="30"/>
    </row>
    <row r="977879" spans="10:10" ht="14.25" customHeight="1" x14ac:dyDescent="0.25">
      <c r="J977879" s="30"/>
    </row>
    <row r="977880" spans="10:10" ht="14.25" customHeight="1" x14ac:dyDescent="0.25">
      <c r="J977880" s="30"/>
    </row>
    <row r="977881" spans="10:10" ht="14.25" customHeight="1" x14ac:dyDescent="0.25">
      <c r="J977881" s="30"/>
    </row>
    <row r="977882" spans="10:10" ht="14.25" customHeight="1" x14ac:dyDescent="0.25">
      <c r="J977882" s="30"/>
    </row>
    <row r="977883" spans="10:10" ht="14.25" customHeight="1" x14ac:dyDescent="0.25">
      <c r="J977883" s="30"/>
    </row>
    <row r="977884" spans="10:10" ht="14.25" customHeight="1" x14ac:dyDescent="0.25">
      <c r="J977884" s="30"/>
    </row>
    <row r="977885" spans="10:10" ht="14.25" customHeight="1" x14ac:dyDescent="0.25">
      <c r="J977885" s="30"/>
    </row>
    <row r="977886" spans="10:10" ht="14.25" customHeight="1" x14ac:dyDescent="0.25">
      <c r="J977886" s="30"/>
    </row>
    <row r="977887" spans="10:10" ht="14.25" customHeight="1" x14ac:dyDescent="0.25">
      <c r="J977887" s="30"/>
    </row>
    <row r="977888" spans="10:10" ht="14.25" customHeight="1" x14ac:dyDescent="0.25">
      <c r="J977888" s="30"/>
    </row>
    <row r="977889" spans="10:10" ht="14.25" customHeight="1" x14ac:dyDescent="0.25">
      <c r="J977889" s="30"/>
    </row>
    <row r="977890" spans="10:10" ht="14.25" customHeight="1" x14ac:dyDescent="0.25">
      <c r="J977890" s="30"/>
    </row>
    <row r="977891" spans="10:10" ht="14.25" customHeight="1" x14ac:dyDescent="0.25">
      <c r="J977891" s="30"/>
    </row>
    <row r="977892" spans="10:10" ht="14.25" customHeight="1" x14ac:dyDescent="0.25">
      <c r="J977892" s="30"/>
    </row>
    <row r="977893" spans="10:10" ht="14.25" customHeight="1" x14ac:dyDescent="0.25">
      <c r="J977893" s="30"/>
    </row>
    <row r="977894" spans="10:10" ht="14.25" customHeight="1" x14ac:dyDescent="0.25">
      <c r="J977894" s="30"/>
    </row>
    <row r="977895" spans="10:10" ht="14.25" customHeight="1" x14ac:dyDescent="0.25">
      <c r="J977895" s="30"/>
    </row>
    <row r="977896" spans="10:10" ht="14.25" customHeight="1" x14ac:dyDescent="0.25">
      <c r="J977896" s="30"/>
    </row>
    <row r="977897" spans="10:10" ht="14.25" customHeight="1" x14ac:dyDescent="0.25">
      <c r="J977897" s="30"/>
    </row>
    <row r="977898" spans="10:10" ht="14.25" customHeight="1" x14ac:dyDescent="0.25">
      <c r="J977898" s="30"/>
    </row>
    <row r="977899" spans="10:10" ht="14.25" customHeight="1" x14ac:dyDescent="0.25">
      <c r="J977899" s="30"/>
    </row>
    <row r="977900" spans="10:10" ht="14.25" customHeight="1" x14ac:dyDescent="0.25">
      <c r="J977900" s="30"/>
    </row>
    <row r="977901" spans="10:10" ht="14.25" customHeight="1" x14ac:dyDescent="0.25">
      <c r="J977901" s="30"/>
    </row>
    <row r="977902" spans="10:10" ht="14.25" customHeight="1" x14ac:dyDescent="0.25">
      <c r="J977902" s="30"/>
    </row>
    <row r="977903" spans="10:10" ht="14.25" customHeight="1" x14ac:dyDescent="0.25">
      <c r="J977903" s="30"/>
    </row>
    <row r="977904" spans="10:10" ht="14.25" customHeight="1" x14ac:dyDescent="0.25">
      <c r="J977904" s="30"/>
    </row>
    <row r="977905" spans="10:10" ht="14.25" customHeight="1" x14ac:dyDescent="0.25">
      <c r="J977905" s="30"/>
    </row>
    <row r="977906" spans="10:10" ht="14.25" customHeight="1" x14ac:dyDescent="0.25">
      <c r="J977906" s="30"/>
    </row>
    <row r="977907" spans="10:10" ht="14.25" customHeight="1" x14ac:dyDescent="0.25">
      <c r="J977907" s="30"/>
    </row>
    <row r="977908" spans="10:10" ht="14.25" customHeight="1" x14ac:dyDescent="0.25">
      <c r="J977908" s="30"/>
    </row>
    <row r="977909" spans="10:10" ht="14.25" customHeight="1" x14ac:dyDescent="0.25">
      <c r="J977909" s="30"/>
    </row>
    <row r="977910" spans="10:10" ht="14.25" customHeight="1" x14ac:dyDescent="0.25">
      <c r="J977910" s="30"/>
    </row>
    <row r="977911" spans="10:10" ht="14.25" customHeight="1" x14ac:dyDescent="0.25">
      <c r="J977911" s="30"/>
    </row>
    <row r="977912" spans="10:10" ht="14.25" customHeight="1" x14ac:dyDescent="0.25">
      <c r="J977912" s="30"/>
    </row>
    <row r="977913" spans="10:10" ht="14.25" customHeight="1" x14ac:dyDescent="0.25">
      <c r="J977913" s="30"/>
    </row>
    <row r="977914" spans="10:10" ht="14.25" customHeight="1" x14ac:dyDescent="0.25">
      <c r="J977914" s="30"/>
    </row>
    <row r="977915" spans="10:10" ht="14.25" customHeight="1" x14ac:dyDescent="0.25">
      <c r="J977915" s="30"/>
    </row>
    <row r="977916" spans="10:10" ht="14.25" customHeight="1" x14ac:dyDescent="0.25">
      <c r="J977916" s="30"/>
    </row>
    <row r="977917" spans="10:10" ht="14.25" customHeight="1" x14ac:dyDescent="0.25">
      <c r="J977917" s="30"/>
    </row>
    <row r="977918" spans="10:10" ht="14.25" customHeight="1" x14ac:dyDescent="0.25">
      <c r="J977918" s="30"/>
    </row>
    <row r="977919" spans="10:10" ht="14.25" customHeight="1" x14ac:dyDescent="0.25">
      <c r="J977919" s="30"/>
    </row>
    <row r="977920" spans="10:10" ht="14.25" customHeight="1" x14ac:dyDescent="0.25">
      <c r="J977920" s="30"/>
    </row>
    <row r="977921" spans="10:10" ht="14.25" customHeight="1" x14ac:dyDescent="0.25">
      <c r="J977921" s="30"/>
    </row>
    <row r="977922" spans="10:10" ht="14.25" customHeight="1" x14ac:dyDescent="0.25">
      <c r="J977922" s="30"/>
    </row>
    <row r="977923" spans="10:10" ht="14.25" customHeight="1" x14ac:dyDescent="0.25">
      <c r="J977923" s="30"/>
    </row>
    <row r="977924" spans="10:10" ht="14.25" customHeight="1" x14ac:dyDescent="0.25">
      <c r="J977924" s="30"/>
    </row>
    <row r="977925" spans="10:10" ht="14.25" customHeight="1" x14ac:dyDescent="0.25">
      <c r="J977925" s="30"/>
    </row>
    <row r="977926" spans="10:10" ht="14.25" customHeight="1" x14ac:dyDescent="0.25">
      <c r="J977926" s="30"/>
    </row>
    <row r="977927" spans="10:10" ht="14.25" customHeight="1" x14ac:dyDescent="0.25">
      <c r="J977927" s="30"/>
    </row>
    <row r="977928" spans="10:10" ht="14.25" customHeight="1" x14ac:dyDescent="0.25">
      <c r="J977928" s="30"/>
    </row>
    <row r="977929" spans="10:10" ht="14.25" customHeight="1" x14ac:dyDescent="0.25">
      <c r="J977929" s="30"/>
    </row>
    <row r="977930" spans="10:10" ht="14.25" customHeight="1" x14ac:dyDescent="0.25">
      <c r="J977930" s="30"/>
    </row>
    <row r="977931" spans="10:10" ht="14.25" customHeight="1" x14ac:dyDescent="0.25">
      <c r="J977931" s="30"/>
    </row>
    <row r="977932" spans="10:10" ht="14.25" customHeight="1" x14ac:dyDescent="0.25">
      <c r="J977932" s="53"/>
    </row>
    <row r="977933" spans="10:10" ht="14.25" customHeight="1" x14ac:dyDescent="0.25">
      <c r="J977933" s="30"/>
    </row>
    <row r="977934" spans="10:10" ht="14.25" customHeight="1" x14ac:dyDescent="0.25">
      <c r="J977934" s="30"/>
    </row>
    <row r="977935" spans="10:10" ht="14.25" customHeight="1" x14ac:dyDescent="0.25">
      <c r="J977935" s="30"/>
    </row>
    <row r="977936" spans="10:10" ht="14.25" customHeight="1" x14ac:dyDescent="0.25">
      <c r="J977936" s="30"/>
    </row>
    <row r="977937" spans="10:10" ht="14.25" customHeight="1" x14ac:dyDescent="0.25">
      <c r="J977937" s="30"/>
    </row>
    <row r="977938" spans="10:10" ht="14.25" customHeight="1" x14ac:dyDescent="0.25">
      <c r="J977938" s="30"/>
    </row>
    <row r="977939" spans="10:10" ht="14.25" customHeight="1" x14ac:dyDescent="0.25">
      <c r="J977939" s="30"/>
    </row>
    <row r="977940" spans="10:10" ht="14.25" customHeight="1" x14ac:dyDescent="0.25">
      <c r="J977940" s="30"/>
    </row>
    <row r="977941" spans="10:10" ht="14.25" customHeight="1" x14ac:dyDescent="0.25">
      <c r="J977941" s="30"/>
    </row>
    <row r="977942" spans="10:10" ht="14.25" customHeight="1" x14ac:dyDescent="0.25">
      <c r="J977942" s="30"/>
    </row>
    <row r="977943" spans="10:10" ht="14.25" customHeight="1" x14ac:dyDescent="0.25">
      <c r="J977943" s="30"/>
    </row>
    <row r="977944" spans="10:10" ht="14.25" customHeight="1" x14ac:dyDescent="0.25">
      <c r="J977944" s="30"/>
    </row>
    <row r="977945" spans="10:10" ht="14.25" customHeight="1" x14ac:dyDescent="0.25">
      <c r="J977945" s="30"/>
    </row>
    <row r="977946" spans="10:10" ht="14.25" customHeight="1" x14ac:dyDescent="0.25">
      <c r="J977946" s="30"/>
    </row>
    <row r="977947" spans="10:10" ht="14.25" customHeight="1" x14ac:dyDescent="0.25">
      <c r="J977947" s="30"/>
    </row>
    <row r="977948" spans="10:10" ht="14.25" customHeight="1" x14ac:dyDescent="0.25">
      <c r="J977948" s="30"/>
    </row>
    <row r="977949" spans="10:10" ht="14.25" customHeight="1" x14ac:dyDescent="0.25">
      <c r="J977949" s="30"/>
    </row>
    <row r="977950" spans="10:10" ht="14.25" customHeight="1" x14ac:dyDescent="0.25">
      <c r="J977950" s="30"/>
    </row>
    <row r="977951" spans="10:10" ht="14.25" customHeight="1" x14ac:dyDescent="0.25">
      <c r="J977951" s="30"/>
    </row>
    <row r="977952" spans="10:10" ht="14.25" customHeight="1" x14ac:dyDescent="0.25">
      <c r="J977952" s="30"/>
    </row>
    <row r="977953" spans="10:10" ht="14.25" customHeight="1" x14ac:dyDescent="0.25">
      <c r="J977953" s="30"/>
    </row>
    <row r="977954" spans="10:10" ht="14.25" customHeight="1" x14ac:dyDescent="0.25">
      <c r="J977954" s="30"/>
    </row>
    <row r="977955" spans="10:10" ht="14.25" customHeight="1" x14ac:dyDescent="0.25">
      <c r="J977955" s="30"/>
    </row>
    <row r="977956" spans="10:10" ht="14.25" customHeight="1" x14ac:dyDescent="0.25">
      <c r="J977956" s="30"/>
    </row>
    <row r="977957" spans="10:10" ht="14.25" customHeight="1" x14ac:dyDescent="0.25">
      <c r="J977957" s="30"/>
    </row>
    <row r="977958" spans="10:10" ht="14.25" customHeight="1" x14ac:dyDescent="0.25">
      <c r="J977958" s="30"/>
    </row>
    <row r="977959" spans="10:10" ht="14.25" customHeight="1" x14ac:dyDescent="0.25">
      <c r="J977959" s="30"/>
    </row>
    <row r="977960" spans="10:10" ht="14.25" customHeight="1" x14ac:dyDescent="0.25">
      <c r="J977960" s="30"/>
    </row>
    <row r="977961" spans="10:10" ht="14.25" customHeight="1" x14ac:dyDescent="0.25">
      <c r="J977961" s="30"/>
    </row>
    <row r="977962" spans="10:10" ht="14.25" customHeight="1" x14ac:dyDescent="0.25">
      <c r="J977962" s="30"/>
    </row>
    <row r="977963" spans="10:10" ht="14.25" customHeight="1" x14ac:dyDescent="0.25">
      <c r="J977963" s="30"/>
    </row>
    <row r="977964" spans="10:10" ht="14.25" customHeight="1" x14ac:dyDescent="0.25">
      <c r="J977964" s="30"/>
    </row>
    <row r="977965" spans="10:10" ht="14.25" customHeight="1" x14ac:dyDescent="0.25">
      <c r="J977965" s="30"/>
    </row>
    <row r="977966" spans="10:10" ht="14.25" customHeight="1" x14ac:dyDescent="0.25">
      <c r="J977966" s="30"/>
    </row>
    <row r="977967" spans="10:10" ht="14.25" customHeight="1" x14ac:dyDescent="0.25">
      <c r="J977967" s="30"/>
    </row>
    <row r="977968" spans="10:10" ht="14.25" customHeight="1" x14ac:dyDescent="0.25">
      <c r="J977968" s="30"/>
    </row>
    <row r="977969" spans="10:10" ht="14.25" customHeight="1" x14ac:dyDescent="0.25">
      <c r="J977969" s="30"/>
    </row>
    <row r="977970" spans="10:10" ht="14.25" customHeight="1" x14ac:dyDescent="0.25">
      <c r="J977970" s="30"/>
    </row>
    <row r="977971" spans="10:10" ht="14.25" customHeight="1" x14ac:dyDescent="0.25">
      <c r="J977971" s="30"/>
    </row>
    <row r="977972" spans="10:10" ht="14.25" customHeight="1" x14ac:dyDescent="0.25">
      <c r="J977972" s="30"/>
    </row>
    <row r="977973" spans="10:10" ht="14.25" customHeight="1" x14ac:dyDescent="0.25">
      <c r="J977973" s="30"/>
    </row>
    <row r="977974" spans="10:10" ht="14.25" customHeight="1" x14ac:dyDescent="0.25">
      <c r="J977974" s="30"/>
    </row>
    <row r="977975" spans="10:10" ht="14.25" customHeight="1" x14ac:dyDescent="0.25">
      <c r="J977975" s="30"/>
    </row>
    <row r="977976" spans="10:10" ht="14.25" customHeight="1" x14ac:dyDescent="0.25">
      <c r="J977976" s="30"/>
    </row>
    <row r="977977" spans="10:10" ht="14.25" customHeight="1" x14ac:dyDescent="0.25">
      <c r="J977977" s="30"/>
    </row>
    <row r="977978" spans="10:10" ht="14.25" customHeight="1" x14ac:dyDescent="0.25">
      <c r="J977978" s="30"/>
    </row>
    <row r="977979" spans="10:10" ht="14.25" customHeight="1" x14ac:dyDescent="0.25">
      <c r="J977979" s="30"/>
    </row>
    <row r="977980" spans="10:10" ht="14.25" customHeight="1" x14ac:dyDescent="0.25">
      <c r="J977980" s="30"/>
    </row>
    <row r="977981" spans="10:10" ht="14.25" customHeight="1" x14ac:dyDescent="0.25">
      <c r="J977981" s="30"/>
    </row>
    <row r="977982" spans="10:10" ht="14.25" customHeight="1" x14ac:dyDescent="0.25">
      <c r="J977982" s="30"/>
    </row>
    <row r="977983" spans="10:10" ht="14.25" customHeight="1" x14ac:dyDescent="0.25">
      <c r="J977983" s="30"/>
    </row>
    <row r="977984" spans="10:10" ht="14.25" customHeight="1" x14ac:dyDescent="0.25">
      <c r="J977984" s="30"/>
    </row>
    <row r="977985" spans="10:10" ht="14.25" customHeight="1" x14ac:dyDescent="0.25">
      <c r="J977985" s="30"/>
    </row>
    <row r="977986" spans="10:10" ht="14.25" customHeight="1" x14ac:dyDescent="0.25">
      <c r="J977986" s="30"/>
    </row>
    <row r="977987" spans="10:10" ht="14.25" customHeight="1" x14ac:dyDescent="0.25">
      <c r="J977987" s="30"/>
    </row>
    <row r="977988" spans="10:10" ht="14.25" customHeight="1" x14ac:dyDescent="0.25">
      <c r="J977988" s="30"/>
    </row>
    <row r="977989" spans="10:10" ht="14.25" customHeight="1" x14ac:dyDescent="0.25">
      <c r="J977989" s="30"/>
    </row>
    <row r="977990" spans="10:10" ht="14.25" customHeight="1" x14ac:dyDescent="0.25">
      <c r="J977990" s="30"/>
    </row>
    <row r="977991" spans="10:10" ht="14.25" customHeight="1" x14ac:dyDescent="0.25">
      <c r="J977991" s="30"/>
    </row>
    <row r="977992" spans="10:10" ht="14.25" customHeight="1" x14ac:dyDescent="0.25">
      <c r="J977992" s="30"/>
    </row>
    <row r="977993" spans="10:10" ht="14.25" customHeight="1" x14ac:dyDescent="0.25">
      <c r="J977993" s="30"/>
    </row>
    <row r="977994" spans="10:10" ht="14.25" customHeight="1" x14ac:dyDescent="0.25">
      <c r="J977994" s="30"/>
    </row>
    <row r="977995" spans="10:10" ht="14.25" customHeight="1" x14ac:dyDescent="0.25">
      <c r="J977995" s="30"/>
    </row>
    <row r="977996" spans="10:10" ht="14.25" customHeight="1" x14ac:dyDescent="0.25">
      <c r="J977996" s="30"/>
    </row>
    <row r="977997" spans="10:10" ht="14.25" customHeight="1" x14ac:dyDescent="0.25">
      <c r="J977997" s="30"/>
    </row>
    <row r="977998" spans="10:10" ht="14.25" customHeight="1" x14ac:dyDescent="0.25">
      <c r="J977998" s="30"/>
    </row>
    <row r="977999" spans="10:10" ht="14.25" customHeight="1" x14ac:dyDescent="0.25">
      <c r="J977999" s="30"/>
    </row>
    <row r="978000" spans="10:10" ht="14.25" customHeight="1" x14ac:dyDescent="0.25">
      <c r="J978000" s="30"/>
    </row>
    <row r="978001" spans="10:10" ht="14.25" customHeight="1" x14ac:dyDescent="0.25">
      <c r="J978001" s="30"/>
    </row>
    <row r="978002" spans="10:10" ht="14.25" customHeight="1" x14ac:dyDescent="0.25">
      <c r="J978002" s="30"/>
    </row>
    <row r="978003" spans="10:10" ht="14.25" customHeight="1" x14ac:dyDescent="0.25">
      <c r="J978003" s="30"/>
    </row>
    <row r="978004" spans="10:10" ht="14.25" customHeight="1" x14ac:dyDescent="0.25">
      <c r="J978004" s="30"/>
    </row>
    <row r="978005" spans="10:10" ht="14.25" customHeight="1" x14ac:dyDescent="0.25">
      <c r="J978005" s="30"/>
    </row>
    <row r="978006" spans="10:10" ht="14.25" customHeight="1" x14ac:dyDescent="0.25">
      <c r="J978006" s="30"/>
    </row>
    <row r="978007" spans="10:10" ht="14.25" customHeight="1" x14ac:dyDescent="0.25">
      <c r="J978007" s="30"/>
    </row>
    <row r="978008" spans="10:10" ht="14.25" customHeight="1" x14ac:dyDescent="0.25">
      <c r="J978008" s="30"/>
    </row>
    <row r="978009" spans="10:10" ht="14.25" customHeight="1" x14ac:dyDescent="0.25">
      <c r="J978009" s="30"/>
    </row>
    <row r="978010" spans="10:10" ht="14.25" customHeight="1" x14ac:dyDescent="0.25">
      <c r="J978010" s="30"/>
    </row>
    <row r="978011" spans="10:10" ht="14.25" customHeight="1" x14ac:dyDescent="0.25">
      <c r="J978011" s="30"/>
    </row>
    <row r="978012" spans="10:10" ht="14.25" customHeight="1" x14ac:dyDescent="0.25">
      <c r="J978012" s="30"/>
    </row>
    <row r="978013" spans="10:10" ht="14.25" customHeight="1" x14ac:dyDescent="0.25">
      <c r="J978013" s="30"/>
    </row>
    <row r="978014" spans="10:10" ht="14.25" customHeight="1" x14ac:dyDescent="0.25">
      <c r="J978014" s="30"/>
    </row>
    <row r="978015" spans="10:10" ht="14.25" customHeight="1" x14ac:dyDescent="0.25">
      <c r="J978015" s="30"/>
    </row>
    <row r="978016" spans="10:10" ht="14.25" customHeight="1" x14ac:dyDescent="0.25">
      <c r="J978016" s="30"/>
    </row>
    <row r="978017" spans="10:10" ht="14.25" customHeight="1" x14ac:dyDescent="0.25">
      <c r="J978017" s="30"/>
    </row>
    <row r="978018" spans="10:10" ht="14.25" customHeight="1" x14ac:dyDescent="0.25">
      <c r="J978018" s="30"/>
    </row>
    <row r="978019" spans="10:10" ht="14.25" customHeight="1" x14ac:dyDescent="0.25">
      <c r="J978019" s="30"/>
    </row>
    <row r="978020" spans="10:10" ht="14.25" customHeight="1" x14ac:dyDescent="0.25">
      <c r="J978020" s="30"/>
    </row>
    <row r="978021" spans="10:10" ht="14.25" customHeight="1" x14ac:dyDescent="0.25">
      <c r="J978021" s="30"/>
    </row>
    <row r="978022" spans="10:10" ht="14.25" customHeight="1" x14ac:dyDescent="0.25">
      <c r="J978022" s="30"/>
    </row>
    <row r="978023" spans="10:10" ht="14.25" customHeight="1" x14ac:dyDescent="0.25">
      <c r="J978023" s="30"/>
    </row>
    <row r="978024" spans="10:10" ht="14.25" customHeight="1" x14ac:dyDescent="0.25">
      <c r="J978024" s="30"/>
    </row>
    <row r="978025" spans="10:10" ht="14.25" customHeight="1" x14ac:dyDescent="0.25">
      <c r="J978025" s="30"/>
    </row>
    <row r="978026" spans="10:10" ht="14.25" customHeight="1" x14ac:dyDescent="0.25">
      <c r="J978026" s="30"/>
    </row>
    <row r="978027" spans="10:10" ht="14.25" customHeight="1" x14ac:dyDescent="0.25">
      <c r="J978027" s="30"/>
    </row>
    <row r="978028" spans="10:10" ht="14.25" customHeight="1" x14ac:dyDescent="0.25">
      <c r="J978028" s="30"/>
    </row>
    <row r="978029" spans="10:10" ht="14.25" customHeight="1" x14ac:dyDescent="0.25">
      <c r="J978029" s="30"/>
    </row>
    <row r="978030" spans="10:10" ht="14.25" customHeight="1" x14ac:dyDescent="0.25">
      <c r="J978030" s="30"/>
    </row>
    <row r="978031" spans="10:10" ht="14.25" customHeight="1" x14ac:dyDescent="0.25">
      <c r="J978031" s="30"/>
    </row>
    <row r="978032" spans="10:10" ht="14.25" customHeight="1" x14ac:dyDescent="0.25">
      <c r="J978032" s="30"/>
    </row>
    <row r="978033" spans="10:10" ht="14.25" customHeight="1" x14ac:dyDescent="0.25">
      <c r="J978033" s="30"/>
    </row>
    <row r="978034" spans="10:10" ht="14.25" customHeight="1" x14ac:dyDescent="0.25">
      <c r="J978034" s="30"/>
    </row>
    <row r="978035" spans="10:10" ht="14.25" customHeight="1" x14ac:dyDescent="0.25">
      <c r="J978035" s="30"/>
    </row>
    <row r="978036" spans="10:10" ht="14.25" customHeight="1" x14ac:dyDescent="0.25">
      <c r="J978036" s="30"/>
    </row>
    <row r="978037" spans="10:10" ht="14.25" customHeight="1" x14ac:dyDescent="0.25">
      <c r="J978037" s="30"/>
    </row>
    <row r="978038" spans="10:10" ht="14.25" customHeight="1" x14ac:dyDescent="0.25">
      <c r="J978038" s="30"/>
    </row>
    <row r="978039" spans="10:10" ht="14.25" customHeight="1" x14ac:dyDescent="0.25">
      <c r="J978039" s="30"/>
    </row>
    <row r="978040" spans="10:10" ht="14.25" customHeight="1" x14ac:dyDescent="0.25">
      <c r="J978040" s="30"/>
    </row>
    <row r="978041" spans="10:10" ht="14.25" customHeight="1" x14ac:dyDescent="0.25">
      <c r="J978041" s="30"/>
    </row>
    <row r="978042" spans="10:10" ht="14.25" customHeight="1" x14ac:dyDescent="0.25">
      <c r="J978042" s="30"/>
    </row>
    <row r="978043" spans="10:10" ht="14.25" customHeight="1" x14ac:dyDescent="0.25">
      <c r="J978043" s="30"/>
    </row>
    <row r="978044" spans="10:10" ht="14.25" customHeight="1" x14ac:dyDescent="0.25">
      <c r="J978044" s="30"/>
    </row>
    <row r="978045" spans="10:10" ht="14.25" customHeight="1" x14ac:dyDescent="0.25">
      <c r="J978045" s="30"/>
    </row>
    <row r="978046" spans="10:10" ht="14.25" customHeight="1" x14ac:dyDescent="0.25">
      <c r="J978046" s="30"/>
    </row>
    <row r="978047" spans="10:10" ht="14.25" customHeight="1" x14ac:dyDescent="0.25">
      <c r="J978047" s="30"/>
    </row>
    <row r="978048" spans="10:10" ht="14.25" customHeight="1" x14ac:dyDescent="0.25">
      <c r="J978048" s="30"/>
    </row>
    <row r="978049" spans="10:10" ht="14.25" customHeight="1" x14ac:dyDescent="0.25">
      <c r="J978049" s="30"/>
    </row>
    <row r="978050" spans="10:10" ht="14.25" customHeight="1" x14ac:dyDescent="0.25">
      <c r="J978050" s="30"/>
    </row>
    <row r="978051" spans="10:10" ht="14.25" customHeight="1" x14ac:dyDescent="0.25">
      <c r="J978051" s="30"/>
    </row>
    <row r="978052" spans="10:10" ht="14.25" customHeight="1" x14ac:dyDescent="0.25">
      <c r="J978052" s="30"/>
    </row>
    <row r="978053" spans="10:10" ht="14.25" customHeight="1" x14ac:dyDescent="0.25">
      <c r="J978053" s="30"/>
    </row>
    <row r="978054" spans="10:10" ht="14.25" customHeight="1" x14ac:dyDescent="0.25">
      <c r="J978054" s="30"/>
    </row>
    <row r="978055" spans="10:10" ht="14.25" customHeight="1" x14ac:dyDescent="0.25">
      <c r="J978055" s="30"/>
    </row>
    <row r="978056" spans="10:10" ht="14.25" customHeight="1" x14ac:dyDescent="0.25">
      <c r="J978056" s="30"/>
    </row>
    <row r="978057" spans="10:10" ht="14.25" customHeight="1" x14ac:dyDescent="0.25">
      <c r="J978057" s="30"/>
    </row>
    <row r="978058" spans="10:10" ht="14.25" customHeight="1" x14ac:dyDescent="0.25">
      <c r="J978058" s="30"/>
    </row>
    <row r="978059" spans="10:10" ht="14.25" customHeight="1" x14ac:dyDescent="0.25">
      <c r="J978059" s="30"/>
    </row>
    <row r="978060" spans="10:10" ht="14.25" customHeight="1" x14ac:dyDescent="0.25">
      <c r="J978060" s="30"/>
    </row>
    <row r="978061" spans="10:10" ht="14.25" customHeight="1" x14ac:dyDescent="0.25">
      <c r="J978061" s="30"/>
    </row>
    <row r="978062" spans="10:10" ht="14.25" customHeight="1" x14ac:dyDescent="0.25">
      <c r="J978062" s="30"/>
    </row>
    <row r="978063" spans="10:10" ht="14.25" customHeight="1" x14ac:dyDescent="0.25">
      <c r="J978063" s="30"/>
    </row>
    <row r="978064" spans="10:10" ht="14.25" customHeight="1" x14ac:dyDescent="0.25">
      <c r="J978064" s="30"/>
    </row>
    <row r="978065" spans="10:10" ht="14.25" customHeight="1" x14ac:dyDescent="0.25">
      <c r="J978065" s="30"/>
    </row>
    <row r="978066" spans="10:10" ht="14.25" customHeight="1" x14ac:dyDescent="0.25">
      <c r="J978066" s="30"/>
    </row>
    <row r="978067" spans="10:10" ht="14.25" customHeight="1" x14ac:dyDescent="0.25">
      <c r="J978067" s="30"/>
    </row>
    <row r="978068" spans="10:10" ht="14.25" customHeight="1" x14ac:dyDescent="0.25">
      <c r="J978068" s="30"/>
    </row>
    <row r="978069" spans="10:10" ht="14.25" customHeight="1" x14ac:dyDescent="0.25">
      <c r="J978069" s="30"/>
    </row>
    <row r="978070" spans="10:10" ht="14.25" customHeight="1" x14ac:dyDescent="0.25">
      <c r="J978070" s="30"/>
    </row>
    <row r="978071" spans="10:10" ht="14.25" customHeight="1" x14ac:dyDescent="0.25">
      <c r="J978071" s="30"/>
    </row>
    <row r="978072" spans="10:10" ht="14.25" customHeight="1" x14ac:dyDescent="0.25">
      <c r="J978072" s="30"/>
    </row>
    <row r="978073" spans="10:10" ht="14.25" customHeight="1" x14ac:dyDescent="0.25">
      <c r="J978073" s="30"/>
    </row>
    <row r="978074" spans="10:10" ht="14.25" customHeight="1" x14ac:dyDescent="0.25">
      <c r="J978074" s="30"/>
    </row>
    <row r="978075" spans="10:10" ht="14.25" customHeight="1" x14ac:dyDescent="0.25">
      <c r="J978075" s="30"/>
    </row>
    <row r="978076" spans="10:10" ht="14.25" customHeight="1" x14ac:dyDescent="0.25">
      <c r="J978076" s="30"/>
    </row>
    <row r="978077" spans="10:10" ht="14.25" customHeight="1" x14ac:dyDescent="0.25">
      <c r="J978077" s="30"/>
    </row>
    <row r="978078" spans="10:10" ht="14.25" customHeight="1" x14ac:dyDescent="0.25">
      <c r="J978078" s="30"/>
    </row>
    <row r="978079" spans="10:10" ht="14.25" customHeight="1" x14ac:dyDescent="0.25">
      <c r="J978079" s="30"/>
    </row>
    <row r="978080" spans="10:10" ht="14.25" customHeight="1" x14ac:dyDescent="0.25">
      <c r="J978080" s="30"/>
    </row>
    <row r="978081" spans="10:10" ht="14.25" customHeight="1" x14ac:dyDescent="0.25">
      <c r="J978081" s="30"/>
    </row>
    <row r="978082" spans="10:10" ht="14.25" customHeight="1" x14ac:dyDescent="0.25">
      <c r="J978082" s="30"/>
    </row>
    <row r="978083" spans="10:10" ht="14.25" customHeight="1" x14ac:dyDescent="0.25">
      <c r="J978083" s="30"/>
    </row>
    <row r="978084" spans="10:10" ht="14.25" customHeight="1" x14ac:dyDescent="0.25">
      <c r="J978084" s="30"/>
    </row>
    <row r="978085" spans="10:10" ht="14.25" customHeight="1" x14ac:dyDescent="0.25">
      <c r="J978085" s="30"/>
    </row>
    <row r="978086" spans="10:10" ht="14.25" customHeight="1" x14ac:dyDescent="0.25">
      <c r="J978086" s="30"/>
    </row>
    <row r="978087" spans="10:10" ht="14.25" customHeight="1" x14ac:dyDescent="0.25">
      <c r="J978087" s="30"/>
    </row>
    <row r="978088" spans="10:10" ht="14.25" customHeight="1" x14ac:dyDescent="0.25">
      <c r="J978088" s="30"/>
    </row>
    <row r="978089" spans="10:10" ht="14.25" customHeight="1" x14ac:dyDescent="0.25">
      <c r="J978089" s="30"/>
    </row>
    <row r="978090" spans="10:10" ht="14.25" customHeight="1" x14ac:dyDescent="0.25">
      <c r="J978090" s="30"/>
    </row>
    <row r="978091" spans="10:10" ht="14.25" customHeight="1" x14ac:dyDescent="0.25">
      <c r="J978091" s="30"/>
    </row>
    <row r="978092" spans="10:10" ht="14.25" customHeight="1" x14ac:dyDescent="0.25">
      <c r="J978092" s="30"/>
    </row>
    <row r="978093" spans="10:10" ht="14.25" customHeight="1" x14ac:dyDescent="0.25">
      <c r="J978093" s="30"/>
    </row>
    <row r="978094" spans="10:10" ht="14.25" customHeight="1" x14ac:dyDescent="0.25">
      <c r="J978094" s="30"/>
    </row>
    <row r="978095" spans="10:10" ht="14.25" customHeight="1" x14ac:dyDescent="0.25">
      <c r="J978095" s="30"/>
    </row>
    <row r="978096" spans="10:10" ht="14.25" customHeight="1" x14ac:dyDescent="0.25">
      <c r="J978096" s="30"/>
    </row>
    <row r="978097" spans="10:10" ht="14.25" customHeight="1" x14ac:dyDescent="0.25">
      <c r="J978097" s="30"/>
    </row>
    <row r="978098" spans="10:10" ht="14.25" customHeight="1" x14ac:dyDescent="0.25">
      <c r="J978098" s="30"/>
    </row>
    <row r="978099" spans="10:10" ht="14.25" customHeight="1" x14ac:dyDescent="0.25">
      <c r="J978099" s="30"/>
    </row>
    <row r="978100" spans="10:10" ht="14.25" customHeight="1" x14ac:dyDescent="0.25">
      <c r="J978100" s="30"/>
    </row>
    <row r="978101" spans="10:10" ht="14.25" customHeight="1" x14ac:dyDescent="0.25">
      <c r="J978101" s="30"/>
    </row>
    <row r="978102" spans="10:10" ht="14.25" customHeight="1" x14ac:dyDescent="0.25">
      <c r="J978102" s="30"/>
    </row>
    <row r="978103" spans="10:10" ht="14.25" customHeight="1" x14ac:dyDescent="0.25">
      <c r="J978103" s="30"/>
    </row>
    <row r="978104" spans="10:10" ht="14.25" customHeight="1" x14ac:dyDescent="0.25">
      <c r="J978104" s="30"/>
    </row>
    <row r="978105" spans="10:10" ht="14.25" customHeight="1" x14ac:dyDescent="0.25">
      <c r="J978105" s="30"/>
    </row>
    <row r="978106" spans="10:10" ht="14.25" customHeight="1" x14ac:dyDescent="0.25">
      <c r="J978106" s="30"/>
    </row>
    <row r="978107" spans="10:10" ht="14.25" customHeight="1" x14ac:dyDescent="0.25">
      <c r="J978107" s="30"/>
    </row>
    <row r="978108" spans="10:10" ht="14.25" customHeight="1" x14ac:dyDescent="0.25">
      <c r="J978108" s="30"/>
    </row>
    <row r="978109" spans="10:10" ht="14.25" customHeight="1" x14ac:dyDescent="0.25">
      <c r="J978109" s="30"/>
    </row>
    <row r="978110" spans="10:10" ht="14.25" customHeight="1" x14ac:dyDescent="0.25">
      <c r="J978110" s="30"/>
    </row>
    <row r="978111" spans="10:10" ht="14.25" customHeight="1" x14ac:dyDescent="0.25">
      <c r="J978111" s="30"/>
    </row>
    <row r="978112" spans="10:10" ht="14.25" customHeight="1" x14ac:dyDescent="0.25">
      <c r="J978112" s="30"/>
    </row>
    <row r="978113" spans="10:10" ht="14.25" customHeight="1" x14ac:dyDescent="0.25">
      <c r="J978113" s="30"/>
    </row>
    <row r="978114" spans="10:10" ht="14.25" customHeight="1" x14ac:dyDescent="0.25">
      <c r="J978114" s="30"/>
    </row>
    <row r="978115" spans="10:10" ht="14.25" customHeight="1" x14ac:dyDescent="0.25">
      <c r="J978115" s="30"/>
    </row>
    <row r="978116" spans="10:10" ht="14.25" customHeight="1" x14ac:dyDescent="0.25">
      <c r="J978116" s="30"/>
    </row>
    <row r="978117" spans="10:10" ht="14.25" customHeight="1" x14ac:dyDescent="0.25">
      <c r="J978117" s="30"/>
    </row>
    <row r="978118" spans="10:10" ht="14.25" customHeight="1" x14ac:dyDescent="0.25">
      <c r="J978118" s="30"/>
    </row>
    <row r="978119" spans="10:10" ht="14.25" customHeight="1" x14ac:dyDescent="0.25">
      <c r="J978119" s="30"/>
    </row>
    <row r="978120" spans="10:10" ht="14.25" customHeight="1" x14ac:dyDescent="0.25">
      <c r="J978120" s="30"/>
    </row>
    <row r="978121" spans="10:10" ht="14.25" customHeight="1" x14ac:dyDescent="0.25">
      <c r="J978121" s="30"/>
    </row>
    <row r="978122" spans="10:10" ht="14.25" customHeight="1" x14ac:dyDescent="0.25">
      <c r="J978122" s="30"/>
    </row>
    <row r="978123" spans="10:10" ht="14.25" customHeight="1" x14ac:dyDescent="0.25">
      <c r="J978123" s="30"/>
    </row>
    <row r="978124" spans="10:10" ht="14.25" customHeight="1" x14ac:dyDescent="0.25">
      <c r="J978124" s="30"/>
    </row>
    <row r="978125" spans="10:10" ht="14.25" customHeight="1" x14ac:dyDescent="0.25">
      <c r="J978125" s="30"/>
    </row>
    <row r="978126" spans="10:10" ht="14.25" customHeight="1" x14ac:dyDescent="0.25">
      <c r="J978126" s="30"/>
    </row>
    <row r="978127" spans="10:10" ht="14.25" customHeight="1" x14ac:dyDescent="0.25">
      <c r="J978127" s="30"/>
    </row>
    <row r="978128" spans="10:10" ht="14.25" customHeight="1" x14ac:dyDescent="0.25">
      <c r="J978128" s="30"/>
    </row>
    <row r="978129" spans="10:10" ht="14.25" customHeight="1" x14ac:dyDescent="0.25">
      <c r="J978129" s="30"/>
    </row>
    <row r="978130" spans="10:10" ht="14.25" customHeight="1" x14ac:dyDescent="0.25">
      <c r="J978130" s="30"/>
    </row>
    <row r="978131" spans="10:10" ht="14.25" customHeight="1" x14ac:dyDescent="0.25">
      <c r="J978131" s="30"/>
    </row>
    <row r="978132" spans="10:10" ht="14.25" customHeight="1" x14ac:dyDescent="0.25">
      <c r="J978132" s="30"/>
    </row>
    <row r="978133" spans="10:10" ht="14.25" customHeight="1" x14ac:dyDescent="0.25">
      <c r="J978133" s="30"/>
    </row>
    <row r="978134" spans="10:10" ht="14.25" customHeight="1" x14ac:dyDescent="0.25">
      <c r="J978134" s="30"/>
    </row>
    <row r="978135" spans="10:10" ht="14.25" customHeight="1" x14ac:dyDescent="0.25">
      <c r="J978135" s="30"/>
    </row>
    <row r="978136" spans="10:10" ht="14.25" customHeight="1" x14ac:dyDescent="0.25">
      <c r="J978136" s="30"/>
    </row>
    <row r="978137" spans="10:10" ht="14.25" customHeight="1" x14ac:dyDescent="0.25">
      <c r="J978137" s="30"/>
    </row>
    <row r="978138" spans="10:10" ht="14.25" customHeight="1" x14ac:dyDescent="0.25">
      <c r="J978138" s="30"/>
    </row>
    <row r="978139" spans="10:10" ht="14.25" customHeight="1" x14ac:dyDescent="0.25">
      <c r="J978139" s="30"/>
    </row>
    <row r="978140" spans="10:10" ht="14.25" customHeight="1" x14ac:dyDescent="0.25">
      <c r="J978140" s="30"/>
    </row>
    <row r="978141" spans="10:10" ht="14.25" customHeight="1" x14ac:dyDescent="0.25">
      <c r="J978141" s="30"/>
    </row>
    <row r="978142" spans="10:10" ht="14.25" customHeight="1" x14ac:dyDescent="0.25">
      <c r="J978142" s="30"/>
    </row>
    <row r="978143" spans="10:10" ht="14.25" customHeight="1" x14ac:dyDescent="0.25">
      <c r="J978143" s="30"/>
    </row>
    <row r="978144" spans="10:10" ht="14.25" customHeight="1" x14ac:dyDescent="0.25">
      <c r="J978144" s="30"/>
    </row>
    <row r="978145" spans="10:10" ht="14.25" customHeight="1" x14ac:dyDescent="0.25">
      <c r="J978145" s="30"/>
    </row>
    <row r="978146" spans="10:10" ht="14.25" customHeight="1" x14ac:dyDescent="0.25">
      <c r="J978146" s="30"/>
    </row>
    <row r="978147" spans="10:10" ht="14.25" customHeight="1" x14ac:dyDescent="0.25">
      <c r="J978147" s="30"/>
    </row>
    <row r="978148" spans="10:10" ht="14.25" customHeight="1" x14ac:dyDescent="0.25">
      <c r="J978148" s="30"/>
    </row>
    <row r="978149" spans="10:10" ht="14.25" customHeight="1" x14ac:dyDescent="0.25">
      <c r="J978149" s="30"/>
    </row>
    <row r="978150" spans="10:10" ht="14.25" customHeight="1" x14ac:dyDescent="0.25">
      <c r="J978150" s="30"/>
    </row>
    <row r="978151" spans="10:10" ht="14.25" customHeight="1" x14ac:dyDescent="0.25">
      <c r="J978151" s="30"/>
    </row>
    <row r="978152" spans="10:10" ht="14.25" customHeight="1" x14ac:dyDescent="0.25">
      <c r="J978152" s="30"/>
    </row>
    <row r="978153" spans="10:10" ht="14.25" customHeight="1" x14ac:dyDescent="0.25">
      <c r="J978153" s="30"/>
    </row>
    <row r="978154" spans="10:10" ht="14.25" customHeight="1" x14ac:dyDescent="0.25">
      <c r="J978154" s="30"/>
    </row>
    <row r="978155" spans="10:10" ht="14.25" customHeight="1" x14ac:dyDescent="0.25">
      <c r="J978155" s="30"/>
    </row>
    <row r="978156" spans="10:10" ht="14.25" customHeight="1" x14ac:dyDescent="0.25">
      <c r="J978156" s="30"/>
    </row>
    <row r="978157" spans="10:10" ht="14.25" customHeight="1" x14ac:dyDescent="0.25">
      <c r="J978157" s="30"/>
    </row>
    <row r="978158" spans="10:10" ht="14.25" customHeight="1" x14ac:dyDescent="0.25">
      <c r="J978158" s="30"/>
    </row>
    <row r="978159" spans="10:10" ht="14.25" customHeight="1" x14ac:dyDescent="0.25">
      <c r="J978159" s="30"/>
    </row>
    <row r="978160" spans="10:10" ht="14.25" customHeight="1" x14ac:dyDescent="0.25">
      <c r="J978160" s="30"/>
    </row>
    <row r="978161" spans="10:10" ht="14.25" customHeight="1" x14ac:dyDescent="0.25">
      <c r="J978161" s="30"/>
    </row>
    <row r="978162" spans="10:10" ht="14.25" customHeight="1" x14ac:dyDescent="0.25">
      <c r="J978162" s="30"/>
    </row>
    <row r="978163" spans="10:10" ht="14.25" customHeight="1" x14ac:dyDescent="0.25">
      <c r="J978163" s="30"/>
    </row>
    <row r="978164" spans="10:10" ht="14.25" customHeight="1" x14ac:dyDescent="0.25">
      <c r="J978164" s="30"/>
    </row>
    <row r="978165" spans="10:10" ht="14.25" customHeight="1" x14ac:dyDescent="0.25">
      <c r="J978165" s="30"/>
    </row>
    <row r="978166" spans="10:10" ht="14.25" customHeight="1" x14ac:dyDescent="0.25">
      <c r="J978166" s="30"/>
    </row>
    <row r="978167" spans="10:10" ht="14.25" customHeight="1" x14ac:dyDescent="0.25">
      <c r="J978167" s="30"/>
    </row>
    <row r="978168" spans="10:10" ht="14.25" customHeight="1" x14ac:dyDescent="0.25">
      <c r="J978168" s="30"/>
    </row>
    <row r="978169" spans="10:10" ht="14.25" customHeight="1" x14ac:dyDescent="0.25">
      <c r="J978169" s="30"/>
    </row>
    <row r="978170" spans="10:10" ht="14.25" customHeight="1" x14ac:dyDescent="0.25">
      <c r="J978170" s="30"/>
    </row>
    <row r="978171" spans="10:10" ht="14.25" customHeight="1" x14ac:dyDescent="0.25">
      <c r="J978171" s="30"/>
    </row>
    <row r="978172" spans="10:10" ht="14.25" customHeight="1" x14ac:dyDescent="0.25">
      <c r="J978172" s="30"/>
    </row>
    <row r="978173" spans="10:10" ht="14.25" customHeight="1" x14ac:dyDescent="0.25">
      <c r="J978173" s="30"/>
    </row>
    <row r="978174" spans="10:10" ht="14.25" customHeight="1" x14ac:dyDescent="0.25">
      <c r="J978174" s="30"/>
    </row>
    <row r="978175" spans="10:10" ht="14.25" customHeight="1" x14ac:dyDescent="0.25">
      <c r="J978175" s="30"/>
    </row>
    <row r="978176" spans="10:10" ht="14.25" customHeight="1" x14ac:dyDescent="0.25">
      <c r="J978176" s="30"/>
    </row>
    <row r="978177" spans="10:10" ht="14.25" customHeight="1" x14ac:dyDescent="0.25">
      <c r="J978177" s="30"/>
    </row>
    <row r="978178" spans="10:10" ht="14.25" customHeight="1" x14ac:dyDescent="0.25">
      <c r="J978178" s="30"/>
    </row>
    <row r="978179" spans="10:10" ht="14.25" customHeight="1" x14ac:dyDescent="0.25">
      <c r="J978179" s="30"/>
    </row>
    <row r="978180" spans="10:10" ht="14.25" customHeight="1" x14ac:dyDescent="0.25">
      <c r="J978180" s="30"/>
    </row>
    <row r="978181" spans="10:10" ht="14.25" customHeight="1" x14ac:dyDescent="0.25">
      <c r="J978181" s="30"/>
    </row>
    <row r="978182" spans="10:10" ht="14.25" customHeight="1" x14ac:dyDescent="0.25">
      <c r="J978182" s="30"/>
    </row>
    <row r="978183" spans="10:10" ht="14.25" customHeight="1" x14ac:dyDescent="0.25">
      <c r="J978183" s="30"/>
    </row>
    <row r="978184" spans="10:10" ht="14.25" customHeight="1" x14ac:dyDescent="0.25">
      <c r="J978184" s="30"/>
    </row>
    <row r="978185" spans="10:10" ht="14.25" customHeight="1" x14ac:dyDescent="0.25">
      <c r="J978185" s="30"/>
    </row>
    <row r="978186" spans="10:10" ht="14.25" customHeight="1" x14ac:dyDescent="0.25">
      <c r="J978186" s="30"/>
    </row>
    <row r="978187" spans="10:10" ht="14.25" customHeight="1" x14ac:dyDescent="0.25">
      <c r="J978187" s="30"/>
    </row>
    <row r="978188" spans="10:10" ht="14.25" customHeight="1" x14ac:dyDescent="0.25">
      <c r="J978188" s="30"/>
    </row>
    <row r="978189" spans="10:10" ht="14.25" customHeight="1" x14ac:dyDescent="0.25">
      <c r="J978189" s="30"/>
    </row>
    <row r="978190" spans="10:10" ht="14.25" customHeight="1" x14ac:dyDescent="0.25">
      <c r="J978190" s="30"/>
    </row>
    <row r="978191" spans="10:10" ht="14.25" customHeight="1" x14ac:dyDescent="0.25">
      <c r="J978191" s="30"/>
    </row>
    <row r="978192" spans="10:10" ht="14.25" customHeight="1" x14ac:dyDescent="0.25">
      <c r="J978192" s="30"/>
    </row>
    <row r="978193" spans="10:10" ht="14.25" customHeight="1" x14ac:dyDescent="0.25">
      <c r="J978193" s="30"/>
    </row>
    <row r="978194" spans="10:10" ht="14.25" customHeight="1" x14ac:dyDescent="0.25">
      <c r="J978194" s="30"/>
    </row>
    <row r="978195" spans="10:10" ht="14.25" customHeight="1" x14ac:dyDescent="0.25">
      <c r="J978195" s="30"/>
    </row>
    <row r="978196" spans="10:10" ht="14.25" customHeight="1" x14ac:dyDescent="0.25">
      <c r="J978196" s="30"/>
    </row>
    <row r="978197" spans="10:10" ht="14.25" customHeight="1" x14ac:dyDescent="0.25">
      <c r="J978197" s="30"/>
    </row>
    <row r="978198" spans="10:10" ht="14.25" customHeight="1" x14ac:dyDescent="0.25">
      <c r="J978198" s="30"/>
    </row>
    <row r="978199" spans="10:10" ht="14.25" customHeight="1" x14ac:dyDescent="0.25">
      <c r="J978199" s="30"/>
    </row>
    <row r="978200" spans="10:10" ht="14.25" customHeight="1" x14ac:dyDescent="0.25">
      <c r="J978200" s="30"/>
    </row>
    <row r="978201" spans="10:10" ht="14.25" customHeight="1" x14ac:dyDescent="0.25">
      <c r="J978201" s="30"/>
    </row>
    <row r="978202" spans="10:10" ht="14.25" customHeight="1" x14ac:dyDescent="0.25">
      <c r="J978202" s="30"/>
    </row>
    <row r="978203" spans="10:10" ht="14.25" customHeight="1" x14ac:dyDescent="0.25">
      <c r="J978203" s="30"/>
    </row>
    <row r="978204" spans="10:10" ht="14.25" customHeight="1" x14ac:dyDescent="0.25">
      <c r="J978204" s="30"/>
    </row>
    <row r="978205" spans="10:10" ht="14.25" customHeight="1" x14ac:dyDescent="0.25">
      <c r="J978205" s="30"/>
    </row>
    <row r="978206" spans="10:10" ht="14.25" customHeight="1" x14ac:dyDescent="0.25">
      <c r="J978206" s="30"/>
    </row>
    <row r="978207" spans="10:10" ht="14.25" customHeight="1" x14ac:dyDescent="0.25">
      <c r="J978207" s="30"/>
    </row>
    <row r="978208" spans="10:10" ht="14.25" customHeight="1" x14ac:dyDescent="0.25">
      <c r="J978208" s="30"/>
    </row>
    <row r="978209" spans="10:10" ht="14.25" customHeight="1" x14ac:dyDescent="0.25">
      <c r="J978209" s="30"/>
    </row>
    <row r="978210" spans="10:10" ht="14.25" customHeight="1" x14ac:dyDescent="0.25">
      <c r="J978210" s="30"/>
    </row>
    <row r="978211" spans="10:10" ht="14.25" customHeight="1" x14ac:dyDescent="0.25">
      <c r="J978211" s="30"/>
    </row>
    <row r="978212" spans="10:10" ht="14.25" customHeight="1" x14ac:dyDescent="0.25">
      <c r="J978212" s="30"/>
    </row>
    <row r="978213" spans="10:10" ht="14.25" customHeight="1" x14ac:dyDescent="0.25">
      <c r="J978213" s="30"/>
    </row>
    <row r="978214" spans="10:10" ht="14.25" customHeight="1" x14ac:dyDescent="0.25">
      <c r="J978214" s="30"/>
    </row>
    <row r="978215" spans="10:10" ht="14.25" customHeight="1" x14ac:dyDescent="0.25">
      <c r="J978215" s="30"/>
    </row>
    <row r="978216" spans="10:10" ht="14.25" customHeight="1" x14ac:dyDescent="0.25">
      <c r="J978216" s="30"/>
    </row>
    <row r="978217" spans="10:10" ht="14.25" customHeight="1" x14ac:dyDescent="0.25">
      <c r="J978217" s="30"/>
    </row>
    <row r="978218" spans="10:10" ht="14.25" customHeight="1" x14ac:dyDescent="0.25">
      <c r="J978218" s="30"/>
    </row>
    <row r="978219" spans="10:10" ht="14.25" customHeight="1" x14ac:dyDescent="0.25">
      <c r="J978219" s="30"/>
    </row>
    <row r="978220" spans="10:10" ht="14.25" customHeight="1" x14ac:dyDescent="0.25">
      <c r="J978220" s="30"/>
    </row>
    <row r="978221" spans="10:10" ht="14.25" customHeight="1" x14ac:dyDescent="0.25">
      <c r="J978221" s="30"/>
    </row>
    <row r="978222" spans="10:10" ht="14.25" customHeight="1" x14ac:dyDescent="0.25">
      <c r="J978222" s="30"/>
    </row>
    <row r="978223" spans="10:10" ht="14.25" customHeight="1" x14ac:dyDescent="0.25">
      <c r="J978223" s="30"/>
    </row>
    <row r="978224" spans="10:10" ht="14.25" customHeight="1" x14ac:dyDescent="0.25">
      <c r="J978224" s="30"/>
    </row>
    <row r="978225" spans="10:10" ht="14.25" customHeight="1" x14ac:dyDescent="0.25">
      <c r="J978225" s="30"/>
    </row>
    <row r="978226" spans="10:10" ht="14.25" customHeight="1" x14ac:dyDescent="0.25">
      <c r="J978226" s="30"/>
    </row>
    <row r="978227" spans="10:10" ht="14.25" customHeight="1" x14ac:dyDescent="0.25">
      <c r="J978227" s="30"/>
    </row>
    <row r="978228" spans="10:10" ht="14.25" customHeight="1" x14ac:dyDescent="0.25">
      <c r="J978228" s="30"/>
    </row>
    <row r="978229" spans="10:10" ht="14.25" customHeight="1" x14ac:dyDescent="0.25">
      <c r="J978229" s="30"/>
    </row>
    <row r="978230" spans="10:10" ht="14.25" customHeight="1" x14ac:dyDescent="0.25">
      <c r="J978230" s="30"/>
    </row>
    <row r="978231" spans="10:10" ht="14.25" customHeight="1" x14ac:dyDescent="0.25">
      <c r="J978231" s="30"/>
    </row>
    <row r="978232" spans="10:10" ht="14.25" customHeight="1" x14ac:dyDescent="0.25">
      <c r="J978232" s="30"/>
    </row>
    <row r="978233" spans="10:10" ht="14.25" customHeight="1" x14ac:dyDescent="0.25">
      <c r="J978233" s="30"/>
    </row>
    <row r="978234" spans="10:10" ht="14.25" customHeight="1" x14ac:dyDescent="0.25">
      <c r="J978234" s="30"/>
    </row>
    <row r="978235" spans="10:10" ht="14.25" customHeight="1" x14ac:dyDescent="0.25">
      <c r="J978235" s="30"/>
    </row>
    <row r="978236" spans="10:10" ht="14.25" customHeight="1" x14ac:dyDescent="0.25">
      <c r="J978236" s="30"/>
    </row>
    <row r="978237" spans="10:10" ht="14.25" customHeight="1" x14ac:dyDescent="0.25">
      <c r="J978237" s="30"/>
    </row>
    <row r="978238" spans="10:10" ht="14.25" customHeight="1" x14ac:dyDescent="0.25">
      <c r="J978238" s="30"/>
    </row>
    <row r="978239" spans="10:10" ht="14.25" customHeight="1" x14ac:dyDescent="0.25">
      <c r="J978239" s="30"/>
    </row>
    <row r="978240" spans="10:10" ht="14.25" customHeight="1" x14ac:dyDescent="0.25">
      <c r="J978240" s="30"/>
    </row>
    <row r="978241" spans="10:10" ht="14.25" customHeight="1" x14ac:dyDescent="0.25">
      <c r="J978241" s="30"/>
    </row>
    <row r="978242" spans="10:10" ht="14.25" customHeight="1" x14ac:dyDescent="0.25">
      <c r="J978242" s="30"/>
    </row>
    <row r="978243" spans="10:10" ht="14.25" customHeight="1" x14ac:dyDescent="0.25">
      <c r="J978243" s="30"/>
    </row>
    <row r="978244" spans="10:10" ht="14.25" customHeight="1" x14ac:dyDescent="0.25">
      <c r="J978244" s="30"/>
    </row>
    <row r="978245" spans="10:10" ht="14.25" customHeight="1" x14ac:dyDescent="0.25">
      <c r="J978245" s="30"/>
    </row>
    <row r="978246" spans="10:10" ht="14.25" customHeight="1" x14ac:dyDescent="0.25">
      <c r="J978246" s="30"/>
    </row>
    <row r="978247" spans="10:10" ht="14.25" customHeight="1" x14ac:dyDescent="0.25">
      <c r="J978247" s="30"/>
    </row>
    <row r="978248" spans="10:10" ht="14.25" customHeight="1" x14ac:dyDescent="0.25">
      <c r="J978248" s="30"/>
    </row>
    <row r="978249" spans="10:10" ht="14.25" customHeight="1" x14ac:dyDescent="0.25">
      <c r="J978249" s="30"/>
    </row>
    <row r="978250" spans="10:10" ht="14.25" customHeight="1" x14ac:dyDescent="0.25">
      <c r="J978250" s="30"/>
    </row>
    <row r="978251" spans="10:10" ht="14.25" customHeight="1" x14ac:dyDescent="0.25">
      <c r="J978251" s="30"/>
    </row>
    <row r="978252" spans="10:10" ht="14.25" customHeight="1" x14ac:dyDescent="0.25">
      <c r="J978252" s="30"/>
    </row>
    <row r="978253" spans="10:10" ht="14.25" customHeight="1" x14ac:dyDescent="0.25">
      <c r="J978253" s="30"/>
    </row>
    <row r="978254" spans="10:10" ht="14.25" customHeight="1" x14ac:dyDescent="0.25">
      <c r="J978254" s="30"/>
    </row>
    <row r="978255" spans="10:10" ht="14.25" customHeight="1" x14ac:dyDescent="0.25">
      <c r="J978255" s="30"/>
    </row>
    <row r="978256" spans="10:10" ht="14.25" customHeight="1" x14ac:dyDescent="0.25">
      <c r="J978256" s="30"/>
    </row>
    <row r="978257" spans="10:10" ht="14.25" customHeight="1" x14ac:dyDescent="0.25">
      <c r="J978257" s="30"/>
    </row>
    <row r="978258" spans="10:10" ht="14.25" customHeight="1" x14ac:dyDescent="0.25">
      <c r="J978258" s="30"/>
    </row>
    <row r="978259" spans="10:10" ht="14.25" customHeight="1" x14ac:dyDescent="0.25">
      <c r="J978259" s="30"/>
    </row>
    <row r="978260" spans="10:10" ht="14.25" customHeight="1" x14ac:dyDescent="0.25">
      <c r="J978260" s="30"/>
    </row>
    <row r="978261" spans="10:10" ht="14.25" customHeight="1" x14ac:dyDescent="0.25">
      <c r="J978261" s="30"/>
    </row>
    <row r="978262" spans="10:10" ht="14.25" customHeight="1" x14ac:dyDescent="0.25">
      <c r="J978262" s="30"/>
    </row>
    <row r="978263" spans="10:10" ht="14.25" customHeight="1" x14ac:dyDescent="0.25">
      <c r="J978263" s="30"/>
    </row>
    <row r="978264" spans="10:10" ht="14.25" customHeight="1" x14ac:dyDescent="0.25">
      <c r="J978264" s="30"/>
    </row>
    <row r="978265" spans="10:10" ht="14.25" customHeight="1" x14ac:dyDescent="0.25">
      <c r="J978265" s="30"/>
    </row>
    <row r="978266" spans="10:10" ht="14.25" customHeight="1" x14ac:dyDescent="0.25">
      <c r="J978266" s="30"/>
    </row>
    <row r="978267" spans="10:10" ht="14.25" customHeight="1" x14ac:dyDescent="0.25">
      <c r="J978267" s="30"/>
    </row>
    <row r="978268" spans="10:10" ht="14.25" customHeight="1" x14ac:dyDescent="0.25">
      <c r="J978268" s="30"/>
    </row>
    <row r="978269" spans="10:10" ht="14.25" customHeight="1" x14ac:dyDescent="0.25">
      <c r="J978269" s="30"/>
    </row>
    <row r="978270" spans="10:10" ht="14.25" customHeight="1" x14ac:dyDescent="0.25">
      <c r="J978270" s="30"/>
    </row>
    <row r="978271" spans="10:10" ht="14.25" customHeight="1" x14ac:dyDescent="0.25">
      <c r="J978271" s="30"/>
    </row>
    <row r="978272" spans="10:10" ht="14.25" customHeight="1" x14ac:dyDescent="0.25">
      <c r="J978272" s="30"/>
    </row>
    <row r="978273" spans="10:10" ht="14.25" customHeight="1" x14ac:dyDescent="0.25">
      <c r="J978273" s="30"/>
    </row>
    <row r="978274" spans="10:10" ht="14.25" customHeight="1" x14ac:dyDescent="0.25">
      <c r="J978274" s="30"/>
    </row>
    <row r="978275" spans="10:10" ht="14.25" customHeight="1" x14ac:dyDescent="0.25">
      <c r="J978275" s="30"/>
    </row>
    <row r="978276" spans="10:10" ht="14.25" customHeight="1" x14ac:dyDescent="0.25">
      <c r="J978276" s="30"/>
    </row>
    <row r="978277" spans="10:10" ht="14.25" customHeight="1" x14ac:dyDescent="0.25">
      <c r="J978277" s="30"/>
    </row>
    <row r="978278" spans="10:10" ht="14.25" customHeight="1" x14ac:dyDescent="0.25">
      <c r="J978278" s="30"/>
    </row>
    <row r="978279" spans="10:10" ht="14.25" customHeight="1" x14ac:dyDescent="0.25">
      <c r="J978279" s="30"/>
    </row>
    <row r="978280" spans="10:10" ht="14.25" customHeight="1" x14ac:dyDescent="0.25">
      <c r="J978280" s="30"/>
    </row>
    <row r="978281" spans="10:10" ht="14.25" customHeight="1" x14ac:dyDescent="0.25">
      <c r="J978281" s="30"/>
    </row>
    <row r="978282" spans="10:10" ht="14.25" customHeight="1" x14ac:dyDescent="0.25">
      <c r="J978282" s="30"/>
    </row>
    <row r="978283" spans="10:10" ht="14.25" customHeight="1" x14ac:dyDescent="0.25">
      <c r="J978283" s="30"/>
    </row>
    <row r="978284" spans="10:10" ht="14.25" customHeight="1" x14ac:dyDescent="0.25">
      <c r="J978284" s="30"/>
    </row>
    <row r="978285" spans="10:10" ht="14.25" customHeight="1" x14ac:dyDescent="0.25">
      <c r="J978285" s="30"/>
    </row>
    <row r="978286" spans="10:10" ht="14.25" customHeight="1" x14ac:dyDescent="0.25">
      <c r="J978286" s="30"/>
    </row>
    <row r="978287" spans="10:10" ht="14.25" customHeight="1" x14ac:dyDescent="0.25">
      <c r="J978287" s="30"/>
    </row>
    <row r="978288" spans="10:10" ht="14.25" customHeight="1" x14ac:dyDescent="0.25">
      <c r="J978288" s="30"/>
    </row>
    <row r="978289" spans="10:10" ht="14.25" customHeight="1" x14ac:dyDescent="0.25">
      <c r="J978289" s="30"/>
    </row>
    <row r="978290" spans="10:10" ht="14.25" customHeight="1" x14ac:dyDescent="0.25">
      <c r="J978290" s="30"/>
    </row>
    <row r="978291" spans="10:10" ht="14.25" customHeight="1" x14ac:dyDescent="0.25">
      <c r="J978291" s="30"/>
    </row>
    <row r="978292" spans="10:10" ht="14.25" customHeight="1" x14ac:dyDescent="0.25">
      <c r="J978292" s="30"/>
    </row>
    <row r="978293" spans="10:10" ht="14.25" customHeight="1" x14ac:dyDescent="0.25">
      <c r="J978293" s="30"/>
    </row>
    <row r="978294" spans="10:10" ht="14.25" customHeight="1" x14ac:dyDescent="0.25">
      <c r="J978294" s="30"/>
    </row>
    <row r="978295" spans="10:10" ht="14.25" customHeight="1" x14ac:dyDescent="0.25">
      <c r="J978295" s="30"/>
    </row>
    <row r="978296" spans="10:10" ht="14.25" customHeight="1" x14ac:dyDescent="0.25">
      <c r="J978296" s="30"/>
    </row>
    <row r="978297" spans="10:10" ht="14.25" customHeight="1" x14ac:dyDescent="0.25">
      <c r="J978297" s="30"/>
    </row>
    <row r="978298" spans="10:10" ht="14.25" customHeight="1" x14ac:dyDescent="0.25">
      <c r="J978298" s="30"/>
    </row>
    <row r="978299" spans="10:10" ht="14.25" customHeight="1" x14ac:dyDescent="0.25">
      <c r="J978299" s="30"/>
    </row>
    <row r="978300" spans="10:10" ht="14.25" customHeight="1" x14ac:dyDescent="0.25">
      <c r="J978300" s="30"/>
    </row>
    <row r="978301" spans="10:10" ht="14.25" customHeight="1" x14ac:dyDescent="0.25">
      <c r="J978301" s="30"/>
    </row>
    <row r="978302" spans="10:10" ht="14.25" customHeight="1" x14ac:dyDescent="0.25">
      <c r="J978302" s="30"/>
    </row>
    <row r="978303" spans="10:10" ht="14.25" customHeight="1" x14ac:dyDescent="0.25">
      <c r="J978303" s="30"/>
    </row>
    <row r="978304" spans="10:10" ht="14.25" customHeight="1" x14ac:dyDescent="0.25">
      <c r="J978304" s="30"/>
    </row>
    <row r="978305" spans="10:10" ht="14.25" customHeight="1" x14ac:dyDescent="0.25">
      <c r="J978305" s="30"/>
    </row>
    <row r="978306" spans="10:10" ht="14.25" customHeight="1" x14ac:dyDescent="0.25">
      <c r="J978306" s="30"/>
    </row>
    <row r="978307" spans="10:10" ht="14.25" customHeight="1" x14ac:dyDescent="0.25">
      <c r="J978307" s="30"/>
    </row>
    <row r="978308" spans="10:10" ht="14.25" customHeight="1" x14ac:dyDescent="0.25">
      <c r="J978308" s="30"/>
    </row>
    <row r="978309" spans="10:10" ht="14.25" customHeight="1" x14ac:dyDescent="0.25">
      <c r="J978309" s="30"/>
    </row>
    <row r="978310" spans="10:10" ht="14.25" customHeight="1" x14ac:dyDescent="0.25">
      <c r="J978310" s="30"/>
    </row>
    <row r="978311" spans="10:10" ht="14.25" customHeight="1" x14ac:dyDescent="0.25">
      <c r="J978311" s="30"/>
    </row>
    <row r="978312" spans="10:10" ht="14.25" customHeight="1" x14ac:dyDescent="0.25">
      <c r="J978312" s="30"/>
    </row>
    <row r="978313" spans="10:10" ht="14.25" customHeight="1" x14ac:dyDescent="0.25">
      <c r="J978313" s="30"/>
    </row>
    <row r="978314" spans="10:10" ht="14.25" customHeight="1" x14ac:dyDescent="0.25">
      <c r="J978314" s="30"/>
    </row>
    <row r="978315" spans="10:10" ht="14.25" customHeight="1" x14ac:dyDescent="0.25">
      <c r="J978315" s="30"/>
    </row>
    <row r="978316" spans="10:10" ht="14.25" customHeight="1" x14ac:dyDescent="0.25">
      <c r="J978316" s="30"/>
    </row>
    <row r="978317" spans="10:10" ht="14.25" customHeight="1" x14ac:dyDescent="0.25">
      <c r="J978317" s="30"/>
    </row>
    <row r="978318" spans="10:10" ht="14.25" customHeight="1" x14ac:dyDescent="0.25">
      <c r="J978318" s="30"/>
    </row>
    <row r="978319" spans="10:10" ht="14.25" customHeight="1" x14ac:dyDescent="0.25">
      <c r="J978319" s="30"/>
    </row>
    <row r="978320" spans="10:10" ht="14.25" customHeight="1" x14ac:dyDescent="0.25">
      <c r="J978320" s="30"/>
    </row>
    <row r="978321" spans="10:10" ht="14.25" customHeight="1" x14ac:dyDescent="0.25">
      <c r="J978321" s="30"/>
    </row>
    <row r="978322" spans="10:10" ht="14.25" customHeight="1" x14ac:dyDescent="0.25">
      <c r="J978322" s="30"/>
    </row>
    <row r="978323" spans="10:10" ht="14.25" customHeight="1" x14ac:dyDescent="0.25">
      <c r="J978323" s="30"/>
    </row>
    <row r="978324" spans="10:10" ht="14.25" customHeight="1" x14ac:dyDescent="0.25">
      <c r="J978324" s="30"/>
    </row>
    <row r="978325" spans="10:10" ht="14.25" customHeight="1" x14ac:dyDescent="0.25">
      <c r="J978325" s="30"/>
    </row>
    <row r="978326" spans="10:10" ht="14.25" customHeight="1" x14ac:dyDescent="0.25">
      <c r="J978326" s="30"/>
    </row>
    <row r="978327" spans="10:10" ht="14.25" customHeight="1" x14ac:dyDescent="0.25">
      <c r="J978327" s="30"/>
    </row>
    <row r="978328" spans="10:10" ht="14.25" customHeight="1" x14ac:dyDescent="0.25">
      <c r="J978328" s="30"/>
    </row>
    <row r="978329" spans="10:10" ht="14.25" customHeight="1" x14ac:dyDescent="0.25">
      <c r="J978329" s="30"/>
    </row>
    <row r="978330" spans="10:10" ht="14.25" customHeight="1" x14ac:dyDescent="0.25">
      <c r="J978330" s="30"/>
    </row>
    <row r="978331" spans="10:10" ht="14.25" customHeight="1" x14ac:dyDescent="0.25">
      <c r="J978331" s="30"/>
    </row>
    <row r="978332" spans="10:10" ht="14.25" customHeight="1" x14ac:dyDescent="0.25">
      <c r="J978332" s="30"/>
    </row>
    <row r="978333" spans="10:10" ht="14.25" customHeight="1" x14ac:dyDescent="0.25">
      <c r="J978333" s="30"/>
    </row>
    <row r="978334" spans="10:10" ht="14.25" customHeight="1" x14ac:dyDescent="0.25">
      <c r="J978334" s="30"/>
    </row>
    <row r="978335" spans="10:10" ht="14.25" customHeight="1" x14ac:dyDescent="0.25">
      <c r="J978335" s="30"/>
    </row>
    <row r="978336" spans="10:10" ht="14.25" customHeight="1" x14ac:dyDescent="0.25">
      <c r="J978336" s="30"/>
    </row>
    <row r="978337" spans="10:10" ht="14.25" customHeight="1" x14ac:dyDescent="0.25">
      <c r="J978337" s="30"/>
    </row>
    <row r="978338" spans="10:10" ht="14.25" customHeight="1" x14ac:dyDescent="0.25">
      <c r="J978338" s="30"/>
    </row>
    <row r="978339" spans="10:10" ht="14.25" customHeight="1" x14ac:dyDescent="0.25">
      <c r="J978339" s="30"/>
    </row>
    <row r="978340" spans="10:10" ht="14.25" customHeight="1" x14ac:dyDescent="0.25">
      <c r="J978340" s="30"/>
    </row>
    <row r="978341" spans="10:10" ht="14.25" customHeight="1" x14ac:dyDescent="0.25">
      <c r="J978341" s="30"/>
    </row>
    <row r="978342" spans="10:10" ht="14.25" customHeight="1" x14ac:dyDescent="0.25">
      <c r="J978342" s="30"/>
    </row>
    <row r="978343" spans="10:10" ht="14.25" customHeight="1" x14ac:dyDescent="0.25">
      <c r="J978343" s="30"/>
    </row>
    <row r="978344" spans="10:10" ht="14.25" customHeight="1" x14ac:dyDescent="0.25">
      <c r="J978344" s="30"/>
    </row>
    <row r="978345" spans="10:10" ht="14.25" customHeight="1" x14ac:dyDescent="0.25">
      <c r="J978345" s="30"/>
    </row>
    <row r="978346" spans="10:10" ht="14.25" customHeight="1" x14ac:dyDescent="0.25">
      <c r="J978346" s="30"/>
    </row>
    <row r="978347" spans="10:10" ht="14.25" customHeight="1" x14ac:dyDescent="0.25">
      <c r="J978347" s="30"/>
    </row>
    <row r="978348" spans="10:10" ht="14.25" customHeight="1" x14ac:dyDescent="0.25">
      <c r="J978348" s="30"/>
    </row>
    <row r="978349" spans="10:10" ht="14.25" customHeight="1" x14ac:dyDescent="0.25">
      <c r="J978349" s="30"/>
    </row>
    <row r="978350" spans="10:10" ht="14.25" customHeight="1" x14ac:dyDescent="0.25">
      <c r="J978350" s="30"/>
    </row>
    <row r="978351" spans="10:10" ht="14.25" customHeight="1" x14ac:dyDescent="0.25">
      <c r="J978351" s="30"/>
    </row>
    <row r="978352" spans="10:10" ht="14.25" customHeight="1" x14ac:dyDescent="0.25">
      <c r="J978352" s="30"/>
    </row>
    <row r="978353" spans="10:10" ht="14.25" customHeight="1" x14ac:dyDescent="0.25">
      <c r="J978353" s="30"/>
    </row>
    <row r="978354" spans="10:10" ht="14.25" customHeight="1" x14ac:dyDescent="0.25">
      <c r="J978354" s="30"/>
    </row>
    <row r="978355" spans="10:10" ht="14.25" customHeight="1" x14ac:dyDescent="0.25">
      <c r="J978355" s="30"/>
    </row>
    <row r="978356" spans="10:10" ht="14.25" customHeight="1" x14ac:dyDescent="0.25">
      <c r="J978356" s="30"/>
    </row>
    <row r="978357" spans="10:10" ht="14.25" customHeight="1" x14ac:dyDescent="0.25">
      <c r="J978357" s="30"/>
    </row>
    <row r="978358" spans="10:10" ht="14.25" customHeight="1" x14ac:dyDescent="0.25">
      <c r="J978358" s="30"/>
    </row>
    <row r="978359" spans="10:10" ht="14.25" customHeight="1" x14ac:dyDescent="0.25">
      <c r="J978359" s="30"/>
    </row>
    <row r="978360" spans="10:10" ht="14.25" customHeight="1" x14ac:dyDescent="0.25">
      <c r="J978360" s="30"/>
    </row>
    <row r="978361" spans="10:10" ht="14.25" customHeight="1" x14ac:dyDescent="0.25">
      <c r="J978361" s="30"/>
    </row>
    <row r="978362" spans="10:10" ht="14.25" customHeight="1" x14ac:dyDescent="0.25">
      <c r="J978362" s="30"/>
    </row>
    <row r="978363" spans="10:10" ht="14.25" customHeight="1" x14ac:dyDescent="0.25">
      <c r="J978363" s="30"/>
    </row>
    <row r="978364" spans="10:10" ht="14.25" customHeight="1" x14ac:dyDescent="0.25">
      <c r="J978364" s="30"/>
    </row>
    <row r="978365" spans="10:10" ht="14.25" customHeight="1" x14ac:dyDescent="0.25">
      <c r="J978365" s="30"/>
    </row>
    <row r="978366" spans="10:10" ht="14.25" customHeight="1" x14ac:dyDescent="0.25">
      <c r="J978366" s="30"/>
    </row>
    <row r="978367" spans="10:10" ht="14.25" customHeight="1" x14ac:dyDescent="0.25">
      <c r="J978367" s="30"/>
    </row>
    <row r="978368" spans="10:10" ht="14.25" customHeight="1" x14ac:dyDescent="0.25">
      <c r="J978368" s="30"/>
    </row>
    <row r="978369" spans="10:10" ht="14.25" customHeight="1" x14ac:dyDescent="0.25">
      <c r="J978369" s="30"/>
    </row>
    <row r="978370" spans="10:10" ht="14.25" customHeight="1" x14ac:dyDescent="0.25">
      <c r="J978370" s="30"/>
    </row>
    <row r="978371" spans="10:10" ht="14.25" customHeight="1" x14ac:dyDescent="0.25">
      <c r="J978371" s="30"/>
    </row>
    <row r="978372" spans="10:10" ht="14.25" customHeight="1" x14ac:dyDescent="0.25">
      <c r="J978372" s="30"/>
    </row>
    <row r="978373" spans="10:10" ht="14.25" customHeight="1" x14ac:dyDescent="0.25">
      <c r="J978373" s="30"/>
    </row>
    <row r="978374" spans="10:10" ht="14.25" customHeight="1" x14ac:dyDescent="0.25">
      <c r="J978374" s="30"/>
    </row>
    <row r="978375" spans="10:10" ht="14.25" customHeight="1" x14ac:dyDescent="0.25">
      <c r="J978375" s="30"/>
    </row>
    <row r="978376" spans="10:10" ht="14.25" customHeight="1" x14ac:dyDescent="0.25">
      <c r="J978376" s="30"/>
    </row>
    <row r="978377" spans="10:10" ht="14.25" customHeight="1" x14ac:dyDescent="0.25">
      <c r="J978377" s="30"/>
    </row>
    <row r="978378" spans="10:10" ht="14.25" customHeight="1" x14ac:dyDescent="0.25">
      <c r="J978378" s="30"/>
    </row>
    <row r="978379" spans="10:10" ht="14.25" customHeight="1" x14ac:dyDescent="0.25">
      <c r="J978379" s="30"/>
    </row>
    <row r="978380" spans="10:10" ht="14.25" customHeight="1" x14ac:dyDescent="0.25">
      <c r="J978380" s="30"/>
    </row>
    <row r="978381" spans="10:10" ht="14.25" customHeight="1" x14ac:dyDescent="0.25">
      <c r="J978381" s="30"/>
    </row>
    <row r="978382" spans="10:10" ht="14.25" customHeight="1" x14ac:dyDescent="0.25">
      <c r="J978382" s="30"/>
    </row>
    <row r="978383" spans="10:10" ht="14.25" customHeight="1" x14ac:dyDescent="0.25">
      <c r="J978383" s="30"/>
    </row>
    <row r="978384" spans="10:10" ht="14.25" customHeight="1" x14ac:dyDescent="0.25">
      <c r="J978384" s="30"/>
    </row>
    <row r="978385" spans="10:10" ht="14.25" customHeight="1" x14ac:dyDescent="0.25">
      <c r="J978385" s="30"/>
    </row>
    <row r="978386" spans="10:10" ht="14.25" customHeight="1" x14ac:dyDescent="0.25">
      <c r="J978386" s="30"/>
    </row>
    <row r="978387" spans="10:10" ht="14.25" customHeight="1" x14ac:dyDescent="0.25">
      <c r="J978387" s="30"/>
    </row>
    <row r="978388" spans="10:10" ht="14.25" customHeight="1" x14ac:dyDescent="0.25">
      <c r="J978388" s="30"/>
    </row>
    <row r="978389" spans="10:10" ht="14.25" customHeight="1" x14ac:dyDescent="0.25">
      <c r="J978389" s="30"/>
    </row>
    <row r="978390" spans="10:10" ht="14.25" customHeight="1" x14ac:dyDescent="0.25">
      <c r="J978390" s="30"/>
    </row>
    <row r="978391" spans="10:10" ht="14.25" customHeight="1" x14ac:dyDescent="0.25">
      <c r="J978391" s="30"/>
    </row>
    <row r="978392" spans="10:10" ht="14.25" customHeight="1" x14ac:dyDescent="0.25">
      <c r="J978392" s="30"/>
    </row>
    <row r="978393" spans="10:10" ht="14.25" customHeight="1" x14ac:dyDescent="0.25">
      <c r="J978393" s="30"/>
    </row>
    <row r="978394" spans="10:10" ht="14.25" customHeight="1" x14ac:dyDescent="0.25">
      <c r="J978394" s="30"/>
    </row>
    <row r="978395" spans="10:10" ht="14.25" customHeight="1" x14ac:dyDescent="0.25">
      <c r="J978395" s="30"/>
    </row>
    <row r="978396" spans="10:10" ht="14.25" customHeight="1" x14ac:dyDescent="0.25">
      <c r="J978396" s="30"/>
    </row>
    <row r="978397" spans="10:10" ht="14.25" customHeight="1" x14ac:dyDescent="0.25">
      <c r="J978397" s="30"/>
    </row>
    <row r="978398" spans="10:10" ht="14.25" customHeight="1" x14ac:dyDescent="0.25">
      <c r="J978398" s="30"/>
    </row>
    <row r="978399" spans="10:10" ht="14.25" customHeight="1" x14ac:dyDescent="0.25">
      <c r="J978399" s="30"/>
    </row>
    <row r="978400" spans="10:10" ht="14.25" customHeight="1" x14ac:dyDescent="0.25">
      <c r="J978400" s="30"/>
    </row>
    <row r="978401" spans="10:10" ht="14.25" customHeight="1" x14ac:dyDescent="0.25">
      <c r="J978401" s="30"/>
    </row>
    <row r="978402" spans="10:10" ht="14.25" customHeight="1" x14ac:dyDescent="0.25">
      <c r="J978402" s="30"/>
    </row>
    <row r="978403" spans="10:10" ht="14.25" customHeight="1" x14ac:dyDescent="0.25">
      <c r="J978403" s="30"/>
    </row>
    <row r="978404" spans="10:10" ht="14.25" customHeight="1" x14ac:dyDescent="0.25">
      <c r="J978404" s="30"/>
    </row>
    <row r="978405" spans="10:10" ht="14.25" customHeight="1" x14ac:dyDescent="0.25">
      <c r="J978405" s="30"/>
    </row>
    <row r="978406" spans="10:10" ht="14.25" customHeight="1" x14ac:dyDescent="0.25">
      <c r="J978406" s="30"/>
    </row>
    <row r="978407" spans="10:10" ht="14.25" customHeight="1" x14ac:dyDescent="0.25">
      <c r="J978407" s="30"/>
    </row>
    <row r="978408" spans="10:10" ht="14.25" customHeight="1" x14ac:dyDescent="0.25">
      <c r="J978408" s="30"/>
    </row>
    <row r="978409" spans="10:10" ht="14.25" customHeight="1" x14ac:dyDescent="0.25">
      <c r="J978409" s="30"/>
    </row>
    <row r="978410" spans="10:10" ht="14.25" customHeight="1" x14ac:dyDescent="0.25">
      <c r="J978410" s="30"/>
    </row>
    <row r="978411" spans="10:10" ht="14.25" customHeight="1" x14ac:dyDescent="0.25">
      <c r="J978411" s="30"/>
    </row>
    <row r="978412" spans="10:10" ht="14.25" customHeight="1" x14ac:dyDescent="0.25">
      <c r="J978412" s="30"/>
    </row>
    <row r="978413" spans="10:10" ht="14.25" customHeight="1" x14ac:dyDescent="0.25">
      <c r="J978413" s="30"/>
    </row>
    <row r="978414" spans="10:10" ht="14.25" customHeight="1" x14ac:dyDescent="0.25">
      <c r="J978414" s="30"/>
    </row>
    <row r="978415" spans="10:10" ht="14.25" customHeight="1" x14ac:dyDescent="0.25">
      <c r="J978415" s="30"/>
    </row>
    <row r="978416" spans="10:10" ht="14.25" customHeight="1" x14ac:dyDescent="0.25">
      <c r="J978416" s="30"/>
    </row>
    <row r="978417" spans="10:10" ht="14.25" customHeight="1" x14ac:dyDescent="0.25">
      <c r="J978417" s="30"/>
    </row>
    <row r="978418" spans="10:10" ht="14.25" customHeight="1" x14ac:dyDescent="0.25">
      <c r="J978418" s="30"/>
    </row>
    <row r="978419" spans="10:10" ht="14.25" customHeight="1" x14ac:dyDescent="0.25">
      <c r="J978419" s="30"/>
    </row>
    <row r="978420" spans="10:10" ht="14.25" customHeight="1" x14ac:dyDescent="0.25">
      <c r="J978420" s="30"/>
    </row>
    <row r="978421" spans="10:10" ht="14.25" customHeight="1" x14ac:dyDescent="0.25">
      <c r="J978421" s="30"/>
    </row>
    <row r="978422" spans="10:10" ht="14.25" customHeight="1" x14ac:dyDescent="0.25">
      <c r="J978422" s="30"/>
    </row>
    <row r="978423" spans="10:10" ht="14.25" customHeight="1" x14ac:dyDescent="0.25">
      <c r="J978423" s="30"/>
    </row>
    <row r="978424" spans="10:10" ht="14.25" customHeight="1" x14ac:dyDescent="0.25">
      <c r="J978424" s="30"/>
    </row>
    <row r="978425" spans="10:10" ht="14.25" customHeight="1" x14ac:dyDescent="0.25">
      <c r="J978425" s="30"/>
    </row>
    <row r="978426" spans="10:10" ht="14.25" customHeight="1" x14ac:dyDescent="0.25">
      <c r="J978426" s="30"/>
    </row>
    <row r="978427" spans="10:10" ht="14.25" customHeight="1" x14ac:dyDescent="0.25">
      <c r="J978427" s="30"/>
    </row>
    <row r="978428" spans="10:10" ht="14.25" customHeight="1" x14ac:dyDescent="0.25">
      <c r="J978428" s="30"/>
    </row>
    <row r="978429" spans="10:10" ht="14.25" customHeight="1" x14ac:dyDescent="0.25">
      <c r="J978429" s="30"/>
    </row>
    <row r="978430" spans="10:10" ht="14.25" customHeight="1" x14ac:dyDescent="0.25">
      <c r="J978430" s="30"/>
    </row>
    <row r="978431" spans="10:10" ht="14.25" customHeight="1" x14ac:dyDescent="0.25">
      <c r="J978431" s="30"/>
    </row>
    <row r="978432" spans="10:10" ht="14.25" customHeight="1" x14ac:dyDescent="0.25">
      <c r="J978432" s="30"/>
    </row>
    <row r="978433" spans="10:10" ht="14.25" customHeight="1" x14ac:dyDescent="0.25">
      <c r="J978433" s="30"/>
    </row>
    <row r="978434" spans="10:10" ht="14.25" customHeight="1" x14ac:dyDescent="0.25">
      <c r="J978434" s="30"/>
    </row>
    <row r="978435" spans="10:10" ht="14.25" customHeight="1" x14ac:dyDescent="0.25">
      <c r="J978435" s="30"/>
    </row>
    <row r="978436" spans="10:10" ht="14.25" customHeight="1" x14ac:dyDescent="0.25">
      <c r="J978436" s="30"/>
    </row>
    <row r="978437" spans="10:10" ht="14.25" customHeight="1" x14ac:dyDescent="0.25">
      <c r="J978437" s="30"/>
    </row>
    <row r="978438" spans="10:10" ht="14.25" customHeight="1" x14ac:dyDescent="0.25">
      <c r="J978438" s="30"/>
    </row>
    <row r="978439" spans="10:10" ht="14.25" customHeight="1" x14ac:dyDescent="0.25">
      <c r="J978439" s="30"/>
    </row>
    <row r="978440" spans="10:10" ht="14.25" customHeight="1" x14ac:dyDescent="0.25">
      <c r="J978440" s="30"/>
    </row>
    <row r="978441" spans="10:10" ht="14.25" customHeight="1" x14ac:dyDescent="0.25">
      <c r="J978441" s="30"/>
    </row>
    <row r="978442" spans="10:10" ht="14.25" customHeight="1" x14ac:dyDescent="0.25">
      <c r="J978442" s="30"/>
    </row>
    <row r="978443" spans="10:10" ht="14.25" customHeight="1" x14ac:dyDescent="0.25">
      <c r="J978443" s="30"/>
    </row>
    <row r="978444" spans="10:10" ht="14.25" customHeight="1" x14ac:dyDescent="0.25">
      <c r="J978444" s="30"/>
    </row>
    <row r="978445" spans="10:10" ht="14.25" customHeight="1" x14ac:dyDescent="0.25">
      <c r="J978445" s="30"/>
    </row>
    <row r="978446" spans="10:10" ht="14.25" customHeight="1" x14ac:dyDescent="0.25">
      <c r="J978446" s="30"/>
    </row>
    <row r="978447" spans="10:10" ht="14.25" customHeight="1" x14ac:dyDescent="0.25">
      <c r="J978447" s="30"/>
    </row>
    <row r="978448" spans="10:10" ht="14.25" customHeight="1" x14ac:dyDescent="0.25">
      <c r="J978448" s="30"/>
    </row>
    <row r="978449" spans="10:10" ht="14.25" customHeight="1" x14ac:dyDescent="0.25">
      <c r="J978449" s="30"/>
    </row>
    <row r="978450" spans="10:10" ht="14.25" customHeight="1" x14ac:dyDescent="0.25">
      <c r="J978450" s="30"/>
    </row>
    <row r="978451" spans="10:10" ht="14.25" customHeight="1" x14ac:dyDescent="0.25">
      <c r="J978451" s="30"/>
    </row>
    <row r="978452" spans="10:10" ht="14.25" customHeight="1" x14ac:dyDescent="0.25">
      <c r="J978452" s="30"/>
    </row>
    <row r="978453" spans="10:10" ht="14.25" customHeight="1" x14ac:dyDescent="0.25">
      <c r="J978453" s="30"/>
    </row>
    <row r="978454" spans="10:10" ht="14.25" customHeight="1" x14ac:dyDescent="0.25">
      <c r="J978454" s="30"/>
    </row>
    <row r="978455" spans="10:10" ht="14.25" customHeight="1" x14ac:dyDescent="0.25">
      <c r="J978455" s="30"/>
    </row>
    <row r="978456" spans="10:10" ht="14.25" customHeight="1" x14ac:dyDescent="0.25">
      <c r="J978456" s="30"/>
    </row>
    <row r="978457" spans="10:10" ht="14.25" customHeight="1" x14ac:dyDescent="0.25">
      <c r="J978457" s="30"/>
    </row>
    <row r="978458" spans="10:10" ht="14.25" customHeight="1" x14ac:dyDescent="0.25">
      <c r="J978458" s="30"/>
    </row>
    <row r="978459" spans="10:10" ht="14.25" customHeight="1" x14ac:dyDescent="0.25">
      <c r="J978459" s="30"/>
    </row>
    <row r="978460" spans="10:10" ht="14.25" customHeight="1" x14ac:dyDescent="0.25">
      <c r="J978460" s="30"/>
    </row>
    <row r="978461" spans="10:10" ht="14.25" customHeight="1" x14ac:dyDescent="0.25">
      <c r="J978461" s="30"/>
    </row>
    <row r="978462" spans="10:10" ht="14.25" customHeight="1" x14ac:dyDescent="0.25">
      <c r="J978462" s="30"/>
    </row>
    <row r="978463" spans="10:10" ht="14.25" customHeight="1" x14ac:dyDescent="0.25">
      <c r="J978463" s="30"/>
    </row>
    <row r="978464" spans="10:10" ht="14.25" customHeight="1" x14ac:dyDescent="0.25">
      <c r="J978464" s="30"/>
    </row>
    <row r="978465" spans="10:10" ht="14.25" customHeight="1" x14ac:dyDescent="0.25">
      <c r="J978465" s="30"/>
    </row>
    <row r="978466" spans="10:10" ht="14.25" customHeight="1" x14ac:dyDescent="0.25">
      <c r="J978466" s="30"/>
    </row>
    <row r="978467" spans="10:10" ht="14.25" customHeight="1" x14ac:dyDescent="0.25">
      <c r="J978467" s="30"/>
    </row>
    <row r="978468" spans="10:10" ht="14.25" customHeight="1" x14ac:dyDescent="0.25">
      <c r="J978468" s="30"/>
    </row>
    <row r="978469" spans="10:10" ht="14.25" customHeight="1" x14ac:dyDescent="0.25">
      <c r="J978469" s="30"/>
    </row>
    <row r="978470" spans="10:10" ht="14.25" customHeight="1" x14ac:dyDescent="0.25">
      <c r="J978470" s="30"/>
    </row>
    <row r="978471" spans="10:10" ht="14.25" customHeight="1" x14ac:dyDescent="0.25">
      <c r="J978471" s="30"/>
    </row>
    <row r="978472" spans="10:10" ht="14.25" customHeight="1" x14ac:dyDescent="0.25">
      <c r="J978472" s="30"/>
    </row>
    <row r="978473" spans="10:10" ht="14.25" customHeight="1" x14ac:dyDescent="0.25">
      <c r="J978473" s="30"/>
    </row>
    <row r="978474" spans="10:10" ht="14.25" customHeight="1" x14ac:dyDescent="0.25">
      <c r="J978474" s="30"/>
    </row>
    <row r="978475" spans="10:10" ht="14.25" customHeight="1" x14ac:dyDescent="0.25">
      <c r="J978475" s="30"/>
    </row>
    <row r="978476" spans="10:10" ht="14.25" customHeight="1" x14ac:dyDescent="0.25">
      <c r="J978476" s="30"/>
    </row>
    <row r="978477" spans="10:10" ht="14.25" customHeight="1" x14ac:dyDescent="0.25">
      <c r="J978477" s="30"/>
    </row>
    <row r="978478" spans="10:10" ht="14.25" customHeight="1" x14ac:dyDescent="0.25">
      <c r="J978478" s="30"/>
    </row>
    <row r="978479" spans="10:10" ht="14.25" customHeight="1" x14ac:dyDescent="0.25">
      <c r="J978479" s="30"/>
    </row>
    <row r="978480" spans="10:10" ht="14.25" customHeight="1" x14ac:dyDescent="0.25">
      <c r="J978480" s="30"/>
    </row>
    <row r="978481" spans="10:10" ht="14.25" customHeight="1" x14ac:dyDescent="0.25">
      <c r="J978481" s="30"/>
    </row>
    <row r="978482" spans="10:10" ht="14.25" customHeight="1" x14ac:dyDescent="0.25">
      <c r="J978482" s="30"/>
    </row>
    <row r="978483" spans="10:10" ht="14.25" customHeight="1" x14ac:dyDescent="0.25">
      <c r="J978483" s="30"/>
    </row>
    <row r="978484" spans="10:10" ht="14.25" customHeight="1" x14ac:dyDescent="0.25">
      <c r="J978484" s="30"/>
    </row>
    <row r="978485" spans="10:10" ht="14.25" customHeight="1" x14ac:dyDescent="0.25">
      <c r="J978485" s="30"/>
    </row>
    <row r="978486" spans="10:10" ht="14.25" customHeight="1" x14ac:dyDescent="0.25">
      <c r="J978486" s="30"/>
    </row>
    <row r="978487" spans="10:10" ht="14.25" customHeight="1" x14ac:dyDescent="0.25">
      <c r="J978487" s="30"/>
    </row>
    <row r="978488" spans="10:10" ht="14.25" customHeight="1" x14ac:dyDescent="0.25">
      <c r="J978488" s="30"/>
    </row>
    <row r="978489" spans="10:10" ht="14.25" customHeight="1" x14ac:dyDescent="0.25">
      <c r="J978489" s="30"/>
    </row>
    <row r="978490" spans="10:10" ht="14.25" customHeight="1" x14ac:dyDescent="0.25">
      <c r="J978490" s="30"/>
    </row>
    <row r="978491" spans="10:10" ht="14.25" customHeight="1" x14ac:dyDescent="0.25">
      <c r="J978491" s="30"/>
    </row>
    <row r="978492" spans="10:10" ht="14.25" customHeight="1" x14ac:dyDescent="0.25">
      <c r="J978492" s="30"/>
    </row>
    <row r="978493" spans="10:10" ht="14.25" customHeight="1" x14ac:dyDescent="0.25">
      <c r="J978493" s="30"/>
    </row>
    <row r="978494" spans="10:10" ht="14.25" customHeight="1" x14ac:dyDescent="0.25">
      <c r="J978494" s="52"/>
    </row>
    <row r="978495" spans="10:10" ht="14.25" customHeight="1" x14ac:dyDescent="0.25">
      <c r="J978495" s="30"/>
    </row>
    <row r="978496" spans="10:10" ht="14.25" customHeight="1" x14ac:dyDescent="0.25">
      <c r="J978496" s="30"/>
    </row>
    <row r="978497" spans="10:10" ht="14.25" customHeight="1" x14ac:dyDescent="0.25">
      <c r="J978497" s="30"/>
    </row>
    <row r="978498" spans="10:10" ht="14.25" customHeight="1" x14ac:dyDescent="0.25">
      <c r="J978498" s="30"/>
    </row>
    <row r="978499" spans="10:10" ht="14.25" customHeight="1" x14ac:dyDescent="0.25">
      <c r="J978499" s="30"/>
    </row>
    <row r="978500" spans="10:10" ht="14.25" customHeight="1" x14ac:dyDescent="0.25">
      <c r="J978500" s="30"/>
    </row>
    <row r="978501" spans="10:10" ht="14.25" customHeight="1" x14ac:dyDescent="0.25">
      <c r="J978501" s="30"/>
    </row>
    <row r="978502" spans="10:10" ht="14.25" customHeight="1" x14ac:dyDescent="0.25">
      <c r="J978502" s="30"/>
    </row>
    <row r="978503" spans="10:10" ht="14.25" customHeight="1" x14ac:dyDescent="0.25">
      <c r="J978503" s="30"/>
    </row>
    <row r="978504" spans="10:10" ht="14.25" customHeight="1" x14ac:dyDescent="0.25">
      <c r="J978504" s="30"/>
    </row>
    <row r="978505" spans="10:10" ht="14.25" customHeight="1" x14ac:dyDescent="0.25">
      <c r="J978505" s="30"/>
    </row>
    <row r="978506" spans="10:10" ht="14.25" customHeight="1" x14ac:dyDescent="0.25">
      <c r="J978506" s="30"/>
    </row>
    <row r="978507" spans="10:10" ht="14.25" customHeight="1" x14ac:dyDescent="0.25">
      <c r="J978507" s="30"/>
    </row>
    <row r="978508" spans="10:10" ht="14.25" customHeight="1" x14ac:dyDescent="0.25">
      <c r="J978508" s="30"/>
    </row>
    <row r="978509" spans="10:10" ht="14.25" customHeight="1" x14ac:dyDescent="0.25">
      <c r="J978509" s="30"/>
    </row>
    <row r="978510" spans="10:10" ht="14.25" customHeight="1" x14ac:dyDescent="0.25">
      <c r="J978510" s="30"/>
    </row>
    <row r="978511" spans="10:10" ht="14.25" customHeight="1" x14ac:dyDescent="0.25">
      <c r="J978511" s="30"/>
    </row>
    <row r="978512" spans="10:10" ht="14.25" customHeight="1" x14ac:dyDescent="0.25">
      <c r="J978512" s="30"/>
    </row>
    <row r="978513" spans="10:10" ht="14.25" customHeight="1" x14ac:dyDescent="0.25">
      <c r="J978513" s="30"/>
    </row>
    <row r="978514" spans="10:10" ht="14.25" customHeight="1" x14ac:dyDescent="0.25">
      <c r="J978514" s="30"/>
    </row>
    <row r="978515" spans="10:10" ht="14.25" customHeight="1" x14ac:dyDescent="0.25">
      <c r="J978515" s="30"/>
    </row>
    <row r="978516" spans="10:10" ht="14.25" customHeight="1" x14ac:dyDescent="0.25">
      <c r="J978516" s="30"/>
    </row>
    <row r="978517" spans="10:10" ht="14.25" customHeight="1" x14ac:dyDescent="0.25">
      <c r="J978517" s="30"/>
    </row>
    <row r="978518" spans="10:10" ht="14.25" customHeight="1" x14ac:dyDescent="0.25">
      <c r="J978518" s="30"/>
    </row>
    <row r="978519" spans="10:10" ht="14.25" customHeight="1" x14ac:dyDescent="0.25">
      <c r="J978519" s="30"/>
    </row>
    <row r="978520" spans="10:10" ht="14.25" customHeight="1" x14ac:dyDescent="0.25">
      <c r="J978520" s="30"/>
    </row>
    <row r="978521" spans="10:10" ht="14.25" customHeight="1" x14ac:dyDescent="0.25">
      <c r="J978521" s="30"/>
    </row>
    <row r="978522" spans="10:10" ht="14.25" customHeight="1" x14ac:dyDescent="0.25">
      <c r="J978522" s="30"/>
    </row>
    <row r="978523" spans="10:10" ht="14.25" customHeight="1" x14ac:dyDescent="0.25">
      <c r="J978523" s="30"/>
    </row>
    <row r="978524" spans="10:10" ht="14.25" customHeight="1" x14ac:dyDescent="0.25">
      <c r="J978524" s="30"/>
    </row>
    <row r="978525" spans="10:10" ht="14.25" customHeight="1" x14ac:dyDescent="0.25">
      <c r="J978525" s="30"/>
    </row>
    <row r="978526" spans="10:10" ht="14.25" customHeight="1" x14ac:dyDescent="0.25">
      <c r="J978526" s="30"/>
    </row>
    <row r="978527" spans="10:10" ht="14.25" customHeight="1" x14ac:dyDescent="0.25">
      <c r="J978527" s="30"/>
    </row>
    <row r="978528" spans="10:10" ht="14.25" customHeight="1" x14ac:dyDescent="0.25">
      <c r="J978528" s="30"/>
    </row>
    <row r="978529" spans="10:10" ht="14.25" customHeight="1" x14ac:dyDescent="0.25">
      <c r="J978529" s="30"/>
    </row>
    <row r="978530" spans="10:10" ht="14.25" customHeight="1" x14ac:dyDescent="0.25">
      <c r="J978530" s="30"/>
    </row>
    <row r="978531" spans="10:10" ht="14.25" customHeight="1" x14ac:dyDescent="0.25">
      <c r="J978531" s="30"/>
    </row>
    <row r="978532" spans="10:10" ht="14.25" customHeight="1" x14ac:dyDescent="0.25">
      <c r="J978532" s="30"/>
    </row>
    <row r="978533" spans="10:10" ht="14.25" customHeight="1" x14ac:dyDescent="0.25">
      <c r="J978533" s="30"/>
    </row>
    <row r="978534" spans="10:10" ht="14.25" customHeight="1" x14ac:dyDescent="0.25">
      <c r="J978534" s="30"/>
    </row>
    <row r="978535" spans="10:10" ht="14.25" customHeight="1" x14ac:dyDescent="0.25">
      <c r="J978535" s="30"/>
    </row>
    <row r="978536" spans="10:10" ht="14.25" customHeight="1" x14ac:dyDescent="0.25">
      <c r="J978536" s="30"/>
    </row>
    <row r="978537" spans="10:10" ht="14.25" customHeight="1" x14ac:dyDescent="0.25">
      <c r="J978537" s="30"/>
    </row>
    <row r="978538" spans="10:10" ht="14.25" customHeight="1" x14ac:dyDescent="0.25">
      <c r="J978538" s="30"/>
    </row>
    <row r="978539" spans="10:10" ht="14.25" customHeight="1" x14ac:dyDescent="0.25">
      <c r="J978539" s="30"/>
    </row>
    <row r="978540" spans="10:10" ht="14.25" customHeight="1" x14ac:dyDescent="0.25">
      <c r="J978540" s="30"/>
    </row>
    <row r="978541" spans="10:10" ht="14.25" customHeight="1" x14ac:dyDescent="0.25">
      <c r="J978541" s="30"/>
    </row>
    <row r="978542" spans="10:10" ht="14.25" customHeight="1" x14ac:dyDescent="0.25">
      <c r="J978542" s="30"/>
    </row>
    <row r="978543" spans="10:10" ht="14.25" customHeight="1" x14ac:dyDescent="0.25">
      <c r="J978543" s="30"/>
    </row>
    <row r="978544" spans="10:10" ht="14.25" customHeight="1" x14ac:dyDescent="0.25">
      <c r="J978544" s="30"/>
    </row>
    <row r="978545" spans="10:10" ht="14.25" customHeight="1" x14ac:dyDescent="0.25">
      <c r="J978545" s="30"/>
    </row>
    <row r="978546" spans="10:10" ht="14.25" customHeight="1" x14ac:dyDescent="0.25">
      <c r="J978546" s="30"/>
    </row>
    <row r="978547" spans="10:10" ht="14.25" customHeight="1" x14ac:dyDescent="0.25">
      <c r="J978547" s="30"/>
    </row>
    <row r="978548" spans="10:10" ht="14.25" customHeight="1" x14ac:dyDescent="0.25">
      <c r="J978548" s="30"/>
    </row>
    <row r="978549" spans="10:10" ht="14.25" customHeight="1" x14ac:dyDescent="0.25">
      <c r="J978549" s="30"/>
    </row>
    <row r="978550" spans="10:10" ht="14.25" customHeight="1" x14ac:dyDescent="0.25">
      <c r="J978550" s="30"/>
    </row>
    <row r="978551" spans="10:10" ht="14.25" customHeight="1" x14ac:dyDescent="0.25">
      <c r="J978551" s="30"/>
    </row>
    <row r="978552" spans="10:10" ht="14.25" customHeight="1" x14ac:dyDescent="0.25">
      <c r="J978552" s="30"/>
    </row>
    <row r="978553" spans="10:10" ht="14.25" customHeight="1" x14ac:dyDescent="0.25">
      <c r="J978553" s="30"/>
    </row>
    <row r="978554" spans="10:10" ht="14.25" customHeight="1" x14ac:dyDescent="0.25">
      <c r="J978554" s="30"/>
    </row>
    <row r="978555" spans="10:10" ht="14.25" customHeight="1" x14ac:dyDescent="0.25">
      <c r="J978555" s="30"/>
    </row>
    <row r="978556" spans="10:10" ht="14.25" customHeight="1" x14ac:dyDescent="0.25">
      <c r="J978556" s="30"/>
    </row>
    <row r="978557" spans="10:10" ht="14.25" customHeight="1" x14ac:dyDescent="0.25">
      <c r="J978557" s="30"/>
    </row>
    <row r="978558" spans="10:10" ht="14.25" customHeight="1" x14ac:dyDescent="0.25">
      <c r="J978558" s="30"/>
    </row>
    <row r="978559" spans="10:10" ht="14.25" customHeight="1" x14ac:dyDescent="0.25">
      <c r="J978559" s="30"/>
    </row>
    <row r="978560" spans="10:10" ht="14.25" customHeight="1" x14ac:dyDescent="0.25">
      <c r="J978560" s="30"/>
    </row>
    <row r="978561" spans="10:10" ht="14.25" customHeight="1" x14ac:dyDescent="0.25">
      <c r="J978561" s="30"/>
    </row>
    <row r="978562" spans="10:10" ht="14.25" customHeight="1" x14ac:dyDescent="0.25">
      <c r="J978562" s="30"/>
    </row>
    <row r="978563" spans="10:10" ht="14.25" customHeight="1" x14ac:dyDescent="0.25">
      <c r="J978563" s="30"/>
    </row>
    <row r="978564" spans="10:10" ht="14.25" customHeight="1" x14ac:dyDescent="0.25">
      <c r="J978564" s="30"/>
    </row>
    <row r="978565" spans="10:10" ht="14.25" customHeight="1" x14ac:dyDescent="0.25">
      <c r="J978565" s="30"/>
    </row>
    <row r="978566" spans="10:10" ht="14.25" customHeight="1" x14ac:dyDescent="0.25">
      <c r="J978566" s="30"/>
    </row>
    <row r="978567" spans="10:10" ht="14.25" customHeight="1" x14ac:dyDescent="0.25">
      <c r="J978567" s="30"/>
    </row>
    <row r="978568" spans="10:10" ht="14.25" customHeight="1" x14ac:dyDescent="0.25">
      <c r="J978568" s="30"/>
    </row>
    <row r="978569" spans="10:10" ht="14.25" customHeight="1" x14ac:dyDescent="0.25">
      <c r="J978569" s="30"/>
    </row>
    <row r="978570" spans="10:10" ht="14.25" customHeight="1" x14ac:dyDescent="0.25">
      <c r="J978570" s="30"/>
    </row>
    <row r="978571" spans="10:10" ht="14.25" customHeight="1" x14ac:dyDescent="0.25">
      <c r="J978571" s="30"/>
    </row>
    <row r="978572" spans="10:10" ht="14.25" customHeight="1" x14ac:dyDescent="0.25">
      <c r="J978572" s="30"/>
    </row>
    <row r="978573" spans="10:10" ht="14.25" customHeight="1" x14ac:dyDescent="0.25">
      <c r="J978573" s="30"/>
    </row>
    <row r="978574" spans="10:10" ht="14.25" customHeight="1" x14ac:dyDescent="0.25">
      <c r="J978574" s="30"/>
    </row>
    <row r="978575" spans="10:10" ht="14.25" customHeight="1" x14ac:dyDescent="0.25">
      <c r="J978575" s="30"/>
    </row>
    <row r="978576" spans="10:10" ht="14.25" customHeight="1" x14ac:dyDescent="0.25">
      <c r="J978576" s="30"/>
    </row>
    <row r="978577" spans="10:10" ht="14.25" customHeight="1" x14ac:dyDescent="0.25">
      <c r="J978577" s="30"/>
    </row>
    <row r="978578" spans="10:10" ht="14.25" customHeight="1" x14ac:dyDescent="0.25">
      <c r="J978578" s="30"/>
    </row>
    <row r="978579" spans="10:10" ht="14.25" customHeight="1" x14ac:dyDescent="0.25">
      <c r="J978579" s="30"/>
    </row>
    <row r="978580" spans="10:10" ht="14.25" customHeight="1" x14ac:dyDescent="0.25">
      <c r="J978580" s="30"/>
    </row>
    <row r="978581" spans="10:10" ht="14.25" customHeight="1" x14ac:dyDescent="0.25">
      <c r="J978581" s="30"/>
    </row>
    <row r="978582" spans="10:10" ht="14.25" customHeight="1" x14ac:dyDescent="0.25">
      <c r="J978582" s="30"/>
    </row>
    <row r="978583" spans="10:10" ht="14.25" customHeight="1" x14ac:dyDescent="0.25">
      <c r="J978583" s="30"/>
    </row>
    <row r="978584" spans="10:10" ht="14.25" customHeight="1" x14ac:dyDescent="0.25">
      <c r="J978584" s="30"/>
    </row>
    <row r="978585" spans="10:10" ht="14.25" customHeight="1" x14ac:dyDescent="0.25">
      <c r="J978585" s="30"/>
    </row>
    <row r="978586" spans="10:10" ht="14.25" customHeight="1" x14ac:dyDescent="0.25">
      <c r="J978586" s="30"/>
    </row>
    <row r="978587" spans="10:10" ht="14.25" customHeight="1" x14ac:dyDescent="0.25">
      <c r="J978587" s="30"/>
    </row>
    <row r="978588" spans="10:10" ht="14.25" customHeight="1" x14ac:dyDescent="0.25">
      <c r="J978588" s="30"/>
    </row>
    <row r="978589" spans="10:10" ht="14.25" customHeight="1" x14ac:dyDescent="0.25">
      <c r="J978589" s="30"/>
    </row>
    <row r="978590" spans="10:10" ht="14.25" customHeight="1" x14ac:dyDescent="0.25">
      <c r="J978590" s="30"/>
    </row>
    <row r="978591" spans="10:10" ht="14.25" customHeight="1" x14ac:dyDescent="0.25">
      <c r="J978591" s="30"/>
    </row>
    <row r="978592" spans="10:10" ht="14.25" customHeight="1" x14ac:dyDescent="0.25">
      <c r="J978592" s="30"/>
    </row>
    <row r="978593" spans="10:10" ht="14.25" customHeight="1" x14ac:dyDescent="0.25">
      <c r="J978593" s="30"/>
    </row>
    <row r="978594" spans="10:10" ht="14.25" customHeight="1" x14ac:dyDescent="0.25">
      <c r="J978594" s="30"/>
    </row>
    <row r="978595" spans="10:10" ht="14.25" customHeight="1" x14ac:dyDescent="0.25">
      <c r="J978595" s="30"/>
    </row>
    <row r="978596" spans="10:10" ht="14.25" customHeight="1" x14ac:dyDescent="0.25">
      <c r="J978596" s="30"/>
    </row>
    <row r="978597" spans="10:10" ht="14.25" customHeight="1" x14ac:dyDescent="0.25">
      <c r="J978597" s="30"/>
    </row>
    <row r="978598" spans="10:10" ht="14.25" customHeight="1" x14ac:dyDescent="0.25">
      <c r="J978598" s="30"/>
    </row>
    <row r="978599" spans="10:10" ht="14.25" customHeight="1" x14ac:dyDescent="0.25">
      <c r="J978599" s="30"/>
    </row>
    <row r="978600" spans="10:10" ht="14.25" customHeight="1" x14ac:dyDescent="0.25">
      <c r="J978600" s="30"/>
    </row>
    <row r="978601" spans="10:10" ht="14.25" customHeight="1" x14ac:dyDescent="0.25">
      <c r="J978601" s="30"/>
    </row>
    <row r="978602" spans="10:10" ht="14.25" customHeight="1" x14ac:dyDescent="0.25">
      <c r="J978602" s="30"/>
    </row>
    <row r="978603" spans="10:10" ht="14.25" customHeight="1" x14ac:dyDescent="0.25">
      <c r="J978603" s="30"/>
    </row>
    <row r="978604" spans="10:10" ht="14.25" customHeight="1" x14ac:dyDescent="0.25">
      <c r="J978604" s="30"/>
    </row>
    <row r="978605" spans="10:10" ht="14.25" customHeight="1" x14ac:dyDescent="0.25">
      <c r="J978605" s="30"/>
    </row>
    <row r="978606" spans="10:10" ht="14.25" customHeight="1" x14ac:dyDescent="0.25">
      <c r="J978606" s="30"/>
    </row>
    <row r="978607" spans="10:10" ht="14.25" customHeight="1" x14ac:dyDescent="0.25">
      <c r="J978607" s="30"/>
    </row>
    <row r="978608" spans="10:10" ht="14.25" customHeight="1" x14ac:dyDescent="0.25">
      <c r="J978608" s="30"/>
    </row>
    <row r="978609" spans="10:10" ht="14.25" customHeight="1" x14ac:dyDescent="0.25">
      <c r="J978609" s="30"/>
    </row>
    <row r="978610" spans="10:10" ht="14.25" customHeight="1" x14ac:dyDescent="0.25">
      <c r="J978610" s="30"/>
    </row>
    <row r="978611" spans="10:10" ht="14.25" customHeight="1" x14ac:dyDescent="0.25">
      <c r="J978611" s="30"/>
    </row>
    <row r="978612" spans="10:10" ht="14.25" customHeight="1" x14ac:dyDescent="0.25">
      <c r="J978612" s="30"/>
    </row>
    <row r="978613" spans="10:10" ht="14.25" customHeight="1" x14ac:dyDescent="0.25">
      <c r="J978613" s="30"/>
    </row>
    <row r="978614" spans="10:10" ht="14.25" customHeight="1" x14ac:dyDescent="0.25">
      <c r="J978614" s="30"/>
    </row>
    <row r="978615" spans="10:10" ht="14.25" customHeight="1" x14ac:dyDescent="0.25">
      <c r="J978615" s="30"/>
    </row>
    <row r="978616" spans="10:10" ht="14.25" customHeight="1" x14ac:dyDescent="0.25">
      <c r="J978616" s="30"/>
    </row>
    <row r="978617" spans="10:10" ht="14.25" customHeight="1" x14ac:dyDescent="0.25">
      <c r="J978617" s="30"/>
    </row>
    <row r="978618" spans="10:10" ht="14.25" customHeight="1" x14ac:dyDescent="0.25">
      <c r="J978618" s="30"/>
    </row>
    <row r="978619" spans="10:10" ht="14.25" customHeight="1" x14ac:dyDescent="0.25">
      <c r="J978619" s="30"/>
    </row>
    <row r="978620" spans="10:10" ht="14.25" customHeight="1" x14ac:dyDescent="0.25">
      <c r="J978620" s="30"/>
    </row>
    <row r="978621" spans="10:10" ht="14.25" customHeight="1" x14ac:dyDescent="0.25">
      <c r="J978621" s="30"/>
    </row>
    <row r="978622" spans="10:10" ht="14.25" customHeight="1" x14ac:dyDescent="0.25">
      <c r="J978622" s="30"/>
    </row>
    <row r="978623" spans="10:10" ht="14.25" customHeight="1" x14ac:dyDescent="0.25">
      <c r="J978623" s="30"/>
    </row>
    <row r="978624" spans="10:10" ht="14.25" customHeight="1" x14ac:dyDescent="0.25">
      <c r="J978624" s="30"/>
    </row>
    <row r="978625" spans="10:10" ht="14.25" customHeight="1" x14ac:dyDescent="0.25">
      <c r="J978625" s="30"/>
    </row>
    <row r="978626" spans="10:10" ht="14.25" customHeight="1" x14ac:dyDescent="0.25">
      <c r="J978626" s="30"/>
    </row>
    <row r="978627" spans="10:10" ht="14.25" customHeight="1" x14ac:dyDescent="0.25">
      <c r="J978627" s="30"/>
    </row>
    <row r="978628" spans="10:10" ht="14.25" customHeight="1" x14ac:dyDescent="0.25">
      <c r="J978628" s="30"/>
    </row>
    <row r="978629" spans="10:10" ht="14.25" customHeight="1" x14ac:dyDescent="0.25">
      <c r="J978629" s="30"/>
    </row>
    <row r="978630" spans="10:10" ht="14.25" customHeight="1" x14ac:dyDescent="0.25">
      <c r="J978630" s="30"/>
    </row>
    <row r="978631" spans="10:10" ht="14.25" customHeight="1" x14ac:dyDescent="0.25">
      <c r="J978631" s="30"/>
    </row>
    <row r="978632" spans="10:10" ht="14.25" customHeight="1" x14ac:dyDescent="0.25">
      <c r="J978632" s="30"/>
    </row>
    <row r="978633" spans="10:10" ht="14.25" customHeight="1" x14ac:dyDescent="0.25">
      <c r="J978633" s="30"/>
    </row>
    <row r="978634" spans="10:10" ht="14.25" customHeight="1" x14ac:dyDescent="0.25">
      <c r="J978634" s="30"/>
    </row>
    <row r="978635" spans="10:10" ht="14.25" customHeight="1" x14ac:dyDescent="0.25">
      <c r="J978635" s="30"/>
    </row>
    <row r="978636" spans="10:10" ht="14.25" customHeight="1" x14ac:dyDescent="0.25">
      <c r="J978636" s="30"/>
    </row>
    <row r="978637" spans="10:10" ht="14.25" customHeight="1" x14ac:dyDescent="0.25">
      <c r="J978637" s="30"/>
    </row>
    <row r="978638" spans="10:10" ht="14.25" customHeight="1" x14ac:dyDescent="0.25">
      <c r="J978638" s="30"/>
    </row>
    <row r="978639" spans="10:10" ht="14.25" customHeight="1" x14ac:dyDescent="0.25">
      <c r="J978639" s="30"/>
    </row>
    <row r="978640" spans="10:10" ht="14.25" customHeight="1" x14ac:dyDescent="0.25">
      <c r="J978640" s="30"/>
    </row>
    <row r="978641" spans="10:10" ht="14.25" customHeight="1" x14ac:dyDescent="0.25">
      <c r="J978641" s="51"/>
    </row>
    <row r="978642" spans="10:10" ht="14.25" customHeight="1" x14ac:dyDescent="0.25">
      <c r="J978642" s="30"/>
    </row>
    <row r="978643" spans="10:10" ht="14.25" customHeight="1" x14ac:dyDescent="0.25">
      <c r="J978643" s="30"/>
    </row>
    <row r="978644" spans="10:10" ht="14.25" customHeight="1" x14ac:dyDescent="0.25">
      <c r="J978644" s="30"/>
    </row>
    <row r="978645" spans="10:10" ht="14.25" customHeight="1" x14ac:dyDescent="0.25">
      <c r="J978645" s="30"/>
    </row>
    <row r="978646" spans="10:10" ht="14.25" customHeight="1" x14ac:dyDescent="0.25">
      <c r="J978646" s="30"/>
    </row>
    <row r="978647" spans="10:10" ht="14.25" customHeight="1" x14ac:dyDescent="0.25">
      <c r="J978647" s="30"/>
    </row>
    <row r="978648" spans="10:10" ht="14.25" customHeight="1" x14ac:dyDescent="0.25">
      <c r="J978648" s="30"/>
    </row>
    <row r="978649" spans="10:10" ht="14.25" customHeight="1" x14ac:dyDescent="0.25">
      <c r="J978649" s="30"/>
    </row>
    <row r="978650" spans="10:10" ht="14.25" customHeight="1" x14ac:dyDescent="0.25">
      <c r="J978650" s="30"/>
    </row>
    <row r="978651" spans="10:10" ht="14.25" customHeight="1" x14ac:dyDescent="0.25">
      <c r="J978651" s="51"/>
    </row>
    <row r="978652" spans="10:10" ht="14.25" customHeight="1" x14ac:dyDescent="0.25">
      <c r="J978652" s="30"/>
    </row>
    <row r="978653" spans="10:10" ht="14.25" customHeight="1" x14ac:dyDescent="0.25">
      <c r="J978653" s="30"/>
    </row>
    <row r="978654" spans="10:10" ht="14.25" customHeight="1" x14ac:dyDescent="0.25">
      <c r="J978654" s="30"/>
    </row>
    <row r="978655" spans="10:10" ht="14.25" customHeight="1" x14ac:dyDescent="0.25">
      <c r="J978655" s="30"/>
    </row>
    <row r="978656" spans="10:10" ht="14.25" customHeight="1" x14ac:dyDescent="0.25">
      <c r="J978656" s="30"/>
    </row>
    <row r="978657" spans="10:10" ht="14.25" customHeight="1" x14ac:dyDescent="0.25">
      <c r="J978657" s="30"/>
    </row>
    <row r="978658" spans="10:10" ht="14.25" customHeight="1" x14ac:dyDescent="0.25">
      <c r="J978658" s="30"/>
    </row>
    <row r="978659" spans="10:10" ht="14.25" customHeight="1" x14ac:dyDescent="0.25">
      <c r="J978659" s="30"/>
    </row>
    <row r="978660" spans="10:10" ht="14.25" customHeight="1" x14ac:dyDescent="0.25">
      <c r="J978660" s="30"/>
    </row>
    <row r="978661" spans="10:10" ht="14.25" customHeight="1" x14ac:dyDescent="0.25">
      <c r="J978661" s="30"/>
    </row>
    <row r="978662" spans="10:10" ht="14.25" customHeight="1" x14ac:dyDescent="0.25">
      <c r="J978662" s="30"/>
    </row>
    <row r="978663" spans="10:10" ht="14.25" customHeight="1" x14ac:dyDescent="0.25">
      <c r="J978663" s="30"/>
    </row>
    <row r="978664" spans="10:10" ht="14.25" customHeight="1" x14ac:dyDescent="0.25">
      <c r="J978664" s="30"/>
    </row>
    <row r="978665" spans="10:10" ht="14.25" customHeight="1" x14ac:dyDescent="0.25">
      <c r="J978665" s="30"/>
    </row>
    <row r="978666" spans="10:10" ht="14.25" customHeight="1" x14ac:dyDescent="0.25">
      <c r="J978666" s="30"/>
    </row>
    <row r="978667" spans="10:10" ht="14.25" customHeight="1" x14ac:dyDescent="0.25">
      <c r="J978667" s="30"/>
    </row>
    <row r="978668" spans="10:10" ht="14.25" customHeight="1" x14ac:dyDescent="0.25">
      <c r="J978668" s="30"/>
    </row>
    <row r="978669" spans="10:10" ht="14.25" customHeight="1" x14ac:dyDescent="0.25">
      <c r="J978669" s="30"/>
    </row>
    <row r="978670" spans="10:10" ht="14.25" customHeight="1" x14ac:dyDescent="0.25">
      <c r="J978670" s="30"/>
    </row>
    <row r="978671" spans="10:10" ht="14.25" customHeight="1" x14ac:dyDescent="0.25">
      <c r="J978671" s="30"/>
    </row>
    <row r="978672" spans="10:10" ht="14.25" customHeight="1" x14ac:dyDescent="0.25">
      <c r="J978672" s="30"/>
    </row>
    <row r="978673" spans="10:10" ht="14.25" customHeight="1" x14ac:dyDescent="0.25">
      <c r="J978673" s="30"/>
    </row>
    <row r="978674" spans="10:10" ht="14.25" customHeight="1" x14ac:dyDescent="0.25">
      <c r="J978674" s="30"/>
    </row>
    <row r="978675" spans="10:10" ht="14.25" customHeight="1" x14ac:dyDescent="0.25">
      <c r="J978675" s="30"/>
    </row>
    <row r="978676" spans="10:10" ht="14.25" customHeight="1" x14ac:dyDescent="0.25">
      <c r="J978676" s="30"/>
    </row>
    <row r="978677" spans="10:10" ht="14.25" customHeight="1" x14ac:dyDescent="0.25">
      <c r="J978677" s="30"/>
    </row>
    <row r="978678" spans="10:10" ht="14.25" customHeight="1" x14ac:dyDescent="0.25">
      <c r="J978678" s="30"/>
    </row>
    <row r="978679" spans="10:10" ht="14.25" customHeight="1" x14ac:dyDescent="0.25">
      <c r="J978679" s="30"/>
    </row>
    <row r="978680" spans="10:10" ht="14.25" customHeight="1" x14ac:dyDescent="0.25">
      <c r="J978680" s="30"/>
    </row>
    <row r="978681" spans="10:10" ht="14.25" customHeight="1" x14ac:dyDescent="0.25">
      <c r="J978681" s="30"/>
    </row>
    <row r="978682" spans="10:10" ht="14.25" customHeight="1" x14ac:dyDescent="0.25">
      <c r="J978682" s="30"/>
    </row>
    <row r="978683" spans="10:10" ht="14.25" customHeight="1" x14ac:dyDescent="0.25">
      <c r="J978683" s="30"/>
    </row>
    <row r="978684" spans="10:10" ht="14.25" customHeight="1" x14ac:dyDescent="0.25">
      <c r="J978684" s="30"/>
    </row>
    <row r="978685" spans="10:10" ht="14.25" customHeight="1" x14ac:dyDescent="0.25">
      <c r="J978685" s="30"/>
    </row>
    <row r="978686" spans="10:10" ht="14.25" customHeight="1" x14ac:dyDescent="0.25">
      <c r="J978686" s="30"/>
    </row>
    <row r="978687" spans="10:10" ht="14.25" customHeight="1" x14ac:dyDescent="0.25">
      <c r="J978687" s="30"/>
    </row>
    <row r="978688" spans="10:10" ht="14.25" customHeight="1" x14ac:dyDescent="0.25">
      <c r="J978688" s="30"/>
    </row>
    <row r="978689" spans="10:10" ht="14.25" customHeight="1" x14ac:dyDescent="0.25">
      <c r="J978689" s="30"/>
    </row>
    <row r="978690" spans="10:10" ht="14.25" customHeight="1" x14ac:dyDescent="0.25">
      <c r="J978690" s="30"/>
    </row>
    <row r="978691" spans="10:10" ht="14.25" customHeight="1" x14ac:dyDescent="0.25">
      <c r="J978691" s="52"/>
    </row>
    <row r="978692" spans="10:10" ht="14.25" customHeight="1" x14ac:dyDescent="0.25">
      <c r="J978692" s="30"/>
    </row>
    <row r="978693" spans="10:10" ht="14.25" customHeight="1" x14ac:dyDescent="0.25">
      <c r="J978693" s="30"/>
    </row>
    <row r="978694" spans="10:10" ht="14.25" customHeight="1" x14ac:dyDescent="0.25">
      <c r="J978694" s="30"/>
    </row>
    <row r="978695" spans="10:10" ht="14.25" customHeight="1" x14ac:dyDescent="0.25">
      <c r="J978695" s="30"/>
    </row>
    <row r="978696" spans="10:10" ht="14.25" customHeight="1" x14ac:dyDescent="0.25">
      <c r="J978696" s="30"/>
    </row>
    <row r="978697" spans="10:10" ht="14.25" customHeight="1" x14ac:dyDescent="0.25">
      <c r="J978697" s="30"/>
    </row>
    <row r="978698" spans="10:10" ht="14.25" customHeight="1" x14ac:dyDescent="0.25">
      <c r="J978698" s="30"/>
    </row>
    <row r="978699" spans="10:10" ht="14.25" customHeight="1" x14ac:dyDescent="0.25">
      <c r="J978699" s="30"/>
    </row>
    <row r="978700" spans="10:10" ht="14.25" customHeight="1" x14ac:dyDescent="0.25">
      <c r="J978700" s="30"/>
    </row>
    <row r="978701" spans="10:10" ht="14.25" customHeight="1" x14ac:dyDescent="0.25">
      <c r="J978701" s="30"/>
    </row>
    <row r="978702" spans="10:10" ht="14.25" customHeight="1" x14ac:dyDescent="0.25">
      <c r="J978702" s="30"/>
    </row>
    <row r="978703" spans="10:10" ht="14.25" customHeight="1" x14ac:dyDescent="0.25">
      <c r="J978703" s="30"/>
    </row>
    <row r="978704" spans="10:10" ht="14.25" customHeight="1" x14ac:dyDescent="0.25">
      <c r="J978704" s="30"/>
    </row>
    <row r="978705" spans="10:10" ht="14.25" customHeight="1" x14ac:dyDescent="0.25">
      <c r="J978705" s="30"/>
    </row>
    <row r="978706" spans="10:10" ht="14.25" customHeight="1" x14ac:dyDescent="0.25">
      <c r="J978706" s="30"/>
    </row>
    <row r="978707" spans="10:10" ht="14.25" customHeight="1" x14ac:dyDescent="0.25">
      <c r="J978707" s="30"/>
    </row>
    <row r="978708" spans="10:10" ht="14.25" customHeight="1" x14ac:dyDescent="0.25">
      <c r="J978708" s="30"/>
    </row>
    <row r="978709" spans="10:10" ht="14.25" customHeight="1" x14ac:dyDescent="0.25">
      <c r="J978709" s="30"/>
    </row>
    <row r="978710" spans="10:10" ht="14.25" customHeight="1" x14ac:dyDescent="0.25">
      <c r="J978710" s="30"/>
    </row>
    <row r="978711" spans="10:10" ht="14.25" customHeight="1" x14ac:dyDescent="0.25">
      <c r="J978711" s="30"/>
    </row>
    <row r="978712" spans="10:10" ht="14.25" customHeight="1" x14ac:dyDescent="0.25">
      <c r="J978712" s="30"/>
    </row>
    <row r="978713" spans="10:10" ht="14.25" customHeight="1" x14ac:dyDescent="0.25">
      <c r="J978713" s="30"/>
    </row>
    <row r="978714" spans="10:10" ht="14.25" customHeight="1" x14ac:dyDescent="0.25">
      <c r="J978714" s="30"/>
    </row>
    <row r="978715" spans="10:10" ht="14.25" customHeight="1" x14ac:dyDescent="0.25">
      <c r="J978715" s="30"/>
    </row>
    <row r="978716" spans="10:10" ht="14.25" customHeight="1" x14ac:dyDescent="0.25">
      <c r="J978716" s="30"/>
    </row>
    <row r="978717" spans="10:10" ht="14.25" customHeight="1" x14ac:dyDescent="0.25">
      <c r="J978717" s="30"/>
    </row>
    <row r="978718" spans="10:10" ht="14.25" customHeight="1" x14ac:dyDescent="0.25">
      <c r="J978718" s="30"/>
    </row>
    <row r="978719" spans="10:10" ht="14.25" customHeight="1" x14ac:dyDescent="0.25">
      <c r="J978719" s="30"/>
    </row>
    <row r="978720" spans="10:10" ht="14.25" customHeight="1" x14ac:dyDescent="0.25">
      <c r="J978720" s="30"/>
    </row>
    <row r="978721" spans="10:10" ht="14.25" customHeight="1" x14ac:dyDescent="0.25">
      <c r="J978721" s="30"/>
    </row>
    <row r="978722" spans="10:10" ht="14.25" customHeight="1" x14ac:dyDescent="0.25">
      <c r="J978722" s="30"/>
    </row>
    <row r="978723" spans="10:10" ht="14.25" customHeight="1" x14ac:dyDescent="0.25">
      <c r="J978723" s="30"/>
    </row>
    <row r="978724" spans="10:10" ht="14.25" customHeight="1" x14ac:dyDescent="0.25">
      <c r="J978724" s="30"/>
    </row>
    <row r="978725" spans="10:10" ht="14.25" customHeight="1" x14ac:dyDescent="0.25">
      <c r="J978725" s="30"/>
    </row>
    <row r="978726" spans="10:10" ht="14.25" customHeight="1" x14ac:dyDescent="0.25">
      <c r="J978726" s="30"/>
    </row>
    <row r="978727" spans="10:10" ht="14.25" customHeight="1" x14ac:dyDescent="0.25">
      <c r="J978727" s="30"/>
    </row>
    <row r="978728" spans="10:10" ht="14.25" customHeight="1" x14ac:dyDescent="0.25">
      <c r="J978728" s="30"/>
    </row>
    <row r="978729" spans="10:10" ht="14.25" customHeight="1" x14ac:dyDescent="0.25">
      <c r="J978729" s="30"/>
    </row>
    <row r="978730" spans="10:10" ht="14.25" customHeight="1" x14ac:dyDescent="0.25">
      <c r="J978730" s="30"/>
    </row>
    <row r="978731" spans="10:10" ht="14.25" customHeight="1" x14ac:dyDescent="0.25">
      <c r="J978731" s="30"/>
    </row>
    <row r="978732" spans="10:10" ht="14.25" customHeight="1" x14ac:dyDescent="0.25">
      <c r="J978732" s="30"/>
    </row>
    <row r="978733" spans="10:10" ht="14.25" customHeight="1" x14ac:dyDescent="0.25">
      <c r="J978733" s="30"/>
    </row>
    <row r="978734" spans="10:10" ht="14.25" customHeight="1" x14ac:dyDescent="0.25">
      <c r="J978734" s="30"/>
    </row>
    <row r="978735" spans="10:10" ht="14.25" customHeight="1" x14ac:dyDescent="0.25">
      <c r="J978735" s="30"/>
    </row>
    <row r="978736" spans="10:10" ht="14.25" customHeight="1" x14ac:dyDescent="0.25">
      <c r="J978736" s="30"/>
    </row>
    <row r="978737" spans="10:10" ht="14.25" customHeight="1" x14ac:dyDescent="0.25">
      <c r="J978737" s="30"/>
    </row>
    <row r="978738" spans="10:10" ht="14.25" customHeight="1" x14ac:dyDescent="0.25">
      <c r="J978738" s="30"/>
    </row>
    <row r="978739" spans="10:10" ht="14.25" customHeight="1" x14ac:dyDescent="0.25">
      <c r="J978739" s="30"/>
    </row>
    <row r="978740" spans="10:10" ht="14.25" customHeight="1" x14ac:dyDescent="0.25">
      <c r="J978740" s="30"/>
    </row>
    <row r="978741" spans="10:10" ht="14.25" customHeight="1" x14ac:dyDescent="0.25">
      <c r="J978741" s="30"/>
    </row>
    <row r="978742" spans="10:10" ht="14.25" customHeight="1" x14ac:dyDescent="0.25">
      <c r="J978742" s="30"/>
    </row>
    <row r="978743" spans="10:10" ht="14.25" customHeight="1" x14ac:dyDescent="0.25">
      <c r="J978743" s="30"/>
    </row>
    <row r="978744" spans="10:10" ht="14.25" customHeight="1" x14ac:dyDescent="0.25">
      <c r="J978744" s="30"/>
    </row>
    <row r="978745" spans="10:10" ht="14.25" customHeight="1" x14ac:dyDescent="0.25">
      <c r="J978745" s="30"/>
    </row>
    <row r="978746" spans="10:10" ht="14.25" customHeight="1" x14ac:dyDescent="0.25">
      <c r="J978746" s="30"/>
    </row>
    <row r="978747" spans="10:10" ht="14.25" customHeight="1" x14ac:dyDescent="0.25">
      <c r="J978747" s="30"/>
    </row>
    <row r="978748" spans="10:10" ht="14.25" customHeight="1" x14ac:dyDescent="0.25">
      <c r="J978748" s="30"/>
    </row>
    <row r="978749" spans="10:10" ht="14.25" customHeight="1" x14ac:dyDescent="0.25">
      <c r="J978749" s="30"/>
    </row>
    <row r="978750" spans="10:10" ht="14.25" customHeight="1" x14ac:dyDescent="0.25">
      <c r="J978750" s="30"/>
    </row>
    <row r="978751" spans="10:10" ht="14.25" customHeight="1" x14ac:dyDescent="0.25">
      <c r="J978751" s="30"/>
    </row>
    <row r="978752" spans="10:10" ht="14.25" customHeight="1" x14ac:dyDescent="0.25">
      <c r="J978752" s="30"/>
    </row>
    <row r="978753" spans="10:10" ht="14.25" customHeight="1" x14ac:dyDescent="0.25">
      <c r="J978753" s="30"/>
    </row>
    <row r="978754" spans="10:10" ht="14.25" customHeight="1" x14ac:dyDescent="0.25">
      <c r="J978754" s="30"/>
    </row>
    <row r="978755" spans="10:10" ht="14.25" customHeight="1" x14ac:dyDescent="0.25">
      <c r="J978755" s="30"/>
    </row>
    <row r="978756" spans="10:10" ht="14.25" customHeight="1" x14ac:dyDescent="0.25">
      <c r="J978756" s="30"/>
    </row>
    <row r="978757" spans="10:10" ht="14.25" customHeight="1" x14ac:dyDescent="0.25">
      <c r="J978757" s="30"/>
    </row>
    <row r="978758" spans="10:10" ht="14.25" customHeight="1" x14ac:dyDescent="0.25">
      <c r="J978758" s="30"/>
    </row>
    <row r="978759" spans="10:10" ht="14.25" customHeight="1" x14ac:dyDescent="0.25">
      <c r="J978759" s="30"/>
    </row>
    <row r="978760" spans="10:10" ht="14.25" customHeight="1" x14ac:dyDescent="0.25">
      <c r="J978760" s="30"/>
    </row>
    <row r="978761" spans="10:10" ht="14.25" customHeight="1" x14ac:dyDescent="0.25">
      <c r="J978761" s="30"/>
    </row>
    <row r="978762" spans="10:10" ht="14.25" customHeight="1" x14ac:dyDescent="0.25">
      <c r="J978762" s="30"/>
    </row>
    <row r="978763" spans="10:10" ht="14.25" customHeight="1" x14ac:dyDescent="0.25">
      <c r="J978763" s="30"/>
    </row>
    <row r="978764" spans="10:10" ht="14.25" customHeight="1" x14ac:dyDescent="0.25">
      <c r="J978764" s="30"/>
    </row>
    <row r="978765" spans="10:10" ht="14.25" customHeight="1" x14ac:dyDescent="0.25">
      <c r="J978765" s="30"/>
    </row>
    <row r="978766" spans="10:10" ht="14.25" customHeight="1" x14ac:dyDescent="0.25">
      <c r="J978766" s="30"/>
    </row>
    <row r="978767" spans="10:10" ht="14.25" customHeight="1" x14ac:dyDescent="0.25">
      <c r="J978767" s="30"/>
    </row>
    <row r="978768" spans="10:10" ht="14.25" customHeight="1" x14ac:dyDescent="0.25">
      <c r="J978768" s="30"/>
    </row>
    <row r="978769" spans="10:10" ht="14.25" customHeight="1" x14ac:dyDescent="0.25">
      <c r="J978769" s="30"/>
    </row>
    <row r="978770" spans="10:10" ht="14.25" customHeight="1" x14ac:dyDescent="0.25">
      <c r="J978770" s="30"/>
    </row>
    <row r="978771" spans="10:10" ht="14.25" customHeight="1" x14ac:dyDescent="0.25">
      <c r="J978771" s="30"/>
    </row>
    <row r="978772" spans="10:10" ht="14.25" customHeight="1" x14ac:dyDescent="0.25">
      <c r="J978772" s="30"/>
    </row>
    <row r="978773" spans="10:10" ht="14.25" customHeight="1" x14ac:dyDescent="0.25">
      <c r="J978773" s="30"/>
    </row>
    <row r="978774" spans="10:10" ht="14.25" customHeight="1" x14ac:dyDescent="0.25">
      <c r="J978774" s="30"/>
    </row>
    <row r="978775" spans="10:10" ht="14.25" customHeight="1" x14ac:dyDescent="0.25">
      <c r="J978775" s="30"/>
    </row>
    <row r="978776" spans="10:10" ht="14.25" customHeight="1" x14ac:dyDescent="0.25">
      <c r="J978776" s="30"/>
    </row>
    <row r="978777" spans="10:10" ht="14.25" customHeight="1" x14ac:dyDescent="0.25">
      <c r="J978777" s="30"/>
    </row>
    <row r="978778" spans="10:10" ht="14.25" customHeight="1" x14ac:dyDescent="0.25">
      <c r="J978778" s="30"/>
    </row>
    <row r="978779" spans="10:10" ht="14.25" customHeight="1" x14ac:dyDescent="0.25">
      <c r="J978779" s="30"/>
    </row>
    <row r="978780" spans="10:10" ht="14.25" customHeight="1" x14ac:dyDescent="0.25">
      <c r="J978780" s="30"/>
    </row>
    <row r="978781" spans="10:10" ht="14.25" customHeight="1" x14ac:dyDescent="0.25">
      <c r="J978781" s="30"/>
    </row>
    <row r="978782" spans="10:10" ht="14.25" customHeight="1" x14ac:dyDescent="0.25">
      <c r="J978782" s="30"/>
    </row>
    <row r="978783" spans="10:10" ht="14.25" customHeight="1" x14ac:dyDescent="0.25">
      <c r="J978783" s="30"/>
    </row>
    <row r="978784" spans="10:10" ht="14.25" customHeight="1" x14ac:dyDescent="0.25">
      <c r="J978784" s="30"/>
    </row>
    <row r="978785" spans="10:10" ht="14.25" customHeight="1" x14ac:dyDescent="0.25">
      <c r="J978785" s="30"/>
    </row>
    <row r="978786" spans="10:10" ht="14.25" customHeight="1" x14ac:dyDescent="0.25">
      <c r="J978786" s="30"/>
    </row>
    <row r="978787" spans="10:10" ht="14.25" customHeight="1" x14ac:dyDescent="0.25">
      <c r="J978787" s="30"/>
    </row>
    <row r="978788" spans="10:10" ht="14.25" customHeight="1" x14ac:dyDescent="0.25">
      <c r="J978788" s="30"/>
    </row>
    <row r="978789" spans="10:10" ht="14.25" customHeight="1" x14ac:dyDescent="0.25">
      <c r="J978789" s="30"/>
    </row>
    <row r="978790" spans="10:10" ht="14.25" customHeight="1" x14ac:dyDescent="0.25">
      <c r="J978790" s="30"/>
    </row>
    <row r="978791" spans="10:10" ht="14.25" customHeight="1" x14ac:dyDescent="0.25">
      <c r="J978791" s="30"/>
    </row>
    <row r="978792" spans="10:10" ht="14.25" customHeight="1" x14ac:dyDescent="0.25">
      <c r="J978792" s="30"/>
    </row>
    <row r="978793" spans="10:10" ht="14.25" customHeight="1" x14ac:dyDescent="0.25">
      <c r="J978793" s="30"/>
    </row>
    <row r="978794" spans="10:10" ht="14.25" customHeight="1" x14ac:dyDescent="0.25">
      <c r="J978794" s="30"/>
    </row>
    <row r="978795" spans="10:10" ht="14.25" customHeight="1" x14ac:dyDescent="0.25">
      <c r="J978795" s="30"/>
    </row>
    <row r="978796" spans="10:10" ht="14.25" customHeight="1" x14ac:dyDescent="0.25">
      <c r="J978796" s="30"/>
    </row>
    <row r="978797" spans="10:10" ht="14.25" customHeight="1" x14ac:dyDescent="0.25">
      <c r="J978797" s="30"/>
    </row>
    <row r="978798" spans="10:10" ht="14.25" customHeight="1" x14ac:dyDescent="0.25">
      <c r="J978798" s="30"/>
    </row>
    <row r="978799" spans="10:10" ht="14.25" customHeight="1" x14ac:dyDescent="0.25">
      <c r="J978799" s="30"/>
    </row>
    <row r="978800" spans="10:10" ht="14.25" customHeight="1" x14ac:dyDescent="0.25">
      <c r="J978800" s="30"/>
    </row>
    <row r="978801" spans="10:10" ht="14.25" customHeight="1" x14ac:dyDescent="0.25">
      <c r="J978801" s="30"/>
    </row>
    <row r="978802" spans="10:10" ht="14.25" customHeight="1" x14ac:dyDescent="0.25">
      <c r="J978802" s="30"/>
    </row>
    <row r="978803" spans="10:10" ht="14.25" customHeight="1" x14ac:dyDescent="0.25">
      <c r="J978803" s="30"/>
    </row>
    <row r="978804" spans="10:10" ht="14.25" customHeight="1" x14ac:dyDescent="0.25">
      <c r="J978804" s="30"/>
    </row>
    <row r="978805" spans="10:10" ht="14.25" customHeight="1" x14ac:dyDescent="0.25">
      <c r="J978805" s="30"/>
    </row>
    <row r="978806" spans="10:10" ht="14.25" customHeight="1" x14ac:dyDescent="0.25">
      <c r="J978806" s="30"/>
    </row>
    <row r="978807" spans="10:10" ht="14.25" customHeight="1" x14ac:dyDescent="0.25">
      <c r="J978807" s="30"/>
    </row>
    <row r="978808" spans="10:10" ht="14.25" customHeight="1" x14ac:dyDescent="0.25">
      <c r="J978808" s="30"/>
    </row>
    <row r="978809" spans="10:10" ht="14.25" customHeight="1" x14ac:dyDescent="0.25">
      <c r="J978809" s="30"/>
    </row>
    <row r="978810" spans="10:10" ht="14.25" customHeight="1" x14ac:dyDescent="0.25">
      <c r="J978810" s="30"/>
    </row>
    <row r="978811" spans="10:10" ht="14.25" customHeight="1" x14ac:dyDescent="0.25">
      <c r="J978811" s="30"/>
    </row>
    <row r="978812" spans="10:10" ht="14.25" customHeight="1" x14ac:dyDescent="0.25">
      <c r="J978812" s="30"/>
    </row>
    <row r="978813" spans="10:10" ht="14.25" customHeight="1" x14ac:dyDescent="0.25">
      <c r="J978813" s="30"/>
    </row>
    <row r="978814" spans="10:10" ht="14.25" customHeight="1" x14ac:dyDescent="0.25">
      <c r="J978814" s="30"/>
    </row>
    <row r="978815" spans="10:10" ht="14.25" customHeight="1" x14ac:dyDescent="0.25">
      <c r="J978815" s="30"/>
    </row>
    <row r="978816" spans="10:10" ht="14.25" customHeight="1" x14ac:dyDescent="0.25">
      <c r="J978816" s="30"/>
    </row>
    <row r="978817" spans="10:10" ht="14.25" customHeight="1" x14ac:dyDescent="0.25">
      <c r="J978817" s="30"/>
    </row>
    <row r="978818" spans="10:10" ht="14.25" customHeight="1" x14ac:dyDescent="0.25">
      <c r="J978818" s="30"/>
    </row>
    <row r="978819" spans="10:10" ht="14.25" customHeight="1" x14ac:dyDescent="0.25">
      <c r="J978819" s="30"/>
    </row>
    <row r="978820" spans="10:10" ht="14.25" customHeight="1" x14ac:dyDescent="0.25">
      <c r="J978820" s="30"/>
    </row>
    <row r="978821" spans="10:10" ht="14.25" customHeight="1" x14ac:dyDescent="0.25">
      <c r="J978821" s="30"/>
    </row>
    <row r="978822" spans="10:10" ht="14.25" customHeight="1" x14ac:dyDescent="0.25">
      <c r="J978822" s="30"/>
    </row>
    <row r="978823" spans="10:10" ht="14.25" customHeight="1" x14ac:dyDescent="0.25">
      <c r="J978823" s="30"/>
    </row>
    <row r="978824" spans="10:10" ht="14.25" customHeight="1" x14ac:dyDescent="0.25">
      <c r="J978824" s="30"/>
    </row>
    <row r="978825" spans="10:10" ht="14.25" customHeight="1" x14ac:dyDescent="0.25">
      <c r="J978825" s="30"/>
    </row>
    <row r="978826" spans="10:10" ht="14.25" customHeight="1" x14ac:dyDescent="0.25">
      <c r="J978826" s="51"/>
    </row>
    <row r="978827" spans="10:10" ht="14.25" customHeight="1" x14ac:dyDescent="0.25">
      <c r="J978827" s="30"/>
    </row>
    <row r="978828" spans="10:10" ht="14.25" customHeight="1" x14ac:dyDescent="0.25">
      <c r="J978828" s="30"/>
    </row>
    <row r="978829" spans="10:10" ht="14.25" customHeight="1" x14ac:dyDescent="0.25">
      <c r="J978829" s="30"/>
    </row>
    <row r="978830" spans="10:10" ht="14.25" customHeight="1" x14ac:dyDescent="0.25">
      <c r="J978830" s="30"/>
    </row>
    <row r="978831" spans="10:10" ht="14.25" customHeight="1" x14ac:dyDescent="0.25">
      <c r="J978831" s="30"/>
    </row>
    <row r="978832" spans="10:10" ht="14.25" customHeight="1" x14ac:dyDescent="0.25">
      <c r="J978832" s="30"/>
    </row>
    <row r="978833" spans="10:10" ht="14.25" customHeight="1" x14ac:dyDescent="0.25">
      <c r="J978833" s="30"/>
    </row>
    <row r="978834" spans="10:10" ht="14.25" customHeight="1" x14ac:dyDescent="0.25">
      <c r="J978834" s="30"/>
    </row>
    <row r="978835" spans="10:10" ht="14.25" customHeight="1" x14ac:dyDescent="0.25">
      <c r="J978835" s="30"/>
    </row>
    <row r="978836" spans="10:10" ht="14.25" customHeight="1" x14ac:dyDescent="0.25">
      <c r="J978836" s="30"/>
    </row>
    <row r="978837" spans="10:10" ht="14.25" customHeight="1" x14ac:dyDescent="0.25">
      <c r="J978837" s="30"/>
    </row>
    <row r="978838" spans="10:10" ht="14.25" customHeight="1" x14ac:dyDescent="0.25">
      <c r="J978838" s="30"/>
    </row>
    <row r="978839" spans="10:10" ht="14.25" customHeight="1" x14ac:dyDescent="0.25">
      <c r="J978839" s="30"/>
    </row>
    <row r="978840" spans="10:10" ht="14.25" customHeight="1" x14ac:dyDescent="0.25">
      <c r="J978840" s="51"/>
    </row>
    <row r="978841" spans="10:10" ht="14.25" customHeight="1" x14ac:dyDescent="0.25">
      <c r="J978841" s="30"/>
    </row>
    <row r="978842" spans="10:10" ht="14.25" customHeight="1" x14ac:dyDescent="0.25">
      <c r="J978842" s="30"/>
    </row>
    <row r="978843" spans="10:10" ht="14.25" customHeight="1" x14ac:dyDescent="0.25">
      <c r="J978843" s="30"/>
    </row>
    <row r="978844" spans="10:10" ht="14.25" customHeight="1" x14ac:dyDescent="0.25">
      <c r="J978844" s="30"/>
    </row>
    <row r="978845" spans="10:10" ht="14.25" customHeight="1" x14ac:dyDescent="0.25">
      <c r="J978845" s="30"/>
    </row>
    <row r="978846" spans="10:10" ht="14.25" customHeight="1" x14ac:dyDescent="0.25">
      <c r="J978846" s="30"/>
    </row>
    <row r="978847" spans="10:10" ht="14.25" customHeight="1" x14ac:dyDescent="0.25">
      <c r="J978847" s="30"/>
    </row>
    <row r="978848" spans="10:10" ht="14.25" customHeight="1" x14ac:dyDescent="0.25">
      <c r="J978848" s="30"/>
    </row>
    <row r="978849" spans="10:10" ht="14.25" customHeight="1" x14ac:dyDescent="0.25">
      <c r="J978849" s="30"/>
    </row>
    <row r="978850" spans="10:10" ht="14.25" customHeight="1" x14ac:dyDescent="0.25">
      <c r="J978850" s="30"/>
    </row>
    <row r="978851" spans="10:10" ht="14.25" customHeight="1" x14ac:dyDescent="0.25">
      <c r="J978851" s="30"/>
    </row>
    <row r="978852" spans="10:10" ht="14.25" customHeight="1" x14ac:dyDescent="0.25">
      <c r="J978852" s="30"/>
    </row>
    <row r="978853" spans="10:10" ht="14.25" customHeight="1" x14ac:dyDescent="0.25">
      <c r="J978853" s="30"/>
    </row>
    <row r="978854" spans="10:10" ht="14.25" customHeight="1" x14ac:dyDescent="0.25">
      <c r="J978854" s="30"/>
    </row>
    <row r="978855" spans="10:10" ht="14.25" customHeight="1" x14ac:dyDescent="0.25">
      <c r="J978855" s="30"/>
    </row>
    <row r="978856" spans="10:10" ht="14.25" customHeight="1" x14ac:dyDescent="0.25">
      <c r="J978856" s="30"/>
    </row>
    <row r="978857" spans="10:10" ht="14.25" customHeight="1" x14ac:dyDescent="0.25">
      <c r="J978857" s="30"/>
    </row>
    <row r="978858" spans="10:10" ht="14.25" customHeight="1" x14ac:dyDescent="0.25">
      <c r="J978858" s="30"/>
    </row>
    <row r="978859" spans="10:10" ht="14.25" customHeight="1" x14ac:dyDescent="0.25">
      <c r="J978859" s="30"/>
    </row>
    <row r="978860" spans="10:10" ht="14.25" customHeight="1" x14ac:dyDescent="0.25">
      <c r="J978860" s="30"/>
    </row>
    <row r="978861" spans="10:10" ht="14.25" customHeight="1" x14ac:dyDescent="0.25">
      <c r="J978861" s="30"/>
    </row>
    <row r="978862" spans="10:10" ht="14.25" customHeight="1" x14ac:dyDescent="0.25">
      <c r="J978862" s="30"/>
    </row>
    <row r="978863" spans="10:10" ht="14.25" customHeight="1" x14ac:dyDescent="0.25">
      <c r="J978863" s="30"/>
    </row>
    <row r="978864" spans="10:10" ht="14.25" customHeight="1" x14ac:dyDescent="0.25">
      <c r="J978864" s="30"/>
    </row>
    <row r="978865" spans="10:10" ht="14.25" customHeight="1" x14ac:dyDescent="0.25">
      <c r="J978865" s="30"/>
    </row>
    <row r="978866" spans="10:10" ht="14.25" customHeight="1" x14ac:dyDescent="0.25">
      <c r="J978866" s="30"/>
    </row>
    <row r="978867" spans="10:10" ht="14.25" customHeight="1" x14ac:dyDescent="0.25">
      <c r="J978867" s="30"/>
    </row>
    <row r="978868" spans="10:10" ht="14.25" customHeight="1" x14ac:dyDescent="0.25">
      <c r="J978868" s="30"/>
    </row>
    <row r="978869" spans="10:10" ht="14.25" customHeight="1" x14ac:dyDescent="0.25">
      <c r="J978869" s="30"/>
    </row>
    <row r="978870" spans="10:10" ht="14.25" customHeight="1" x14ac:dyDescent="0.25">
      <c r="J978870" s="30"/>
    </row>
    <row r="978871" spans="10:10" ht="14.25" customHeight="1" x14ac:dyDescent="0.25">
      <c r="J978871" s="30"/>
    </row>
    <row r="978872" spans="10:10" ht="14.25" customHeight="1" x14ac:dyDescent="0.25">
      <c r="J978872" s="30"/>
    </row>
    <row r="978873" spans="10:10" ht="14.25" customHeight="1" x14ac:dyDescent="0.25">
      <c r="J978873" s="30"/>
    </row>
    <row r="978874" spans="10:10" ht="14.25" customHeight="1" x14ac:dyDescent="0.25">
      <c r="J978874" s="30"/>
    </row>
    <row r="978875" spans="10:10" ht="14.25" customHeight="1" x14ac:dyDescent="0.25">
      <c r="J978875" s="30"/>
    </row>
    <row r="978876" spans="10:10" ht="14.25" customHeight="1" x14ac:dyDescent="0.25">
      <c r="J978876" s="30"/>
    </row>
    <row r="978877" spans="10:10" ht="14.25" customHeight="1" x14ac:dyDescent="0.25">
      <c r="J978877" s="30"/>
    </row>
    <row r="978878" spans="10:10" ht="14.25" customHeight="1" x14ac:dyDescent="0.25">
      <c r="J978878" s="30"/>
    </row>
    <row r="978879" spans="10:10" ht="14.25" customHeight="1" x14ac:dyDescent="0.25">
      <c r="J978879" s="30"/>
    </row>
    <row r="978880" spans="10:10" ht="14.25" customHeight="1" x14ac:dyDescent="0.25">
      <c r="J978880" s="30"/>
    </row>
    <row r="978881" spans="10:10" ht="14.25" customHeight="1" x14ac:dyDescent="0.25">
      <c r="J978881" s="30"/>
    </row>
    <row r="978882" spans="10:10" ht="14.25" customHeight="1" x14ac:dyDescent="0.25">
      <c r="J978882" s="30"/>
    </row>
    <row r="978883" spans="10:10" ht="14.25" customHeight="1" x14ac:dyDescent="0.25">
      <c r="J978883" s="30"/>
    </row>
    <row r="978884" spans="10:10" ht="14.25" customHeight="1" x14ac:dyDescent="0.25">
      <c r="J978884" s="30"/>
    </row>
    <row r="978885" spans="10:10" ht="14.25" customHeight="1" x14ac:dyDescent="0.25">
      <c r="J978885" s="30"/>
    </row>
    <row r="978886" spans="10:10" ht="14.25" customHeight="1" x14ac:dyDescent="0.25">
      <c r="J978886" s="30"/>
    </row>
    <row r="978887" spans="10:10" ht="14.25" customHeight="1" x14ac:dyDescent="0.25">
      <c r="J978887" s="30"/>
    </row>
    <row r="978888" spans="10:10" ht="14.25" customHeight="1" x14ac:dyDescent="0.25">
      <c r="J978888" s="30"/>
    </row>
    <row r="978889" spans="10:10" ht="14.25" customHeight="1" x14ac:dyDescent="0.25">
      <c r="J978889" s="30"/>
    </row>
    <row r="978890" spans="10:10" ht="14.25" customHeight="1" x14ac:dyDescent="0.25">
      <c r="J978890" s="30"/>
    </row>
    <row r="978891" spans="10:10" ht="14.25" customHeight="1" x14ac:dyDescent="0.25">
      <c r="J978891" s="30"/>
    </row>
    <row r="978892" spans="10:10" ht="14.25" customHeight="1" x14ac:dyDescent="0.25">
      <c r="J978892" s="30"/>
    </row>
    <row r="978893" spans="10:10" ht="14.25" customHeight="1" x14ac:dyDescent="0.25">
      <c r="J978893" s="30"/>
    </row>
    <row r="978894" spans="10:10" ht="14.25" customHeight="1" x14ac:dyDescent="0.25">
      <c r="J978894" s="30"/>
    </row>
    <row r="978895" spans="10:10" ht="14.25" customHeight="1" x14ac:dyDescent="0.25">
      <c r="J978895" s="30"/>
    </row>
    <row r="978896" spans="10:10" ht="14.25" customHeight="1" x14ac:dyDescent="0.25">
      <c r="J978896" s="30"/>
    </row>
    <row r="978897" spans="10:10" ht="14.25" customHeight="1" x14ac:dyDescent="0.25">
      <c r="J978897" s="30"/>
    </row>
    <row r="978898" spans="10:10" ht="14.25" customHeight="1" x14ac:dyDescent="0.25">
      <c r="J978898" s="30"/>
    </row>
    <row r="978899" spans="10:10" ht="14.25" customHeight="1" x14ac:dyDescent="0.25">
      <c r="J978899" s="30"/>
    </row>
    <row r="978900" spans="10:10" ht="14.25" customHeight="1" x14ac:dyDescent="0.25">
      <c r="J978900" s="30"/>
    </row>
    <row r="978901" spans="10:10" ht="14.25" customHeight="1" x14ac:dyDescent="0.25">
      <c r="J978901" s="30"/>
    </row>
    <row r="978902" spans="10:10" ht="14.25" customHeight="1" x14ac:dyDescent="0.25">
      <c r="J978902" s="30"/>
    </row>
    <row r="978903" spans="10:10" ht="14.25" customHeight="1" x14ac:dyDescent="0.25">
      <c r="J978903" s="30"/>
    </row>
    <row r="978904" spans="10:10" ht="14.25" customHeight="1" x14ac:dyDescent="0.25">
      <c r="J978904" s="30"/>
    </row>
    <row r="978905" spans="10:10" ht="14.25" customHeight="1" x14ac:dyDescent="0.25">
      <c r="J978905" s="30"/>
    </row>
    <row r="978906" spans="10:10" ht="14.25" customHeight="1" x14ac:dyDescent="0.25">
      <c r="J978906" s="30"/>
    </row>
    <row r="978907" spans="10:10" ht="14.25" customHeight="1" x14ac:dyDescent="0.25">
      <c r="J978907" s="30"/>
    </row>
    <row r="978908" spans="10:10" ht="14.25" customHeight="1" x14ac:dyDescent="0.25">
      <c r="J978908" s="30"/>
    </row>
    <row r="978909" spans="10:10" ht="14.25" customHeight="1" x14ac:dyDescent="0.25">
      <c r="J978909" s="30"/>
    </row>
    <row r="978910" spans="10:10" ht="14.25" customHeight="1" x14ac:dyDescent="0.25">
      <c r="J978910" s="30"/>
    </row>
    <row r="978911" spans="10:10" ht="14.25" customHeight="1" x14ac:dyDescent="0.25">
      <c r="J978911" s="30"/>
    </row>
    <row r="978912" spans="10:10" ht="14.25" customHeight="1" x14ac:dyDescent="0.25">
      <c r="J978912" s="30"/>
    </row>
    <row r="978913" spans="10:10" ht="14.25" customHeight="1" x14ac:dyDescent="0.25">
      <c r="J978913" s="30"/>
    </row>
    <row r="978914" spans="10:10" ht="14.25" customHeight="1" x14ac:dyDescent="0.25">
      <c r="J978914" s="30"/>
    </row>
    <row r="978915" spans="10:10" ht="14.25" customHeight="1" x14ac:dyDescent="0.25">
      <c r="J978915" s="30"/>
    </row>
    <row r="978916" spans="10:10" ht="14.25" customHeight="1" x14ac:dyDescent="0.25">
      <c r="J978916" s="30"/>
    </row>
    <row r="978917" spans="10:10" ht="14.25" customHeight="1" x14ac:dyDescent="0.25">
      <c r="J978917" s="30"/>
    </row>
    <row r="978918" spans="10:10" ht="14.25" customHeight="1" x14ac:dyDescent="0.25">
      <c r="J978918" s="30"/>
    </row>
    <row r="978919" spans="10:10" ht="14.25" customHeight="1" x14ac:dyDescent="0.25">
      <c r="J978919" s="30"/>
    </row>
    <row r="978920" spans="10:10" ht="14.25" customHeight="1" x14ac:dyDescent="0.25">
      <c r="J978920" s="30"/>
    </row>
    <row r="978921" spans="10:10" ht="14.25" customHeight="1" x14ac:dyDescent="0.25">
      <c r="J978921" s="30"/>
    </row>
    <row r="978922" spans="10:10" ht="14.25" customHeight="1" x14ac:dyDescent="0.25">
      <c r="J978922" s="30"/>
    </row>
    <row r="978923" spans="10:10" ht="14.25" customHeight="1" x14ac:dyDescent="0.25">
      <c r="J978923" s="30"/>
    </row>
    <row r="978924" spans="10:10" ht="14.25" customHeight="1" x14ac:dyDescent="0.25">
      <c r="J978924" s="30"/>
    </row>
    <row r="978925" spans="10:10" ht="14.25" customHeight="1" x14ac:dyDescent="0.25">
      <c r="J978925" s="30"/>
    </row>
    <row r="978926" spans="10:10" ht="14.25" customHeight="1" x14ac:dyDescent="0.25">
      <c r="J978926" s="30"/>
    </row>
    <row r="978927" spans="10:10" ht="14.25" customHeight="1" x14ac:dyDescent="0.25">
      <c r="J978927" s="51"/>
    </row>
    <row r="978928" spans="10:10" ht="14.25" customHeight="1" x14ac:dyDescent="0.25">
      <c r="J978928" s="30"/>
    </row>
    <row r="978929" spans="10:10" ht="14.25" customHeight="1" x14ac:dyDescent="0.25">
      <c r="J978929" s="30"/>
    </row>
    <row r="978930" spans="10:10" ht="14.25" customHeight="1" x14ac:dyDescent="0.25">
      <c r="J978930" s="30"/>
    </row>
    <row r="978931" spans="10:10" ht="14.25" customHeight="1" x14ac:dyDescent="0.25">
      <c r="J978931" s="30"/>
    </row>
    <row r="978932" spans="10:10" ht="14.25" customHeight="1" x14ac:dyDescent="0.25">
      <c r="J978932" s="30"/>
    </row>
    <row r="978933" spans="10:10" ht="14.25" customHeight="1" x14ac:dyDescent="0.25">
      <c r="J978933" s="30"/>
    </row>
    <row r="978934" spans="10:10" ht="14.25" customHeight="1" x14ac:dyDescent="0.25">
      <c r="J978934" s="30"/>
    </row>
    <row r="978935" spans="10:10" ht="14.25" customHeight="1" x14ac:dyDescent="0.25">
      <c r="J978935" s="51"/>
    </row>
    <row r="978936" spans="10:10" ht="14.25" customHeight="1" x14ac:dyDescent="0.25">
      <c r="J978936" s="30"/>
    </row>
    <row r="978937" spans="10:10" ht="14.25" customHeight="1" x14ac:dyDescent="0.25">
      <c r="J978937" s="30"/>
    </row>
    <row r="978938" spans="10:10" ht="14.25" customHeight="1" x14ac:dyDescent="0.25">
      <c r="J978938" s="30"/>
    </row>
    <row r="978939" spans="10:10" ht="14.25" customHeight="1" x14ac:dyDescent="0.25">
      <c r="J978939" s="30"/>
    </row>
    <row r="978940" spans="10:10" ht="14.25" customHeight="1" x14ac:dyDescent="0.25">
      <c r="J978940" s="30"/>
    </row>
    <row r="978941" spans="10:10" ht="14.25" customHeight="1" x14ac:dyDescent="0.25">
      <c r="J978941" s="30"/>
    </row>
    <row r="978942" spans="10:10" ht="14.25" customHeight="1" x14ac:dyDescent="0.25">
      <c r="J978942" s="30"/>
    </row>
    <row r="978943" spans="10:10" ht="14.25" customHeight="1" x14ac:dyDescent="0.25">
      <c r="J978943" s="30"/>
    </row>
    <row r="978944" spans="10:10" ht="14.25" customHeight="1" x14ac:dyDescent="0.25">
      <c r="J978944" s="30"/>
    </row>
    <row r="978945" spans="10:10" ht="14.25" customHeight="1" x14ac:dyDescent="0.25">
      <c r="J978945" s="30"/>
    </row>
    <row r="978946" spans="10:10" ht="14.25" customHeight="1" x14ac:dyDescent="0.25">
      <c r="J978946" s="30"/>
    </row>
    <row r="978947" spans="10:10" ht="14.25" customHeight="1" x14ac:dyDescent="0.25">
      <c r="J978947" s="30"/>
    </row>
    <row r="978948" spans="10:10" ht="14.25" customHeight="1" x14ac:dyDescent="0.25">
      <c r="J978948" s="30"/>
    </row>
    <row r="978949" spans="10:10" ht="14.25" customHeight="1" x14ac:dyDescent="0.25">
      <c r="J978949" s="30"/>
    </row>
    <row r="978950" spans="10:10" ht="14.25" customHeight="1" x14ac:dyDescent="0.25">
      <c r="J978950" s="30"/>
    </row>
    <row r="978951" spans="10:10" ht="14.25" customHeight="1" x14ac:dyDescent="0.25">
      <c r="J978951" s="51"/>
    </row>
    <row r="978952" spans="10:10" ht="14.25" customHeight="1" x14ac:dyDescent="0.25">
      <c r="J978952" s="51"/>
    </row>
    <row r="978953" spans="10:10" ht="14.25" customHeight="1" x14ac:dyDescent="0.25">
      <c r="J978953" s="51"/>
    </row>
    <row r="978954" spans="10:10" ht="14.25" customHeight="1" x14ac:dyDescent="0.25">
      <c r="J978954" s="30"/>
    </row>
    <row r="978955" spans="10:10" ht="14.25" customHeight="1" x14ac:dyDescent="0.25">
      <c r="J978955" s="30"/>
    </row>
    <row r="978956" spans="10:10" ht="14.25" customHeight="1" x14ac:dyDescent="0.25">
      <c r="J978956" s="30"/>
    </row>
    <row r="978957" spans="10:10" ht="14.25" customHeight="1" x14ac:dyDescent="0.25">
      <c r="J978957" s="30"/>
    </row>
    <row r="978958" spans="10:10" ht="14.25" customHeight="1" x14ac:dyDescent="0.25">
      <c r="J978958" s="30"/>
    </row>
    <row r="978959" spans="10:10" ht="14.25" customHeight="1" x14ac:dyDescent="0.25">
      <c r="J978959" s="30"/>
    </row>
    <row r="978960" spans="10:10" ht="14.25" customHeight="1" x14ac:dyDescent="0.25">
      <c r="J978960" s="30"/>
    </row>
    <row r="978961" spans="10:10" ht="14.25" customHeight="1" x14ac:dyDescent="0.25">
      <c r="J978961" s="30"/>
    </row>
    <row r="978962" spans="10:10" ht="14.25" customHeight="1" x14ac:dyDescent="0.25">
      <c r="J978962" s="30"/>
    </row>
    <row r="978963" spans="10:10" ht="14.25" customHeight="1" x14ac:dyDescent="0.25">
      <c r="J978963" s="30"/>
    </row>
    <row r="978964" spans="10:10" ht="14.25" customHeight="1" x14ac:dyDescent="0.25">
      <c r="J978964" s="30"/>
    </row>
    <row r="978965" spans="10:10" ht="14.25" customHeight="1" x14ac:dyDescent="0.25">
      <c r="J978965" s="30"/>
    </row>
    <row r="978966" spans="10:10" ht="14.25" customHeight="1" x14ac:dyDescent="0.25">
      <c r="J978966" s="30"/>
    </row>
    <row r="978967" spans="10:10" ht="14.25" customHeight="1" x14ac:dyDescent="0.25">
      <c r="J978967" s="30"/>
    </row>
    <row r="978968" spans="10:10" ht="14.25" customHeight="1" x14ac:dyDescent="0.25">
      <c r="J978968" s="30"/>
    </row>
    <row r="978969" spans="10:10" ht="14.25" customHeight="1" x14ac:dyDescent="0.25">
      <c r="J978969" s="30"/>
    </row>
    <row r="978970" spans="10:10" ht="14.25" customHeight="1" x14ac:dyDescent="0.25">
      <c r="J978970" s="30"/>
    </row>
    <row r="978971" spans="10:10" ht="14.25" customHeight="1" x14ac:dyDescent="0.25">
      <c r="J978971" s="30"/>
    </row>
    <row r="978972" spans="10:10" ht="14.25" customHeight="1" x14ac:dyDescent="0.25">
      <c r="J978972" s="30"/>
    </row>
    <row r="978973" spans="10:10" ht="14.25" customHeight="1" x14ac:dyDescent="0.25">
      <c r="J978973" s="30"/>
    </row>
    <row r="978974" spans="10:10" ht="14.25" customHeight="1" x14ac:dyDescent="0.25">
      <c r="J978974" s="30"/>
    </row>
    <row r="978975" spans="10:10" ht="14.25" customHeight="1" x14ac:dyDescent="0.25">
      <c r="J978975" s="30"/>
    </row>
    <row r="978976" spans="10:10" ht="14.25" customHeight="1" x14ac:dyDescent="0.25">
      <c r="J978976" s="30"/>
    </row>
    <row r="978977" spans="10:10" ht="14.25" customHeight="1" x14ac:dyDescent="0.25">
      <c r="J978977" s="30"/>
    </row>
    <row r="978978" spans="10:10" ht="14.25" customHeight="1" x14ac:dyDescent="0.25">
      <c r="J978978" s="30"/>
    </row>
    <row r="978979" spans="10:10" ht="14.25" customHeight="1" x14ac:dyDescent="0.25">
      <c r="J978979" s="30"/>
    </row>
    <row r="978980" spans="10:10" ht="14.25" customHeight="1" x14ac:dyDescent="0.25">
      <c r="J978980" s="30"/>
    </row>
    <row r="978981" spans="10:10" ht="14.25" customHeight="1" x14ac:dyDescent="0.25">
      <c r="J978981" s="30"/>
    </row>
    <row r="978982" spans="10:10" ht="14.25" customHeight="1" x14ac:dyDescent="0.25">
      <c r="J978982" s="30"/>
    </row>
    <row r="978983" spans="10:10" ht="14.25" customHeight="1" x14ac:dyDescent="0.25">
      <c r="J978983" s="30"/>
    </row>
    <row r="978984" spans="10:10" ht="14.25" customHeight="1" x14ac:dyDescent="0.25">
      <c r="J978984" s="30"/>
    </row>
    <row r="978985" spans="10:10" ht="14.25" customHeight="1" x14ac:dyDescent="0.25">
      <c r="J978985" s="51"/>
    </row>
    <row r="978986" spans="10:10" ht="14.25" customHeight="1" x14ac:dyDescent="0.25">
      <c r="J978986" s="30"/>
    </row>
    <row r="978987" spans="10:10" ht="14.25" customHeight="1" x14ac:dyDescent="0.25">
      <c r="J978987" s="30"/>
    </row>
    <row r="978988" spans="10:10" ht="14.25" customHeight="1" x14ac:dyDescent="0.25">
      <c r="J978988" s="30"/>
    </row>
    <row r="978989" spans="10:10" ht="14.25" customHeight="1" x14ac:dyDescent="0.25">
      <c r="J978989" s="30"/>
    </row>
    <row r="978990" spans="10:10" ht="14.25" customHeight="1" x14ac:dyDescent="0.25">
      <c r="J978990" s="30"/>
    </row>
    <row r="978991" spans="10:10" ht="14.25" customHeight="1" x14ac:dyDescent="0.25">
      <c r="J978991" s="30"/>
    </row>
    <row r="978992" spans="10:10" ht="14.25" customHeight="1" x14ac:dyDescent="0.25">
      <c r="J978992" s="30"/>
    </row>
    <row r="978993" spans="10:10" ht="14.25" customHeight="1" x14ac:dyDescent="0.25">
      <c r="J978993" s="30"/>
    </row>
    <row r="978994" spans="10:10" ht="14.25" customHeight="1" x14ac:dyDescent="0.25">
      <c r="J978994" s="30"/>
    </row>
    <row r="978995" spans="10:10" ht="14.25" customHeight="1" x14ac:dyDescent="0.25">
      <c r="J978995" s="30"/>
    </row>
    <row r="978996" spans="10:10" ht="14.25" customHeight="1" x14ac:dyDescent="0.25">
      <c r="J978996" s="30"/>
    </row>
    <row r="978997" spans="10:10" ht="14.25" customHeight="1" x14ac:dyDescent="0.25">
      <c r="J978997" s="30"/>
    </row>
    <row r="978998" spans="10:10" ht="14.25" customHeight="1" x14ac:dyDescent="0.25">
      <c r="J978998" s="30"/>
    </row>
    <row r="978999" spans="10:10" ht="14.25" customHeight="1" x14ac:dyDescent="0.25">
      <c r="J978999" s="30"/>
    </row>
    <row r="979000" spans="10:10" ht="14.25" customHeight="1" x14ac:dyDescent="0.25">
      <c r="J979000" s="30"/>
    </row>
    <row r="979001" spans="10:10" ht="14.25" customHeight="1" x14ac:dyDescent="0.25">
      <c r="J979001" s="30"/>
    </row>
    <row r="979002" spans="10:10" ht="14.25" customHeight="1" x14ac:dyDescent="0.25">
      <c r="J979002" s="30"/>
    </row>
    <row r="979003" spans="10:10" ht="14.25" customHeight="1" x14ac:dyDescent="0.25">
      <c r="J979003" s="30"/>
    </row>
    <row r="979004" spans="10:10" ht="14.25" customHeight="1" x14ac:dyDescent="0.25">
      <c r="J979004" s="30"/>
    </row>
    <row r="979005" spans="10:10" ht="14.25" customHeight="1" x14ac:dyDescent="0.25">
      <c r="J979005" s="30"/>
    </row>
    <row r="979006" spans="10:10" ht="14.25" customHeight="1" x14ac:dyDescent="0.25">
      <c r="J979006" s="30"/>
    </row>
    <row r="979007" spans="10:10" ht="14.25" customHeight="1" x14ac:dyDescent="0.25">
      <c r="J979007" s="30"/>
    </row>
    <row r="979008" spans="10:10" ht="14.25" customHeight="1" x14ac:dyDescent="0.25">
      <c r="J979008" s="30"/>
    </row>
    <row r="979009" spans="10:10" ht="14.25" customHeight="1" x14ac:dyDescent="0.25">
      <c r="J979009" s="30"/>
    </row>
    <row r="979010" spans="10:10" ht="14.25" customHeight="1" x14ac:dyDescent="0.25">
      <c r="J979010" s="30"/>
    </row>
    <row r="979011" spans="10:10" ht="14.25" customHeight="1" x14ac:dyDescent="0.25">
      <c r="J979011" s="30"/>
    </row>
    <row r="979012" spans="10:10" ht="14.25" customHeight="1" x14ac:dyDescent="0.25">
      <c r="J979012" s="30"/>
    </row>
    <row r="979013" spans="10:10" ht="14.25" customHeight="1" x14ac:dyDescent="0.25">
      <c r="J979013" s="30"/>
    </row>
    <row r="979014" spans="10:10" ht="14.25" customHeight="1" x14ac:dyDescent="0.25">
      <c r="J979014" s="30"/>
    </row>
    <row r="979015" spans="10:10" ht="14.25" customHeight="1" x14ac:dyDescent="0.25">
      <c r="J979015" s="30"/>
    </row>
    <row r="979016" spans="10:10" ht="14.25" customHeight="1" x14ac:dyDescent="0.25">
      <c r="J979016" s="30"/>
    </row>
    <row r="979017" spans="10:10" ht="14.25" customHeight="1" x14ac:dyDescent="0.25">
      <c r="J979017" s="30"/>
    </row>
    <row r="979018" spans="10:10" ht="14.25" customHeight="1" x14ac:dyDescent="0.25">
      <c r="J979018" s="30"/>
    </row>
    <row r="979019" spans="10:10" ht="14.25" customHeight="1" x14ac:dyDescent="0.25">
      <c r="J979019" s="30"/>
    </row>
    <row r="979020" spans="10:10" ht="14.25" customHeight="1" x14ac:dyDescent="0.25">
      <c r="J979020" s="30"/>
    </row>
    <row r="979021" spans="10:10" ht="14.25" customHeight="1" x14ac:dyDescent="0.25">
      <c r="J979021" s="30"/>
    </row>
    <row r="979022" spans="10:10" ht="14.25" customHeight="1" x14ac:dyDescent="0.25">
      <c r="J979022" s="30"/>
    </row>
    <row r="979023" spans="10:10" ht="14.25" customHeight="1" x14ac:dyDescent="0.25">
      <c r="J979023" s="30"/>
    </row>
    <row r="979024" spans="10:10" ht="14.25" customHeight="1" x14ac:dyDescent="0.25">
      <c r="J979024" s="30"/>
    </row>
    <row r="979025" spans="10:10" ht="14.25" customHeight="1" x14ac:dyDescent="0.25">
      <c r="J979025" s="30"/>
    </row>
    <row r="979026" spans="10:10" ht="14.25" customHeight="1" x14ac:dyDescent="0.25">
      <c r="J979026" s="30"/>
    </row>
    <row r="979027" spans="10:10" ht="14.25" customHeight="1" x14ac:dyDescent="0.25">
      <c r="J979027" s="30"/>
    </row>
    <row r="979028" spans="10:10" ht="14.25" customHeight="1" x14ac:dyDescent="0.25">
      <c r="J979028" s="30"/>
    </row>
    <row r="979029" spans="10:10" ht="14.25" customHeight="1" x14ac:dyDescent="0.25">
      <c r="J979029" s="30"/>
    </row>
    <row r="979030" spans="10:10" ht="14.25" customHeight="1" x14ac:dyDescent="0.25">
      <c r="J979030" s="30"/>
    </row>
    <row r="979031" spans="10:10" ht="14.25" customHeight="1" x14ac:dyDescent="0.25">
      <c r="J979031" s="30"/>
    </row>
    <row r="979032" spans="10:10" ht="14.25" customHeight="1" x14ac:dyDescent="0.25">
      <c r="J979032" s="30"/>
    </row>
    <row r="979033" spans="10:10" ht="14.25" customHeight="1" x14ac:dyDescent="0.25">
      <c r="J979033" s="30"/>
    </row>
    <row r="979034" spans="10:10" ht="14.25" customHeight="1" x14ac:dyDescent="0.25">
      <c r="J979034" s="30"/>
    </row>
    <row r="979035" spans="10:10" ht="14.25" customHeight="1" x14ac:dyDescent="0.25">
      <c r="J979035" s="30"/>
    </row>
    <row r="979036" spans="10:10" ht="14.25" customHeight="1" x14ac:dyDescent="0.25">
      <c r="J979036" s="30"/>
    </row>
    <row r="979037" spans="10:10" ht="14.25" customHeight="1" x14ac:dyDescent="0.25">
      <c r="J979037" s="30"/>
    </row>
    <row r="979038" spans="10:10" ht="14.25" customHeight="1" x14ac:dyDescent="0.25">
      <c r="J979038" s="30"/>
    </row>
    <row r="979039" spans="10:10" ht="14.25" customHeight="1" x14ac:dyDescent="0.25">
      <c r="J979039" s="30"/>
    </row>
    <row r="979040" spans="10:10" ht="14.25" customHeight="1" x14ac:dyDescent="0.25">
      <c r="J979040" s="30"/>
    </row>
    <row r="979041" spans="10:10" ht="14.25" customHeight="1" x14ac:dyDescent="0.25">
      <c r="J979041" s="30"/>
    </row>
    <row r="979042" spans="10:10" ht="14.25" customHeight="1" x14ac:dyDescent="0.25">
      <c r="J979042" s="30"/>
    </row>
    <row r="979043" spans="10:10" ht="14.25" customHeight="1" x14ac:dyDescent="0.25">
      <c r="J979043" s="30"/>
    </row>
    <row r="979044" spans="10:10" ht="14.25" customHeight="1" x14ac:dyDescent="0.25">
      <c r="J979044" s="30"/>
    </row>
    <row r="979045" spans="10:10" ht="14.25" customHeight="1" x14ac:dyDescent="0.25">
      <c r="J979045" s="30"/>
    </row>
    <row r="979046" spans="10:10" ht="14.25" customHeight="1" x14ac:dyDescent="0.25">
      <c r="J979046" s="30"/>
    </row>
    <row r="979047" spans="10:10" ht="14.25" customHeight="1" x14ac:dyDescent="0.25">
      <c r="J979047" s="30"/>
    </row>
    <row r="979048" spans="10:10" ht="14.25" customHeight="1" x14ac:dyDescent="0.25">
      <c r="J979048" s="30"/>
    </row>
    <row r="979049" spans="10:10" ht="14.25" customHeight="1" x14ac:dyDescent="0.25">
      <c r="J979049" s="30"/>
    </row>
    <row r="979050" spans="10:10" ht="14.25" customHeight="1" x14ac:dyDescent="0.25">
      <c r="J979050" s="30"/>
    </row>
    <row r="979051" spans="10:10" ht="14.25" customHeight="1" x14ac:dyDescent="0.25">
      <c r="J979051" s="30"/>
    </row>
    <row r="979052" spans="10:10" ht="14.25" customHeight="1" x14ac:dyDescent="0.25">
      <c r="J979052" s="30"/>
    </row>
    <row r="979053" spans="10:10" ht="14.25" customHeight="1" x14ac:dyDescent="0.25">
      <c r="J979053" s="30"/>
    </row>
    <row r="979054" spans="10:10" ht="14.25" customHeight="1" x14ac:dyDescent="0.25">
      <c r="J979054" s="30"/>
    </row>
    <row r="979055" spans="10:10" ht="14.25" customHeight="1" x14ac:dyDescent="0.25">
      <c r="J979055" s="30"/>
    </row>
    <row r="979056" spans="10:10" ht="14.25" customHeight="1" x14ac:dyDescent="0.25">
      <c r="J979056" s="30"/>
    </row>
    <row r="979057" spans="10:10" ht="14.25" customHeight="1" x14ac:dyDescent="0.25">
      <c r="J979057" s="30"/>
    </row>
    <row r="979058" spans="10:10" ht="14.25" customHeight="1" x14ac:dyDescent="0.25">
      <c r="J979058" s="30"/>
    </row>
    <row r="979059" spans="10:10" ht="14.25" customHeight="1" x14ac:dyDescent="0.25">
      <c r="J979059" s="30"/>
    </row>
    <row r="979060" spans="10:10" ht="14.25" customHeight="1" x14ac:dyDescent="0.25">
      <c r="J979060" s="30"/>
    </row>
    <row r="979061" spans="10:10" ht="14.25" customHeight="1" x14ac:dyDescent="0.25">
      <c r="J979061" s="30"/>
    </row>
    <row r="979062" spans="10:10" ht="14.25" customHeight="1" x14ac:dyDescent="0.25">
      <c r="J979062" s="30"/>
    </row>
    <row r="979063" spans="10:10" ht="14.25" customHeight="1" x14ac:dyDescent="0.25">
      <c r="J979063" s="30"/>
    </row>
    <row r="979064" spans="10:10" ht="14.25" customHeight="1" x14ac:dyDescent="0.25">
      <c r="J979064" s="30"/>
    </row>
    <row r="979065" spans="10:10" ht="14.25" customHeight="1" x14ac:dyDescent="0.25">
      <c r="J979065" s="30"/>
    </row>
    <row r="979066" spans="10:10" ht="14.25" customHeight="1" x14ac:dyDescent="0.25">
      <c r="J979066" s="30"/>
    </row>
    <row r="979067" spans="10:10" ht="14.25" customHeight="1" x14ac:dyDescent="0.25">
      <c r="J979067" s="30"/>
    </row>
    <row r="979068" spans="10:10" ht="14.25" customHeight="1" x14ac:dyDescent="0.25">
      <c r="J979068" s="30"/>
    </row>
    <row r="979069" spans="10:10" ht="14.25" customHeight="1" x14ac:dyDescent="0.25">
      <c r="J979069" s="30"/>
    </row>
    <row r="979070" spans="10:10" ht="14.25" customHeight="1" x14ac:dyDescent="0.25">
      <c r="J979070" s="30"/>
    </row>
    <row r="979071" spans="10:10" ht="14.25" customHeight="1" x14ac:dyDescent="0.25">
      <c r="J979071" s="30"/>
    </row>
    <row r="979072" spans="10:10" ht="14.25" customHeight="1" x14ac:dyDescent="0.25">
      <c r="J979072" s="30"/>
    </row>
    <row r="979073" spans="10:10" ht="14.25" customHeight="1" x14ac:dyDescent="0.25">
      <c r="J979073" s="30"/>
    </row>
    <row r="979074" spans="10:10" ht="14.25" customHeight="1" x14ac:dyDescent="0.25">
      <c r="J979074" s="30"/>
    </row>
    <row r="979075" spans="10:10" ht="14.25" customHeight="1" x14ac:dyDescent="0.25">
      <c r="J979075" s="30"/>
    </row>
    <row r="979076" spans="10:10" ht="14.25" customHeight="1" x14ac:dyDescent="0.25">
      <c r="J979076" s="30"/>
    </row>
    <row r="979077" spans="10:10" ht="14.25" customHeight="1" x14ac:dyDescent="0.25">
      <c r="J979077" s="30"/>
    </row>
    <row r="979078" spans="10:10" ht="14.25" customHeight="1" x14ac:dyDescent="0.25">
      <c r="J979078" s="30"/>
    </row>
    <row r="979079" spans="10:10" ht="14.25" customHeight="1" x14ac:dyDescent="0.25">
      <c r="J979079" s="30"/>
    </row>
    <row r="979080" spans="10:10" ht="14.25" customHeight="1" x14ac:dyDescent="0.25">
      <c r="J979080" s="30"/>
    </row>
    <row r="979081" spans="10:10" ht="14.25" customHeight="1" x14ac:dyDescent="0.25">
      <c r="J979081" s="30"/>
    </row>
    <row r="979082" spans="10:10" ht="14.25" customHeight="1" x14ac:dyDescent="0.25">
      <c r="J979082" s="30"/>
    </row>
    <row r="979083" spans="10:10" ht="14.25" customHeight="1" x14ac:dyDescent="0.25">
      <c r="J979083" s="30"/>
    </row>
    <row r="979084" spans="10:10" ht="14.25" customHeight="1" x14ac:dyDescent="0.25">
      <c r="J979084" s="30"/>
    </row>
    <row r="979085" spans="10:10" ht="14.25" customHeight="1" x14ac:dyDescent="0.25">
      <c r="J979085" s="30"/>
    </row>
    <row r="979086" spans="10:10" ht="14.25" customHeight="1" x14ac:dyDescent="0.25">
      <c r="J979086" s="30"/>
    </row>
    <row r="979087" spans="10:10" ht="14.25" customHeight="1" x14ac:dyDescent="0.25">
      <c r="J979087" s="30"/>
    </row>
    <row r="979088" spans="10:10" ht="14.25" customHeight="1" x14ac:dyDescent="0.25">
      <c r="J979088" s="30"/>
    </row>
    <row r="979089" spans="10:10" ht="14.25" customHeight="1" x14ac:dyDescent="0.25">
      <c r="J979089" s="30"/>
    </row>
    <row r="979090" spans="10:10" ht="14.25" customHeight="1" x14ac:dyDescent="0.25">
      <c r="J979090" s="30"/>
    </row>
    <row r="979091" spans="10:10" ht="14.25" customHeight="1" x14ac:dyDescent="0.25">
      <c r="J979091" s="30"/>
    </row>
    <row r="979092" spans="10:10" ht="14.25" customHeight="1" x14ac:dyDescent="0.25">
      <c r="J979092" s="30"/>
    </row>
    <row r="979093" spans="10:10" ht="14.25" customHeight="1" x14ac:dyDescent="0.25">
      <c r="J979093" s="30"/>
    </row>
    <row r="979094" spans="10:10" ht="14.25" customHeight="1" x14ac:dyDescent="0.25">
      <c r="J979094" s="30"/>
    </row>
    <row r="979095" spans="10:10" ht="14.25" customHeight="1" x14ac:dyDescent="0.25">
      <c r="J979095" s="30"/>
    </row>
    <row r="979096" spans="10:10" ht="14.25" customHeight="1" x14ac:dyDescent="0.25">
      <c r="J979096" s="30"/>
    </row>
    <row r="979097" spans="10:10" ht="14.25" customHeight="1" x14ac:dyDescent="0.25">
      <c r="J979097" s="30"/>
    </row>
    <row r="979098" spans="10:10" ht="14.25" customHeight="1" x14ac:dyDescent="0.25">
      <c r="J979098" s="30"/>
    </row>
    <row r="979099" spans="10:10" ht="14.25" customHeight="1" x14ac:dyDescent="0.25">
      <c r="J979099" s="30"/>
    </row>
    <row r="979100" spans="10:10" ht="14.25" customHeight="1" x14ac:dyDescent="0.25">
      <c r="J979100" s="30"/>
    </row>
    <row r="979101" spans="10:10" ht="14.25" customHeight="1" x14ac:dyDescent="0.25">
      <c r="J979101" s="30"/>
    </row>
    <row r="979102" spans="10:10" ht="14.25" customHeight="1" x14ac:dyDescent="0.25">
      <c r="J979102" s="30"/>
    </row>
    <row r="979103" spans="10:10" ht="14.25" customHeight="1" x14ac:dyDescent="0.25">
      <c r="J979103" s="30"/>
    </row>
    <row r="979104" spans="10:10" ht="14.25" customHeight="1" x14ac:dyDescent="0.25">
      <c r="J979104" s="30"/>
    </row>
    <row r="979105" spans="10:10" ht="14.25" customHeight="1" x14ac:dyDescent="0.25">
      <c r="J979105" s="30"/>
    </row>
    <row r="979106" spans="10:10" ht="14.25" customHeight="1" x14ac:dyDescent="0.25">
      <c r="J979106" s="30"/>
    </row>
    <row r="979107" spans="10:10" ht="14.25" customHeight="1" x14ac:dyDescent="0.25">
      <c r="J979107" s="30"/>
    </row>
    <row r="979108" spans="10:10" ht="14.25" customHeight="1" x14ac:dyDescent="0.25">
      <c r="J979108" s="30"/>
    </row>
    <row r="979109" spans="10:10" ht="14.25" customHeight="1" x14ac:dyDescent="0.25">
      <c r="J979109" s="30"/>
    </row>
    <row r="979110" spans="10:10" ht="14.25" customHeight="1" x14ac:dyDescent="0.25">
      <c r="J979110" s="30"/>
    </row>
    <row r="979111" spans="10:10" ht="14.25" customHeight="1" x14ac:dyDescent="0.25">
      <c r="J979111" s="30"/>
    </row>
    <row r="979112" spans="10:10" ht="14.25" customHeight="1" x14ac:dyDescent="0.25">
      <c r="J979112" s="30"/>
    </row>
    <row r="979113" spans="10:10" ht="14.25" customHeight="1" x14ac:dyDescent="0.25">
      <c r="J979113" s="30"/>
    </row>
    <row r="979114" spans="10:10" ht="14.25" customHeight="1" x14ac:dyDescent="0.25">
      <c r="J979114" s="30"/>
    </row>
    <row r="979115" spans="10:10" ht="14.25" customHeight="1" x14ac:dyDescent="0.25">
      <c r="J979115" s="30"/>
    </row>
    <row r="979116" spans="10:10" ht="14.25" customHeight="1" x14ac:dyDescent="0.25">
      <c r="J979116" s="30"/>
    </row>
    <row r="979117" spans="10:10" ht="14.25" customHeight="1" x14ac:dyDescent="0.25">
      <c r="J979117" s="30"/>
    </row>
    <row r="979118" spans="10:10" ht="14.25" customHeight="1" x14ac:dyDescent="0.25">
      <c r="J979118" s="30"/>
    </row>
    <row r="979119" spans="10:10" ht="14.25" customHeight="1" x14ac:dyDescent="0.25">
      <c r="J979119" s="30"/>
    </row>
    <row r="979120" spans="10:10" ht="14.25" customHeight="1" x14ac:dyDescent="0.25">
      <c r="J979120" s="30"/>
    </row>
    <row r="979121" spans="10:10" ht="14.25" customHeight="1" x14ac:dyDescent="0.25">
      <c r="J979121" s="30"/>
    </row>
    <row r="979122" spans="10:10" ht="14.25" customHeight="1" x14ac:dyDescent="0.25">
      <c r="J979122" s="30"/>
    </row>
    <row r="979123" spans="10:10" ht="14.25" customHeight="1" x14ac:dyDescent="0.25">
      <c r="J979123" s="30"/>
    </row>
    <row r="979124" spans="10:10" ht="14.25" customHeight="1" x14ac:dyDescent="0.25">
      <c r="J979124" s="30"/>
    </row>
    <row r="979125" spans="10:10" ht="14.25" customHeight="1" x14ac:dyDescent="0.25">
      <c r="J979125" s="30"/>
    </row>
    <row r="979126" spans="10:10" ht="14.25" customHeight="1" x14ac:dyDescent="0.25">
      <c r="J979126" s="30"/>
    </row>
    <row r="979127" spans="10:10" ht="14.25" customHeight="1" x14ac:dyDescent="0.25">
      <c r="J979127" s="30"/>
    </row>
    <row r="979128" spans="10:10" ht="14.25" customHeight="1" x14ac:dyDescent="0.25">
      <c r="J979128" s="51"/>
    </row>
    <row r="979129" spans="10:10" ht="14.25" customHeight="1" x14ac:dyDescent="0.25">
      <c r="J979129" s="51"/>
    </row>
    <row r="979130" spans="10:10" ht="14.25" customHeight="1" x14ac:dyDescent="0.25">
      <c r="J979130" s="30"/>
    </row>
    <row r="979131" spans="10:10" ht="14.25" customHeight="1" x14ac:dyDescent="0.25">
      <c r="J979131" s="30"/>
    </row>
    <row r="979132" spans="10:10" ht="14.25" customHeight="1" x14ac:dyDescent="0.25">
      <c r="J979132" s="30"/>
    </row>
    <row r="979133" spans="10:10" ht="14.25" customHeight="1" x14ac:dyDescent="0.25">
      <c r="J979133" s="30"/>
    </row>
    <row r="979134" spans="10:10" ht="14.25" customHeight="1" x14ac:dyDescent="0.25">
      <c r="J979134" s="30"/>
    </row>
    <row r="979135" spans="10:10" ht="14.25" customHeight="1" x14ac:dyDescent="0.25">
      <c r="J979135" s="30"/>
    </row>
    <row r="979136" spans="10:10" ht="14.25" customHeight="1" x14ac:dyDescent="0.25">
      <c r="J979136" s="30"/>
    </row>
    <row r="979137" spans="10:10" ht="14.25" customHeight="1" x14ac:dyDescent="0.25">
      <c r="J979137" s="30"/>
    </row>
    <row r="979138" spans="10:10" ht="14.25" customHeight="1" x14ac:dyDescent="0.25">
      <c r="J979138" s="30"/>
    </row>
    <row r="979139" spans="10:10" ht="14.25" customHeight="1" x14ac:dyDescent="0.25">
      <c r="J979139" s="30"/>
    </row>
    <row r="979140" spans="10:10" ht="14.25" customHeight="1" x14ac:dyDescent="0.25">
      <c r="J979140" s="30"/>
    </row>
    <row r="979141" spans="10:10" ht="14.25" customHeight="1" x14ac:dyDescent="0.25">
      <c r="J979141" s="30"/>
    </row>
    <row r="979142" spans="10:10" ht="14.25" customHeight="1" x14ac:dyDescent="0.25">
      <c r="J979142" s="30"/>
    </row>
    <row r="979143" spans="10:10" ht="14.25" customHeight="1" x14ac:dyDescent="0.25">
      <c r="J979143" s="30"/>
    </row>
    <row r="979144" spans="10:10" ht="14.25" customHeight="1" x14ac:dyDescent="0.25">
      <c r="J979144" s="30"/>
    </row>
    <row r="979145" spans="10:10" ht="14.25" customHeight="1" x14ac:dyDescent="0.25">
      <c r="J979145" s="30"/>
    </row>
    <row r="979146" spans="10:10" ht="14.25" customHeight="1" x14ac:dyDescent="0.25">
      <c r="J979146" s="30"/>
    </row>
    <row r="979147" spans="10:10" ht="14.25" customHeight="1" x14ac:dyDescent="0.25">
      <c r="J979147" s="30"/>
    </row>
    <row r="979148" spans="10:10" ht="14.25" customHeight="1" x14ac:dyDescent="0.25">
      <c r="J979148" s="30"/>
    </row>
    <row r="979149" spans="10:10" ht="14.25" customHeight="1" x14ac:dyDescent="0.25">
      <c r="J979149" s="30"/>
    </row>
    <row r="979150" spans="10:10" ht="14.25" customHeight="1" x14ac:dyDescent="0.25">
      <c r="J979150" s="30"/>
    </row>
    <row r="979151" spans="10:10" ht="14.25" customHeight="1" x14ac:dyDescent="0.25">
      <c r="J979151" s="30"/>
    </row>
    <row r="979152" spans="10:10" ht="14.25" customHeight="1" x14ac:dyDescent="0.25">
      <c r="J979152" s="30"/>
    </row>
    <row r="979153" spans="10:10" ht="14.25" customHeight="1" x14ac:dyDescent="0.25">
      <c r="J979153" s="30"/>
    </row>
    <row r="979154" spans="10:10" ht="14.25" customHeight="1" x14ac:dyDescent="0.25">
      <c r="J979154" s="30"/>
    </row>
    <row r="979155" spans="10:10" ht="14.25" customHeight="1" x14ac:dyDescent="0.25">
      <c r="J979155" s="30"/>
    </row>
    <row r="979156" spans="10:10" ht="14.25" customHeight="1" x14ac:dyDescent="0.25">
      <c r="J979156" s="30"/>
    </row>
    <row r="979157" spans="10:10" ht="14.25" customHeight="1" x14ac:dyDescent="0.25">
      <c r="J979157" s="30"/>
    </row>
    <row r="979158" spans="10:10" ht="14.25" customHeight="1" x14ac:dyDescent="0.25">
      <c r="J979158" s="30"/>
    </row>
    <row r="979159" spans="10:10" ht="14.25" customHeight="1" x14ac:dyDescent="0.25">
      <c r="J979159" s="30"/>
    </row>
    <row r="979160" spans="10:10" ht="14.25" customHeight="1" x14ac:dyDescent="0.25">
      <c r="J979160" s="30"/>
    </row>
    <row r="979161" spans="10:10" ht="14.25" customHeight="1" x14ac:dyDescent="0.25">
      <c r="J979161" s="30"/>
    </row>
    <row r="979162" spans="10:10" ht="14.25" customHeight="1" x14ac:dyDescent="0.25">
      <c r="J979162" s="30"/>
    </row>
    <row r="979163" spans="10:10" ht="14.25" customHeight="1" x14ac:dyDescent="0.25">
      <c r="J979163" s="30"/>
    </row>
    <row r="979164" spans="10:10" ht="14.25" customHeight="1" x14ac:dyDescent="0.25">
      <c r="J979164" s="30"/>
    </row>
    <row r="979165" spans="10:10" ht="14.25" customHeight="1" x14ac:dyDescent="0.25">
      <c r="J979165" s="51"/>
    </row>
    <row r="979166" spans="10:10" ht="14.25" customHeight="1" x14ac:dyDescent="0.25">
      <c r="J979166" s="30"/>
    </row>
    <row r="979167" spans="10:10" ht="14.25" customHeight="1" x14ac:dyDescent="0.25">
      <c r="J979167" s="30"/>
    </row>
    <row r="979168" spans="10:10" ht="14.25" customHeight="1" x14ac:dyDescent="0.25">
      <c r="J979168" s="30"/>
    </row>
    <row r="979169" spans="10:10" ht="14.25" customHeight="1" x14ac:dyDescent="0.25">
      <c r="J979169" s="30"/>
    </row>
    <row r="979170" spans="10:10" ht="14.25" customHeight="1" x14ac:dyDescent="0.25">
      <c r="J979170" s="30"/>
    </row>
    <row r="979171" spans="10:10" ht="14.25" customHeight="1" x14ac:dyDescent="0.25">
      <c r="J979171" s="30"/>
    </row>
    <row r="979172" spans="10:10" ht="14.25" customHeight="1" x14ac:dyDescent="0.25">
      <c r="J979172" s="30"/>
    </row>
    <row r="979173" spans="10:10" ht="14.25" customHeight="1" x14ac:dyDescent="0.25">
      <c r="J979173" s="30"/>
    </row>
    <row r="979174" spans="10:10" ht="14.25" customHeight="1" x14ac:dyDescent="0.25">
      <c r="J979174" s="30"/>
    </row>
    <row r="979175" spans="10:10" ht="14.25" customHeight="1" x14ac:dyDescent="0.25">
      <c r="J979175" s="30"/>
    </row>
    <row r="979176" spans="10:10" ht="14.25" customHeight="1" x14ac:dyDescent="0.25">
      <c r="J979176" s="30"/>
    </row>
    <row r="979177" spans="10:10" ht="14.25" customHeight="1" x14ac:dyDescent="0.25">
      <c r="J979177" s="30"/>
    </row>
    <row r="979178" spans="10:10" ht="14.25" customHeight="1" x14ac:dyDescent="0.25">
      <c r="J979178" s="30"/>
    </row>
    <row r="979179" spans="10:10" ht="14.25" customHeight="1" x14ac:dyDescent="0.25">
      <c r="J979179" s="30"/>
    </row>
    <row r="979180" spans="10:10" ht="14.25" customHeight="1" x14ac:dyDescent="0.25">
      <c r="J979180" s="30"/>
    </row>
    <row r="979181" spans="10:10" ht="14.25" customHeight="1" x14ac:dyDescent="0.25">
      <c r="J979181" s="30"/>
    </row>
    <row r="979182" spans="10:10" ht="14.25" customHeight="1" x14ac:dyDescent="0.25">
      <c r="J979182" s="30"/>
    </row>
    <row r="979183" spans="10:10" ht="14.25" customHeight="1" x14ac:dyDescent="0.25">
      <c r="J979183" s="30"/>
    </row>
    <row r="979184" spans="10:10" ht="14.25" customHeight="1" x14ac:dyDescent="0.25">
      <c r="J979184" s="30"/>
    </row>
    <row r="979185" spans="10:10" ht="14.25" customHeight="1" x14ac:dyDescent="0.25">
      <c r="J979185" s="30"/>
    </row>
    <row r="979186" spans="10:10" ht="14.25" customHeight="1" x14ac:dyDescent="0.25">
      <c r="J979186" s="30"/>
    </row>
    <row r="979187" spans="10:10" ht="14.25" customHeight="1" x14ac:dyDescent="0.25">
      <c r="J979187" s="30"/>
    </row>
    <row r="979188" spans="10:10" ht="14.25" customHeight="1" x14ac:dyDescent="0.25">
      <c r="J979188" s="30"/>
    </row>
    <row r="979189" spans="10:10" ht="14.25" customHeight="1" x14ac:dyDescent="0.25">
      <c r="J979189" s="30"/>
    </row>
    <row r="979190" spans="10:10" ht="14.25" customHeight="1" x14ac:dyDescent="0.25">
      <c r="J979190" s="30"/>
    </row>
    <row r="979191" spans="10:10" ht="14.25" customHeight="1" x14ac:dyDescent="0.25">
      <c r="J979191" s="30"/>
    </row>
    <row r="979192" spans="10:10" ht="14.25" customHeight="1" x14ac:dyDescent="0.25">
      <c r="J979192" s="30"/>
    </row>
    <row r="979193" spans="10:10" ht="14.25" customHeight="1" x14ac:dyDescent="0.25">
      <c r="J979193" s="30"/>
    </row>
    <row r="979194" spans="10:10" ht="14.25" customHeight="1" x14ac:dyDescent="0.25">
      <c r="J979194" s="30"/>
    </row>
    <row r="979195" spans="10:10" ht="14.25" customHeight="1" x14ac:dyDescent="0.25">
      <c r="J979195" s="30"/>
    </row>
    <row r="979196" spans="10:10" ht="14.25" customHeight="1" x14ac:dyDescent="0.25">
      <c r="J979196" s="30"/>
    </row>
    <row r="979197" spans="10:10" ht="14.25" customHeight="1" x14ac:dyDescent="0.25">
      <c r="J979197" s="30"/>
    </row>
    <row r="979198" spans="10:10" ht="14.25" customHeight="1" x14ac:dyDescent="0.25">
      <c r="J979198" s="30"/>
    </row>
    <row r="979199" spans="10:10" ht="14.25" customHeight="1" x14ac:dyDescent="0.25">
      <c r="J979199" s="30"/>
    </row>
    <row r="979200" spans="10:10" ht="14.25" customHeight="1" x14ac:dyDescent="0.25">
      <c r="J979200" s="30"/>
    </row>
    <row r="979201" spans="10:10" ht="14.25" customHeight="1" x14ac:dyDescent="0.25">
      <c r="J979201" s="30"/>
    </row>
    <row r="979202" spans="10:10" ht="14.25" customHeight="1" x14ac:dyDescent="0.25">
      <c r="J979202" s="30"/>
    </row>
    <row r="979203" spans="10:10" ht="14.25" customHeight="1" x14ac:dyDescent="0.25">
      <c r="J979203" s="30"/>
    </row>
    <row r="979204" spans="10:10" ht="14.25" customHeight="1" x14ac:dyDescent="0.25">
      <c r="J979204" s="51"/>
    </row>
    <row r="979205" spans="10:10" ht="14.25" customHeight="1" x14ac:dyDescent="0.25">
      <c r="J979205" s="30"/>
    </row>
    <row r="979206" spans="10:10" ht="14.25" customHeight="1" x14ac:dyDescent="0.25">
      <c r="J979206" s="51"/>
    </row>
    <row r="979207" spans="10:10" ht="14.25" customHeight="1" x14ac:dyDescent="0.25">
      <c r="J979207" s="30"/>
    </row>
    <row r="979208" spans="10:10" ht="14.25" customHeight="1" x14ac:dyDescent="0.25">
      <c r="J979208" s="30"/>
    </row>
    <row r="979209" spans="10:10" ht="14.25" customHeight="1" x14ac:dyDescent="0.25">
      <c r="J979209" s="30"/>
    </row>
    <row r="979210" spans="10:10" ht="14.25" customHeight="1" x14ac:dyDescent="0.25">
      <c r="J979210" s="30"/>
    </row>
    <row r="979211" spans="10:10" ht="14.25" customHeight="1" x14ac:dyDescent="0.25">
      <c r="J979211" s="30"/>
    </row>
    <row r="979212" spans="10:10" ht="14.25" customHeight="1" x14ac:dyDescent="0.25">
      <c r="J979212" s="30"/>
    </row>
    <row r="979213" spans="10:10" ht="14.25" customHeight="1" x14ac:dyDescent="0.25">
      <c r="J979213" s="30"/>
    </row>
    <row r="979214" spans="10:10" ht="14.25" customHeight="1" x14ac:dyDescent="0.25">
      <c r="J979214" s="30"/>
    </row>
    <row r="979215" spans="10:10" ht="14.25" customHeight="1" x14ac:dyDescent="0.25">
      <c r="J979215" s="30"/>
    </row>
    <row r="979216" spans="10:10" ht="14.25" customHeight="1" x14ac:dyDescent="0.25">
      <c r="J979216" s="30"/>
    </row>
    <row r="979217" spans="10:10" ht="14.25" customHeight="1" x14ac:dyDescent="0.25">
      <c r="J979217" s="30"/>
    </row>
    <row r="979218" spans="10:10" ht="14.25" customHeight="1" x14ac:dyDescent="0.25">
      <c r="J979218" s="30"/>
    </row>
    <row r="979219" spans="10:10" ht="14.25" customHeight="1" x14ac:dyDescent="0.25">
      <c r="J979219" s="30"/>
    </row>
    <row r="979220" spans="10:10" ht="14.25" customHeight="1" x14ac:dyDescent="0.25">
      <c r="J979220" s="30"/>
    </row>
    <row r="979221" spans="10:10" ht="14.25" customHeight="1" x14ac:dyDescent="0.25">
      <c r="J979221" s="30"/>
    </row>
    <row r="979222" spans="10:10" ht="14.25" customHeight="1" x14ac:dyDescent="0.25">
      <c r="J979222" s="30"/>
    </row>
    <row r="979223" spans="10:10" ht="14.25" customHeight="1" x14ac:dyDescent="0.25">
      <c r="J979223" s="30"/>
    </row>
    <row r="979224" spans="10:10" ht="14.25" customHeight="1" x14ac:dyDescent="0.25">
      <c r="J979224" s="30"/>
    </row>
    <row r="979225" spans="10:10" ht="14.25" customHeight="1" x14ac:dyDescent="0.25">
      <c r="J979225" s="30"/>
    </row>
    <row r="979226" spans="10:10" ht="14.25" customHeight="1" x14ac:dyDescent="0.25">
      <c r="J979226" s="30"/>
    </row>
    <row r="979227" spans="10:10" ht="14.25" customHeight="1" x14ac:dyDescent="0.25">
      <c r="J979227" s="30"/>
    </row>
    <row r="979228" spans="10:10" ht="14.25" customHeight="1" x14ac:dyDescent="0.25">
      <c r="J979228" s="30"/>
    </row>
    <row r="979229" spans="10:10" ht="14.25" customHeight="1" x14ac:dyDescent="0.25">
      <c r="J979229" s="30"/>
    </row>
    <row r="979230" spans="10:10" ht="14.25" customHeight="1" x14ac:dyDescent="0.25">
      <c r="J979230" s="30"/>
    </row>
    <row r="979231" spans="10:10" ht="14.25" customHeight="1" x14ac:dyDescent="0.25">
      <c r="J979231" s="30"/>
    </row>
    <row r="979232" spans="10:10" ht="14.25" customHeight="1" x14ac:dyDescent="0.25">
      <c r="J979232" s="30"/>
    </row>
    <row r="979233" spans="10:10" ht="14.25" customHeight="1" x14ac:dyDescent="0.25">
      <c r="J979233" s="30"/>
    </row>
    <row r="979234" spans="10:10" ht="14.25" customHeight="1" x14ac:dyDescent="0.25">
      <c r="J979234" s="30"/>
    </row>
    <row r="979235" spans="10:10" ht="14.25" customHeight="1" x14ac:dyDescent="0.25">
      <c r="J979235" s="30"/>
    </row>
    <row r="979236" spans="10:10" ht="14.25" customHeight="1" x14ac:dyDescent="0.25">
      <c r="J979236" s="30"/>
    </row>
    <row r="979237" spans="10:10" ht="14.25" customHeight="1" x14ac:dyDescent="0.25">
      <c r="J979237" s="30"/>
    </row>
    <row r="979238" spans="10:10" ht="14.25" customHeight="1" x14ac:dyDescent="0.25">
      <c r="J979238" s="30"/>
    </row>
    <row r="979239" spans="10:10" ht="14.25" customHeight="1" x14ac:dyDescent="0.25">
      <c r="J979239" s="30"/>
    </row>
    <row r="979240" spans="10:10" ht="14.25" customHeight="1" x14ac:dyDescent="0.25">
      <c r="J979240" s="30"/>
    </row>
    <row r="979241" spans="10:10" ht="14.25" customHeight="1" x14ac:dyDescent="0.25">
      <c r="J979241" s="30"/>
    </row>
    <row r="979242" spans="10:10" ht="14.25" customHeight="1" x14ac:dyDescent="0.25">
      <c r="J979242" s="30"/>
    </row>
    <row r="979243" spans="10:10" ht="14.25" customHeight="1" x14ac:dyDescent="0.25">
      <c r="J979243" s="30"/>
    </row>
    <row r="979244" spans="10:10" ht="14.25" customHeight="1" x14ac:dyDescent="0.25">
      <c r="J979244" s="30"/>
    </row>
    <row r="979245" spans="10:10" ht="14.25" customHeight="1" x14ac:dyDescent="0.25">
      <c r="J979245" s="30"/>
    </row>
    <row r="979246" spans="10:10" ht="14.25" customHeight="1" x14ac:dyDescent="0.25">
      <c r="J979246" s="30"/>
    </row>
    <row r="979247" spans="10:10" ht="14.25" customHeight="1" x14ac:dyDescent="0.25">
      <c r="J979247" s="30"/>
    </row>
    <row r="979248" spans="10:10" ht="14.25" customHeight="1" x14ac:dyDescent="0.25">
      <c r="J979248" s="30"/>
    </row>
    <row r="979249" spans="10:10" ht="14.25" customHeight="1" x14ac:dyDescent="0.25">
      <c r="J979249" s="30"/>
    </row>
    <row r="979250" spans="10:10" ht="14.25" customHeight="1" x14ac:dyDescent="0.25">
      <c r="J979250" s="30"/>
    </row>
    <row r="979251" spans="10:10" ht="14.25" customHeight="1" x14ac:dyDescent="0.25">
      <c r="J979251" s="30"/>
    </row>
    <row r="979252" spans="10:10" ht="14.25" customHeight="1" x14ac:dyDescent="0.25">
      <c r="J979252" s="30"/>
    </row>
    <row r="979253" spans="10:10" ht="14.25" customHeight="1" x14ac:dyDescent="0.25">
      <c r="J979253" s="30"/>
    </row>
    <row r="979254" spans="10:10" ht="14.25" customHeight="1" x14ac:dyDescent="0.25">
      <c r="J979254" s="30"/>
    </row>
    <row r="979255" spans="10:10" ht="14.25" customHeight="1" x14ac:dyDescent="0.25">
      <c r="J979255" s="30"/>
    </row>
    <row r="979256" spans="10:10" ht="14.25" customHeight="1" x14ac:dyDescent="0.25">
      <c r="J979256" s="30"/>
    </row>
    <row r="979257" spans="10:10" ht="14.25" customHeight="1" x14ac:dyDescent="0.25">
      <c r="J979257" s="30"/>
    </row>
    <row r="979258" spans="10:10" ht="14.25" customHeight="1" x14ac:dyDescent="0.25">
      <c r="J979258" s="30"/>
    </row>
    <row r="979259" spans="10:10" ht="14.25" customHeight="1" x14ac:dyDescent="0.25">
      <c r="J979259" s="30"/>
    </row>
    <row r="979260" spans="10:10" ht="14.25" customHeight="1" x14ac:dyDescent="0.25">
      <c r="J979260" s="30"/>
    </row>
    <row r="979261" spans="10:10" ht="14.25" customHeight="1" x14ac:dyDescent="0.25">
      <c r="J979261" s="30"/>
    </row>
    <row r="979262" spans="10:10" ht="14.25" customHeight="1" x14ac:dyDescent="0.25">
      <c r="J979262" s="30"/>
    </row>
    <row r="979263" spans="10:10" ht="14.25" customHeight="1" x14ac:dyDescent="0.25">
      <c r="J979263" s="30"/>
    </row>
    <row r="979264" spans="10:10" ht="14.25" customHeight="1" x14ac:dyDescent="0.25">
      <c r="J979264" s="30"/>
    </row>
    <row r="979265" spans="10:10" ht="14.25" customHeight="1" x14ac:dyDescent="0.25">
      <c r="J979265" s="30"/>
    </row>
    <row r="979266" spans="10:10" ht="14.25" customHeight="1" x14ac:dyDescent="0.25">
      <c r="J979266" s="30"/>
    </row>
    <row r="979267" spans="10:10" ht="14.25" customHeight="1" x14ac:dyDescent="0.25">
      <c r="J979267" s="30"/>
    </row>
    <row r="979268" spans="10:10" ht="14.25" customHeight="1" x14ac:dyDescent="0.25">
      <c r="J979268" s="30"/>
    </row>
    <row r="979269" spans="10:10" ht="14.25" customHeight="1" x14ac:dyDescent="0.25">
      <c r="J979269" s="30"/>
    </row>
    <row r="979270" spans="10:10" ht="14.25" customHeight="1" x14ac:dyDescent="0.25">
      <c r="J979270" s="30"/>
    </row>
    <row r="979271" spans="10:10" ht="14.25" customHeight="1" x14ac:dyDescent="0.25">
      <c r="J979271" s="30"/>
    </row>
    <row r="979272" spans="10:10" ht="14.25" customHeight="1" x14ac:dyDescent="0.25">
      <c r="J979272" s="30"/>
    </row>
    <row r="979273" spans="10:10" ht="14.25" customHeight="1" x14ac:dyDescent="0.25">
      <c r="J979273" s="30"/>
    </row>
    <row r="979274" spans="10:10" ht="14.25" customHeight="1" x14ac:dyDescent="0.25">
      <c r="J979274" s="30"/>
    </row>
    <row r="979275" spans="10:10" ht="14.25" customHeight="1" x14ac:dyDescent="0.25">
      <c r="J979275" s="30"/>
    </row>
    <row r="979276" spans="10:10" ht="14.25" customHeight="1" x14ac:dyDescent="0.25">
      <c r="J979276" s="30"/>
    </row>
    <row r="979277" spans="10:10" ht="14.25" customHeight="1" x14ac:dyDescent="0.25">
      <c r="J979277" s="30"/>
    </row>
    <row r="979278" spans="10:10" ht="14.25" customHeight="1" x14ac:dyDescent="0.25">
      <c r="J979278" s="30"/>
    </row>
    <row r="979279" spans="10:10" ht="14.25" customHeight="1" x14ac:dyDescent="0.25">
      <c r="J979279" s="51"/>
    </row>
    <row r="979280" spans="10:10" ht="14.25" customHeight="1" x14ac:dyDescent="0.25">
      <c r="J979280" s="30"/>
    </row>
    <row r="979281" spans="10:10" ht="14.25" customHeight="1" x14ac:dyDescent="0.25">
      <c r="J979281" s="30"/>
    </row>
    <row r="979282" spans="10:10" ht="14.25" customHeight="1" x14ac:dyDescent="0.25">
      <c r="J979282" s="30"/>
    </row>
    <row r="979283" spans="10:10" ht="14.25" customHeight="1" x14ac:dyDescent="0.25">
      <c r="J979283" s="30"/>
    </row>
    <row r="979284" spans="10:10" ht="14.25" customHeight="1" x14ac:dyDescent="0.25">
      <c r="J979284" s="30"/>
    </row>
    <row r="979285" spans="10:10" ht="14.25" customHeight="1" x14ac:dyDescent="0.25">
      <c r="J979285" s="30"/>
    </row>
    <row r="979286" spans="10:10" ht="14.25" customHeight="1" x14ac:dyDescent="0.25">
      <c r="J979286" s="30"/>
    </row>
    <row r="979287" spans="10:10" ht="14.25" customHeight="1" x14ac:dyDescent="0.25">
      <c r="J979287" s="30"/>
    </row>
    <row r="979288" spans="10:10" ht="14.25" customHeight="1" x14ac:dyDescent="0.25">
      <c r="J979288" s="30"/>
    </row>
    <row r="979289" spans="10:10" ht="14.25" customHeight="1" x14ac:dyDescent="0.25">
      <c r="J979289" s="30"/>
    </row>
    <row r="979290" spans="10:10" ht="14.25" customHeight="1" x14ac:dyDescent="0.25">
      <c r="J979290" s="30"/>
    </row>
    <row r="979291" spans="10:10" ht="14.25" customHeight="1" x14ac:dyDescent="0.25">
      <c r="J979291" s="30"/>
    </row>
    <row r="979292" spans="10:10" ht="14.25" customHeight="1" x14ac:dyDescent="0.25">
      <c r="J979292" s="30"/>
    </row>
    <row r="979293" spans="10:10" ht="14.25" customHeight="1" x14ac:dyDescent="0.25">
      <c r="J979293" s="30"/>
    </row>
    <row r="979294" spans="10:10" ht="14.25" customHeight="1" x14ac:dyDescent="0.25">
      <c r="J979294" s="30"/>
    </row>
    <row r="979295" spans="10:10" ht="14.25" customHeight="1" x14ac:dyDescent="0.25">
      <c r="J979295" s="30"/>
    </row>
    <row r="979296" spans="10:10" ht="14.25" customHeight="1" x14ac:dyDescent="0.25">
      <c r="J979296" s="30"/>
    </row>
    <row r="979297" spans="10:10" ht="14.25" customHeight="1" x14ac:dyDescent="0.25">
      <c r="J979297" s="30"/>
    </row>
    <row r="979298" spans="10:10" ht="14.25" customHeight="1" x14ac:dyDescent="0.25">
      <c r="J979298" s="30"/>
    </row>
    <row r="979299" spans="10:10" ht="14.25" customHeight="1" x14ac:dyDescent="0.25">
      <c r="J979299" s="30"/>
    </row>
    <row r="979300" spans="10:10" ht="14.25" customHeight="1" x14ac:dyDescent="0.25">
      <c r="J979300" s="30"/>
    </row>
    <row r="979301" spans="10:10" ht="14.25" customHeight="1" x14ac:dyDescent="0.25">
      <c r="J979301" s="30"/>
    </row>
    <row r="979302" spans="10:10" ht="14.25" customHeight="1" x14ac:dyDescent="0.25">
      <c r="J979302" s="30"/>
    </row>
    <row r="979303" spans="10:10" ht="14.25" customHeight="1" x14ac:dyDescent="0.25">
      <c r="J979303" s="30"/>
    </row>
    <row r="979304" spans="10:10" ht="14.25" customHeight="1" x14ac:dyDescent="0.25">
      <c r="J979304" s="30"/>
    </row>
    <row r="979305" spans="10:10" ht="14.25" customHeight="1" x14ac:dyDescent="0.25">
      <c r="J979305" s="30"/>
    </row>
    <row r="979306" spans="10:10" ht="14.25" customHeight="1" x14ac:dyDescent="0.25">
      <c r="J979306" s="30"/>
    </row>
    <row r="979307" spans="10:10" ht="14.25" customHeight="1" x14ac:dyDescent="0.25">
      <c r="J979307" s="30"/>
    </row>
    <row r="979308" spans="10:10" ht="14.25" customHeight="1" x14ac:dyDescent="0.25">
      <c r="J979308" s="30"/>
    </row>
    <row r="979309" spans="10:10" ht="14.25" customHeight="1" x14ac:dyDescent="0.25">
      <c r="J979309" s="30"/>
    </row>
    <row r="979310" spans="10:10" ht="14.25" customHeight="1" x14ac:dyDescent="0.25">
      <c r="J979310" s="30"/>
    </row>
    <row r="979311" spans="10:10" ht="14.25" customHeight="1" x14ac:dyDescent="0.25">
      <c r="J979311" s="30"/>
    </row>
    <row r="979312" spans="10:10" ht="14.25" customHeight="1" x14ac:dyDescent="0.25">
      <c r="J979312" s="30"/>
    </row>
    <row r="979313" spans="10:10" ht="14.25" customHeight="1" x14ac:dyDescent="0.25">
      <c r="J979313" s="30"/>
    </row>
    <row r="979314" spans="10:10" ht="14.25" customHeight="1" x14ac:dyDescent="0.25">
      <c r="J979314" s="30"/>
    </row>
    <row r="979315" spans="10:10" ht="14.25" customHeight="1" x14ac:dyDescent="0.25">
      <c r="J979315" s="30"/>
    </row>
    <row r="979316" spans="10:10" ht="14.25" customHeight="1" x14ac:dyDescent="0.25">
      <c r="J979316" s="30"/>
    </row>
    <row r="979317" spans="10:10" ht="14.25" customHeight="1" x14ac:dyDescent="0.25">
      <c r="J979317" s="30"/>
    </row>
    <row r="979318" spans="10:10" ht="14.25" customHeight="1" x14ac:dyDescent="0.25">
      <c r="J979318" s="30"/>
    </row>
    <row r="979319" spans="10:10" ht="14.25" customHeight="1" x14ac:dyDescent="0.25">
      <c r="J979319" s="30"/>
    </row>
    <row r="979320" spans="10:10" ht="14.25" customHeight="1" x14ac:dyDescent="0.25">
      <c r="J979320" s="30"/>
    </row>
    <row r="979321" spans="10:10" ht="14.25" customHeight="1" x14ac:dyDescent="0.25">
      <c r="J979321" s="30"/>
    </row>
    <row r="979322" spans="10:10" ht="14.25" customHeight="1" x14ac:dyDescent="0.25">
      <c r="J979322" s="30"/>
    </row>
    <row r="979323" spans="10:10" ht="14.25" customHeight="1" x14ac:dyDescent="0.25">
      <c r="J979323" s="30"/>
    </row>
    <row r="979324" spans="10:10" ht="14.25" customHeight="1" x14ac:dyDescent="0.25">
      <c r="J979324" s="30"/>
    </row>
    <row r="979325" spans="10:10" ht="14.25" customHeight="1" x14ac:dyDescent="0.25">
      <c r="J979325" s="30"/>
    </row>
    <row r="979326" spans="10:10" ht="14.25" customHeight="1" x14ac:dyDescent="0.25">
      <c r="J979326" s="30"/>
    </row>
    <row r="979327" spans="10:10" ht="14.25" customHeight="1" x14ac:dyDescent="0.25">
      <c r="J979327" s="30"/>
    </row>
    <row r="979328" spans="10:10" ht="14.25" customHeight="1" x14ac:dyDescent="0.25">
      <c r="J979328" s="30"/>
    </row>
    <row r="979329" spans="10:10" ht="14.25" customHeight="1" x14ac:dyDescent="0.25">
      <c r="J979329" s="30"/>
    </row>
    <row r="979330" spans="10:10" ht="14.25" customHeight="1" x14ac:dyDescent="0.25">
      <c r="J979330" s="30"/>
    </row>
    <row r="979331" spans="10:10" ht="14.25" customHeight="1" x14ac:dyDescent="0.25">
      <c r="J979331" s="30"/>
    </row>
    <row r="979332" spans="10:10" ht="14.25" customHeight="1" x14ac:dyDescent="0.25">
      <c r="J979332" s="30"/>
    </row>
    <row r="979333" spans="10:10" ht="14.25" customHeight="1" x14ac:dyDescent="0.25">
      <c r="J979333" s="30"/>
    </row>
    <row r="979334" spans="10:10" ht="14.25" customHeight="1" x14ac:dyDescent="0.25">
      <c r="J979334" s="30"/>
    </row>
    <row r="979335" spans="10:10" ht="14.25" customHeight="1" x14ac:dyDescent="0.25">
      <c r="J979335" s="30"/>
    </row>
    <row r="979336" spans="10:10" ht="14.25" customHeight="1" x14ac:dyDescent="0.25">
      <c r="J979336" s="30"/>
    </row>
    <row r="979337" spans="10:10" ht="14.25" customHeight="1" x14ac:dyDescent="0.25">
      <c r="J979337" s="30"/>
    </row>
    <row r="979338" spans="10:10" ht="14.25" customHeight="1" x14ac:dyDescent="0.25">
      <c r="J979338" s="30"/>
    </row>
    <row r="979339" spans="10:10" ht="14.25" customHeight="1" x14ac:dyDescent="0.25">
      <c r="J979339" s="30"/>
    </row>
    <row r="979340" spans="10:10" ht="14.25" customHeight="1" x14ac:dyDescent="0.25">
      <c r="J979340" s="30"/>
    </row>
    <row r="979341" spans="10:10" ht="14.25" customHeight="1" x14ac:dyDescent="0.25">
      <c r="J979341" s="30"/>
    </row>
    <row r="979342" spans="10:10" ht="14.25" customHeight="1" x14ac:dyDescent="0.25">
      <c r="J979342" s="30"/>
    </row>
    <row r="979343" spans="10:10" ht="14.25" customHeight="1" x14ac:dyDescent="0.25">
      <c r="J979343" s="30"/>
    </row>
    <row r="979344" spans="10:10" ht="14.25" customHeight="1" x14ac:dyDescent="0.25">
      <c r="J979344" s="30"/>
    </row>
    <row r="979345" spans="10:10" ht="14.25" customHeight="1" x14ac:dyDescent="0.25">
      <c r="J979345" s="30"/>
    </row>
    <row r="979346" spans="10:10" ht="14.25" customHeight="1" x14ac:dyDescent="0.25">
      <c r="J979346" s="30"/>
    </row>
    <row r="979347" spans="10:10" ht="14.25" customHeight="1" x14ac:dyDescent="0.25">
      <c r="J979347" s="51"/>
    </row>
    <row r="979348" spans="10:10" ht="14.25" customHeight="1" x14ac:dyDescent="0.25">
      <c r="J979348" s="30"/>
    </row>
    <row r="979349" spans="10:10" ht="14.25" customHeight="1" x14ac:dyDescent="0.25">
      <c r="J979349" s="30"/>
    </row>
    <row r="979350" spans="10:10" ht="14.25" customHeight="1" x14ac:dyDescent="0.25">
      <c r="J979350" s="30"/>
    </row>
    <row r="979351" spans="10:10" ht="14.25" customHeight="1" x14ac:dyDescent="0.25">
      <c r="J979351" s="30"/>
    </row>
    <row r="979352" spans="10:10" ht="14.25" customHeight="1" x14ac:dyDescent="0.25">
      <c r="J979352" s="30"/>
    </row>
    <row r="979353" spans="10:10" ht="14.25" customHeight="1" x14ac:dyDescent="0.25">
      <c r="J979353" s="30"/>
    </row>
    <row r="979354" spans="10:10" ht="14.25" customHeight="1" x14ac:dyDescent="0.25">
      <c r="J979354" s="30"/>
    </row>
    <row r="979355" spans="10:10" ht="14.25" customHeight="1" x14ac:dyDescent="0.25">
      <c r="J979355" s="30"/>
    </row>
    <row r="979356" spans="10:10" ht="14.25" customHeight="1" x14ac:dyDescent="0.25">
      <c r="J979356" s="30"/>
    </row>
    <row r="979357" spans="10:10" ht="14.25" customHeight="1" x14ac:dyDescent="0.25">
      <c r="J979357" s="30"/>
    </row>
    <row r="979358" spans="10:10" ht="14.25" customHeight="1" x14ac:dyDescent="0.25">
      <c r="J979358" s="30"/>
    </row>
    <row r="979359" spans="10:10" ht="14.25" customHeight="1" x14ac:dyDescent="0.25">
      <c r="J979359" s="30"/>
    </row>
    <row r="979360" spans="10:10" ht="14.25" customHeight="1" x14ac:dyDescent="0.25">
      <c r="J979360" s="30"/>
    </row>
    <row r="979361" spans="10:10" ht="14.25" customHeight="1" x14ac:dyDescent="0.25">
      <c r="J979361" s="30"/>
    </row>
    <row r="979362" spans="10:10" ht="14.25" customHeight="1" x14ac:dyDescent="0.25">
      <c r="J979362" s="30"/>
    </row>
    <row r="979363" spans="10:10" ht="14.25" customHeight="1" x14ac:dyDescent="0.25">
      <c r="J979363" s="30"/>
    </row>
    <row r="979364" spans="10:10" ht="14.25" customHeight="1" x14ac:dyDescent="0.25">
      <c r="J979364" s="30"/>
    </row>
    <row r="979365" spans="10:10" ht="14.25" customHeight="1" x14ac:dyDescent="0.25">
      <c r="J979365" s="30"/>
    </row>
    <row r="979366" spans="10:10" ht="14.25" customHeight="1" x14ac:dyDescent="0.25">
      <c r="J979366" s="30"/>
    </row>
    <row r="979367" spans="10:10" ht="14.25" customHeight="1" x14ac:dyDescent="0.25">
      <c r="J979367" s="30"/>
    </row>
    <row r="979368" spans="10:10" ht="14.25" customHeight="1" x14ac:dyDescent="0.25">
      <c r="J979368" s="30"/>
    </row>
    <row r="979369" spans="10:10" ht="14.25" customHeight="1" x14ac:dyDescent="0.25">
      <c r="J979369" s="30"/>
    </row>
    <row r="979370" spans="10:10" ht="14.25" customHeight="1" x14ac:dyDescent="0.25">
      <c r="J979370" s="30"/>
    </row>
    <row r="979371" spans="10:10" ht="14.25" customHeight="1" x14ac:dyDescent="0.25">
      <c r="J979371" s="30"/>
    </row>
    <row r="979372" spans="10:10" ht="14.25" customHeight="1" x14ac:dyDescent="0.25">
      <c r="J979372" s="30"/>
    </row>
    <row r="979373" spans="10:10" ht="14.25" customHeight="1" x14ac:dyDescent="0.25">
      <c r="J979373" s="30"/>
    </row>
    <row r="979374" spans="10:10" ht="14.25" customHeight="1" x14ac:dyDescent="0.25">
      <c r="J979374" s="30"/>
    </row>
    <row r="979375" spans="10:10" ht="14.25" customHeight="1" x14ac:dyDescent="0.25">
      <c r="J979375" s="30"/>
    </row>
    <row r="979376" spans="10:10" ht="14.25" customHeight="1" x14ac:dyDescent="0.25">
      <c r="J979376" s="30"/>
    </row>
    <row r="979377" spans="10:10" ht="14.25" customHeight="1" x14ac:dyDescent="0.25">
      <c r="J979377" s="30"/>
    </row>
    <row r="979378" spans="10:10" ht="14.25" customHeight="1" x14ac:dyDescent="0.25">
      <c r="J979378" s="30"/>
    </row>
    <row r="979379" spans="10:10" ht="14.25" customHeight="1" x14ac:dyDescent="0.25">
      <c r="J979379" s="30"/>
    </row>
    <row r="979380" spans="10:10" ht="14.25" customHeight="1" x14ac:dyDescent="0.25">
      <c r="J979380" s="30"/>
    </row>
    <row r="979381" spans="10:10" ht="14.25" customHeight="1" x14ac:dyDescent="0.25">
      <c r="J979381" s="30"/>
    </row>
    <row r="979382" spans="10:10" ht="14.25" customHeight="1" x14ac:dyDescent="0.25">
      <c r="J979382" s="30"/>
    </row>
    <row r="979383" spans="10:10" ht="14.25" customHeight="1" x14ac:dyDescent="0.25">
      <c r="J979383" s="30"/>
    </row>
    <row r="979384" spans="10:10" ht="14.25" customHeight="1" x14ac:dyDescent="0.25">
      <c r="J979384" s="30"/>
    </row>
    <row r="979385" spans="10:10" ht="14.25" customHeight="1" x14ac:dyDescent="0.25">
      <c r="J979385" s="30"/>
    </row>
    <row r="979386" spans="10:10" ht="14.25" customHeight="1" x14ac:dyDescent="0.25">
      <c r="J979386" s="30"/>
    </row>
    <row r="979387" spans="10:10" ht="14.25" customHeight="1" x14ac:dyDescent="0.25">
      <c r="J979387" s="30"/>
    </row>
    <row r="979388" spans="10:10" ht="14.25" customHeight="1" x14ac:dyDescent="0.25">
      <c r="J979388" s="30"/>
    </row>
    <row r="979389" spans="10:10" ht="14.25" customHeight="1" x14ac:dyDescent="0.25">
      <c r="J979389" s="30"/>
    </row>
    <row r="979390" spans="10:10" ht="14.25" customHeight="1" x14ac:dyDescent="0.25">
      <c r="J979390" s="30"/>
    </row>
    <row r="979391" spans="10:10" ht="14.25" customHeight="1" x14ac:dyDescent="0.25">
      <c r="J979391" s="30"/>
    </row>
    <row r="979392" spans="10:10" ht="14.25" customHeight="1" x14ac:dyDescent="0.25">
      <c r="J979392" s="30"/>
    </row>
    <row r="979393" spans="10:10" ht="14.25" customHeight="1" x14ac:dyDescent="0.25">
      <c r="J979393" s="30"/>
    </row>
    <row r="979394" spans="10:10" ht="14.25" customHeight="1" x14ac:dyDescent="0.25">
      <c r="J979394" s="30"/>
    </row>
    <row r="979395" spans="10:10" ht="14.25" customHeight="1" x14ac:dyDescent="0.25">
      <c r="J979395" s="30"/>
    </row>
    <row r="979396" spans="10:10" ht="14.25" customHeight="1" x14ac:dyDescent="0.25">
      <c r="J979396" s="30"/>
    </row>
    <row r="979397" spans="10:10" ht="14.25" customHeight="1" x14ac:dyDescent="0.25">
      <c r="J979397" s="30"/>
    </row>
    <row r="979398" spans="10:10" ht="14.25" customHeight="1" x14ac:dyDescent="0.25">
      <c r="J979398" s="51"/>
    </row>
    <row r="979399" spans="10:10" ht="14.25" customHeight="1" x14ac:dyDescent="0.25">
      <c r="J979399" s="30"/>
    </row>
    <row r="979400" spans="10:10" ht="14.25" customHeight="1" x14ac:dyDescent="0.25">
      <c r="J979400" s="30"/>
    </row>
    <row r="979401" spans="10:10" ht="14.25" customHeight="1" x14ac:dyDescent="0.25">
      <c r="J979401" s="30"/>
    </row>
    <row r="979402" spans="10:10" ht="14.25" customHeight="1" x14ac:dyDescent="0.25">
      <c r="J979402" s="30"/>
    </row>
    <row r="979403" spans="10:10" ht="14.25" customHeight="1" x14ac:dyDescent="0.25">
      <c r="J979403" s="30"/>
    </row>
    <row r="979404" spans="10:10" ht="14.25" customHeight="1" x14ac:dyDescent="0.25">
      <c r="J979404" s="30"/>
    </row>
    <row r="979405" spans="10:10" ht="14.25" customHeight="1" x14ac:dyDescent="0.25">
      <c r="J979405" s="30"/>
    </row>
    <row r="979406" spans="10:10" ht="14.25" customHeight="1" x14ac:dyDescent="0.25">
      <c r="J979406" s="30"/>
    </row>
    <row r="979407" spans="10:10" ht="14.25" customHeight="1" x14ac:dyDescent="0.25">
      <c r="J979407" s="30"/>
    </row>
    <row r="979408" spans="10:10" ht="14.25" customHeight="1" x14ac:dyDescent="0.25">
      <c r="J979408" s="30"/>
    </row>
    <row r="979409" spans="10:10" ht="14.25" customHeight="1" x14ac:dyDescent="0.25">
      <c r="J979409" s="30"/>
    </row>
    <row r="979410" spans="10:10" ht="14.25" customHeight="1" x14ac:dyDescent="0.25">
      <c r="J979410" s="30"/>
    </row>
    <row r="979411" spans="10:10" ht="14.25" customHeight="1" x14ac:dyDescent="0.25">
      <c r="J979411" s="30"/>
    </row>
    <row r="979412" spans="10:10" ht="14.25" customHeight="1" x14ac:dyDescent="0.25">
      <c r="J979412" s="30"/>
    </row>
    <row r="979413" spans="10:10" ht="14.25" customHeight="1" x14ac:dyDescent="0.25">
      <c r="J979413" s="30"/>
    </row>
    <row r="979414" spans="10:10" ht="14.25" customHeight="1" x14ac:dyDescent="0.25">
      <c r="J979414" s="30"/>
    </row>
    <row r="979415" spans="10:10" ht="14.25" customHeight="1" x14ac:dyDescent="0.25">
      <c r="J979415" s="30"/>
    </row>
    <row r="979416" spans="10:10" ht="14.25" customHeight="1" x14ac:dyDescent="0.25">
      <c r="J979416" s="30"/>
    </row>
    <row r="979417" spans="10:10" ht="14.25" customHeight="1" x14ac:dyDescent="0.25">
      <c r="J979417" s="30"/>
    </row>
    <row r="979418" spans="10:10" ht="14.25" customHeight="1" x14ac:dyDescent="0.25">
      <c r="J979418" s="30"/>
    </row>
    <row r="979419" spans="10:10" ht="14.25" customHeight="1" x14ac:dyDescent="0.25">
      <c r="J979419" s="30"/>
    </row>
    <row r="979420" spans="10:10" ht="14.25" customHeight="1" x14ac:dyDescent="0.25">
      <c r="J979420" s="30"/>
    </row>
    <row r="979421" spans="10:10" ht="14.25" customHeight="1" x14ac:dyDescent="0.25">
      <c r="J979421" s="30"/>
    </row>
    <row r="979422" spans="10:10" ht="14.25" customHeight="1" x14ac:dyDescent="0.25">
      <c r="J979422" s="51"/>
    </row>
    <row r="979423" spans="10:10" ht="14.25" customHeight="1" x14ac:dyDescent="0.25">
      <c r="J979423" s="30"/>
    </row>
    <row r="979424" spans="10:10" ht="14.25" customHeight="1" x14ac:dyDescent="0.25">
      <c r="J979424" s="30"/>
    </row>
    <row r="979425" spans="10:10" ht="14.25" customHeight="1" x14ac:dyDescent="0.25">
      <c r="J979425" s="30"/>
    </row>
    <row r="979426" spans="10:10" ht="14.25" customHeight="1" x14ac:dyDescent="0.25">
      <c r="J979426" s="30"/>
    </row>
    <row r="979427" spans="10:10" ht="14.25" customHeight="1" x14ac:dyDescent="0.25">
      <c r="J979427" s="30"/>
    </row>
    <row r="979428" spans="10:10" ht="14.25" customHeight="1" x14ac:dyDescent="0.25">
      <c r="J979428" s="30"/>
    </row>
    <row r="979429" spans="10:10" ht="14.25" customHeight="1" x14ac:dyDescent="0.25">
      <c r="J979429" s="30"/>
    </row>
    <row r="979430" spans="10:10" ht="14.25" customHeight="1" x14ac:dyDescent="0.25">
      <c r="J979430" s="30"/>
    </row>
    <row r="979431" spans="10:10" ht="14.25" customHeight="1" x14ac:dyDescent="0.25">
      <c r="J979431" s="30"/>
    </row>
    <row r="979432" spans="10:10" ht="14.25" customHeight="1" x14ac:dyDescent="0.25">
      <c r="J979432" s="30"/>
    </row>
    <row r="979433" spans="10:10" ht="14.25" customHeight="1" x14ac:dyDescent="0.25">
      <c r="J979433" s="30"/>
    </row>
    <row r="979434" spans="10:10" ht="14.25" customHeight="1" x14ac:dyDescent="0.25">
      <c r="J979434" s="30"/>
    </row>
    <row r="979435" spans="10:10" ht="14.25" customHeight="1" x14ac:dyDescent="0.25">
      <c r="J979435" s="30"/>
    </row>
    <row r="979436" spans="10:10" ht="14.25" customHeight="1" x14ac:dyDescent="0.25">
      <c r="J979436" s="30"/>
    </row>
    <row r="979437" spans="10:10" ht="14.25" customHeight="1" x14ac:dyDescent="0.25">
      <c r="J979437" s="51"/>
    </row>
    <row r="979438" spans="10:10" ht="14.25" customHeight="1" x14ac:dyDescent="0.25">
      <c r="J979438" s="30"/>
    </row>
    <row r="979439" spans="10:10" ht="14.25" customHeight="1" x14ac:dyDescent="0.25">
      <c r="J979439" s="30"/>
    </row>
    <row r="979440" spans="10:10" ht="14.25" customHeight="1" x14ac:dyDescent="0.25">
      <c r="J979440" s="30"/>
    </row>
    <row r="979441" spans="10:10" ht="14.25" customHeight="1" x14ac:dyDescent="0.25">
      <c r="J979441" s="30"/>
    </row>
    <row r="979442" spans="10:10" ht="14.25" customHeight="1" x14ac:dyDescent="0.25">
      <c r="J979442" s="30"/>
    </row>
    <row r="979443" spans="10:10" ht="14.25" customHeight="1" x14ac:dyDescent="0.25">
      <c r="J979443" s="30"/>
    </row>
    <row r="979444" spans="10:10" ht="14.25" customHeight="1" x14ac:dyDescent="0.25">
      <c r="J979444" s="30"/>
    </row>
    <row r="979445" spans="10:10" ht="14.25" customHeight="1" x14ac:dyDescent="0.25">
      <c r="J979445" s="30"/>
    </row>
    <row r="979446" spans="10:10" ht="14.25" customHeight="1" x14ac:dyDescent="0.25">
      <c r="J979446" s="30"/>
    </row>
    <row r="979447" spans="10:10" ht="14.25" customHeight="1" x14ac:dyDescent="0.25">
      <c r="J979447" s="30"/>
    </row>
    <row r="979448" spans="10:10" ht="14.25" customHeight="1" x14ac:dyDescent="0.25">
      <c r="J979448" s="30"/>
    </row>
    <row r="979449" spans="10:10" ht="14.25" customHeight="1" x14ac:dyDescent="0.25">
      <c r="J979449" s="30"/>
    </row>
    <row r="979450" spans="10:10" ht="14.25" customHeight="1" x14ac:dyDescent="0.25">
      <c r="J979450" s="30"/>
    </row>
    <row r="979451" spans="10:10" ht="14.25" customHeight="1" x14ac:dyDescent="0.25">
      <c r="J979451" s="30"/>
    </row>
    <row r="979452" spans="10:10" ht="14.25" customHeight="1" x14ac:dyDescent="0.25">
      <c r="J979452" s="30"/>
    </row>
    <row r="979453" spans="10:10" ht="14.25" customHeight="1" x14ac:dyDescent="0.25">
      <c r="J979453" s="30"/>
    </row>
    <row r="979454" spans="10:10" ht="14.25" customHeight="1" x14ac:dyDescent="0.25">
      <c r="J979454" s="30"/>
    </row>
    <row r="979455" spans="10:10" ht="14.25" customHeight="1" x14ac:dyDescent="0.25">
      <c r="J979455" s="30"/>
    </row>
    <row r="979456" spans="10:10" ht="14.25" customHeight="1" x14ac:dyDescent="0.25">
      <c r="J979456" s="30"/>
    </row>
    <row r="979457" spans="10:10" ht="14.25" customHeight="1" x14ac:dyDescent="0.25">
      <c r="J979457" s="30"/>
    </row>
    <row r="979458" spans="10:10" ht="14.25" customHeight="1" x14ac:dyDescent="0.25">
      <c r="J979458" s="30"/>
    </row>
    <row r="979459" spans="10:10" ht="14.25" customHeight="1" x14ac:dyDescent="0.25">
      <c r="J979459" s="51"/>
    </row>
    <row r="979460" spans="10:10" ht="14.25" customHeight="1" x14ac:dyDescent="0.25">
      <c r="J979460" s="30"/>
    </row>
    <row r="979461" spans="10:10" ht="14.25" customHeight="1" x14ac:dyDescent="0.25">
      <c r="J979461" s="30"/>
    </row>
    <row r="979462" spans="10:10" ht="14.25" customHeight="1" x14ac:dyDescent="0.25">
      <c r="J979462" s="30"/>
    </row>
    <row r="979463" spans="10:10" ht="14.25" customHeight="1" x14ac:dyDescent="0.25">
      <c r="J979463" s="30"/>
    </row>
    <row r="979464" spans="10:10" ht="14.25" customHeight="1" x14ac:dyDescent="0.25">
      <c r="J979464" s="30"/>
    </row>
    <row r="979465" spans="10:10" ht="14.25" customHeight="1" x14ac:dyDescent="0.25">
      <c r="J979465" s="30"/>
    </row>
    <row r="979466" spans="10:10" ht="14.25" customHeight="1" x14ac:dyDescent="0.25">
      <c r="J979466" s="30"/>
    </row>
    <row r="979467" spans="10:10" ht="14.25" customHeight="1" x14ac:dyDescent="0.25">
      <c r="J979467" s="30"/>
    </row>
    <row r="979468" spans="10:10" ht="14.25" customHeight="1" x14ac:dyDescent="0.25">
      <c r="J979468" s="30"/>
    </row>
    <row r="979469" spans="10:10" ht="14.25" customHeight="1" x14ac:dyDescent="0.25">
      <c r="J979469" s="30"/>
    </row>
    <row r="979470" spans="10:10" ht="14.25" customHeight="1" x14ac:dyDescent="0.25">
      <c r="J979470" s="30"/>
    </row>
    <row r="979471" spans="10:10" ht="14.25" customHeight="1" x14ac:dyDescent="0.25">
      <c r="J979471" s="30"/>
    </row>
    <row r="979472" spans="10:10" ht="14.25" customHeight="1" x14ac:dyDescent="0.25">
      <c r="J979472" s="30"/>
    </row>
    <row r="979473" spans="10:10" ht="14.25" customHeight="1" x14ac:dyDescent="0.25">
      <c r="J979473" s="30"/>
    </row>
    <row r="979474" spans="10:10" ht="14.25" customHeight="1" x14ac:dyDescent="0.25">
      <c r="J979474" s="30"/>
    </row>
    <row r="979475" spans="10:10" ht="14.25" customHeight="1" x14ac:dyDescent="0.25">
      <c r="J979475" s="30"/>
    </row>
    <row r="979476" spans="10:10" ht="14.25" customHeight="1" x14ac:dyDescent="0.25">
      <c r="J979476" s="30"/>
    </row>
    <row r="979477" spans="10:10" ht="14.25" customHeight="1" x14ac:dyDescent="0.25">
      <c r="J979477" s="30"/>
    </row>
    <row r="979478" spans="10:10" ht="14.25" customHeight="1" x14ac:dyDescent="0.25">
      <c r="J979478" s="30"/>
    </row>
    <row r="979479" spans="10:10" ht="14.25" customHeight="1" x14ac:dyDescent="0.25">
      <c r="J979479" s="30"/>
    </row>
    <row r="979480" spans="10:10" ht="14.25" customHeight="1" x14ac:dyDescent="0.25">
      <c r="J979480" s="30"/>
    </row>
    <row r="979481" spans="10:10" ht="14.25" customHeight="1" x14ac:dyDescent="0.25">
      <c r="J979481" s="30"/>
    </row>
    <row r="979482" spans="10:10" ht="14.25" customHeight="1" x14ac:dyDescent="0.25">
      <c r="J979482" s="51"/>
    </row>
    <row r="979483" spans="10:10" ht="14.25" customHeight="1" x14ac:dyDescent="0.25">
      <c r="J979483" s="30"/>
    </row>
    <row r="979484" spans="10:10" ht="14.25" customHeight="1" x14ac:dyDescent="0.25">
      <c r="J979484" s="30"/>
    </row>
    <row r="979485" spans="10:10" ht="14.25" customHeight="1" x14ac:dyDescent="0.25">
      <c r="J979485" s="30"/>
    </row>
    <row r="979486" spans="10:10" ht="14.25" customHeight="1" x14ac:dyDescent="0.25">
      <c r="J979486" s="30"/>
    </row>
    <row r="979487" spans="10:10" ht="14.25" customHeight="1" x14ac:dyDescent="0.25">
      <c r="J979487" s="30"/>
    </row>
    <row r="979488" spans="10:10" ht="14.25" customHeight="1" x14ac:dyDescent="0.25">
      <c r="J979488" s="30"/>
    </row>
    <row r="979489" spans="10:10" ht="14.25" customHeight="1" x14ac:dyDescent="0.25">
      <c r="J979489" s="51"/>
    </row>
    <row r="979490" spans="10:10" ht="14.25" customHeight="1" x14ac:dyDescent="0.25">
      <c r="J979490" s="30"/>
    </row>
    <row r="979491" spans="10:10" ht="14.25" customHeight="1" x14ac:dyDescent="0.25">
      <c r="J979491" s="30"/>
    </row>
    <row r="979492" spans="10:10" ht="14.25" customHeight="1" x14ac:dyDescent="0.25">
      <c r="J979492" s="30"/>
    </row>
    <row r="979493" spans="10:10" ht="14.25" customHeight="1" x14ac:dyDescent="0.25">
      <c r="J979493" s="30"/>
    </row>
    <row r="979494" spans="10:10" ht="14.25" customHeight="1" x14ac:dyDescent="0.25">
      <c r="J979494" s="30"/>
    </row>
    <row r="979495" spans="10:10" ht="14.25" customHeight="1" x14ac:dyDescent="0.25">
      <c r="J979495" s="30"/>
    </row>
    <row r="979496" spans="10:10" ht="14.25" customHeight="1" x14ac:dyDescent="0.25">
      <c r="J979496" s="30"/>
    </row>
    <row r="979497" spans="10:10" ht="14.25" customHeight="1" x14ac:dyDescent="0.25">
      <c r="J979497" s="30"/>
    </row>
    <row r="979498" spans="10:10" ht="14.25" customHeight="1" x14ac:dyDescent="0.25">
      <c r="J979498" s="30"/>
    </row>
    <row r="979499" spans="10:10" ht="14.25" customHeight="1" x14ac:dyDescent="0.25">
      <c r="J979499" s="30"/>
    </row>
    <row r="979500" spans="10:10" ht="14.25" customHeight="1" x14ac:dyDescent="0.25">
      <c r="J979500" s="30"/>
    </row>
    <row r="979501" spans="10:10" ht="14.25" customHeight="1" x14ac:dyDescent="0.25">
      <c r="J979501" s="30"/>
    </row>
    <row r="979502" spans="10:10" ht="14.25" customHeight="1" x14ac:dyDescent="0.25">
      <c r="J979502" s="30"/>
    </row>
    <row r="979503" spans="10:10" ht="14.25" customHeight="1" x14ac:dyDescent="0.25">
      <c r="J979503" s="30"/>
    </row>
    <row r="979504" spans="10:10" ht="14.25" customHeight="1" x14ac:dyDescent="0.25">
      <c r="J979504" s="30"/>
    </row>
    <row r="979505" spans="10:10" ht="14.25" customHeight="1" x14ac:dyDescent="0.25">
      <c r="J979505" s="30"/>
    </row>
    <row r="979506" spans="10:10" ht="14.25" customHeight="1" x14ac:dyDescent="0.25">
      <c r="J979506" s="30"/>
    </row>
    <row r="979507" spans="10:10" ht="14.25" customHeight="1" x14ac:dyDescent="0.25">
      <c r="J979507" s="30"/>
    </row>
    <row r="979508" spans="10:10" ht="14.25" customHeight="1" x14ac:dyDescent="0.25">
      <c r="J979508" s="30"/>
    </row>
    <row r="979509" spans="10:10" ht="14.25" customHeight="1" x14ac:dyDescent="0.25">
      <c r="J979509" s="30"/>
    </row>
    <row r="979510" spans="10:10" ht="14.25" customHeight="1" x14ac:dyDescent="0.25">
      <c r="J979510" s="30"/>
    </row>
    <row r="979511" spans="10:10" ht="14.25" customHeight="1" x14ac:dyDescent="0.25">
      <c r="J979511" s="30"/>
    </row>
    <row r="979512" spans="10:10" ht="14.25" customHeight="1" x14ac:dyDescent="0.25">
      <c r="J979512" s="30"/>
    </row>
    <row r="979513" spans="10:10" ht="14.25" customHeight="1" x14ac:dyDescent="0.25">
      <c r="J979513" s="30"/>
    </row>
    <row r="979514" spans="10:10" ht="14.25" customHeight="1" x14ac:dyDescent="0.25">
      <c r="J979514" s="30"/>
    </row>
    <row r="979515" spans="10:10" ht="14.25" customHeight="1" x14ac:dyDescent="0.25">
      <c r="J979515" s="30"/>
    </row>
    <row r="979516" spans="10:10" ht="14.25" customHeight="1" x14ac:dyDescent="0.25">
      <c r="J979516" s="30"/>
    </row>
    <row r="979517" spans="10:10" ht="14.25" customHeight="1" x14ac:dyDescent="0.25">
      <c r="J979517" s="30"/>
    </row>
    <row r="979518" spans="10:10" ht="14.25" customHeight="1" x14ac:dyDescent="0.25">
      <c r="J979518" s="30"/>
    </row>
    <row r="979519" spans="10:10" ht="14.25" customHeight="1" x14ac:dyDescent="0.25">
      <c r="J979519" s="30"/>
    </row>
    <row r="979520" spans="10:10" ht="14.25" customHeight="1" x14ac:dyDescent="0.25">
      <c r="J979520" s="30"/>
    </row>
    <row r="979521" spans="10:10" ht="14.25" customHeight="1" x14ac:dyDescent="0.25">
      <c r="J979521" s="30"/>
    </row>
    <row r="979522" spans="10:10" ht="14.25" customHeight="1" x14ac:dyDescent="0.25">
      <c r="J979522" s="30"/>
    </row>
    <row r="979523" spans="10:10" ht="14.25" customHeight="1" x14ac:dyDescent="0.25">
      <c r="J979523" s="30"/>
    </row>
    <row r="979524" spans="10:10" ht="14.25" customHeight="1" x14ac:dyDescent="0.25">
      <c r="J979524" s="30"/>
    </row>
    <row r="979525" spans="10:10" ht="14.25" customHeight="1" x14ac:dyDescent="0.25">
      <c r="J979525" s="30"/>
    </row>
    <row r="979526" spans="10:10" ht="14.25" customHeight="1" x14ac:dyDescent="0.25">
      <c r="J979526" s="30"/>
    </row>
    <row r="979527" spans="10:10" ht="14.25" customHeight="1" x14ac:dyDescent="0.25">
      <c r="J979527" s="30"/>
    </row>
    <row r="979528" spans="10:10" ht="14.25" customHeight="1" x14ac:dyDescent="0.25">
      <c r="J979528" s="30"/>
    </row>
    <row r="979529" spans="10:10" ht="14.25" customHeight="1" x14ac:dyDescent="0.25">
      <c r="J979529" s="30"/>
    </row>
    <row r="979530" spans="10:10" ht="14.25" customHeight="1" x14ac:dyDescent="0.25">
      <c r="J979530" s="30"/>
    </row>
    <row r="979531" spans="10:10" ht="14.25" customHeight="1" x14ac:dyDescent="0.25">
      <c r="J979531" s="30"/>
    </row>
    <row r="979532" spans="10:10" ht="14.25" customHeight="1" x14ac:dyDescent="0.25">
      <c r="J979532" s="30"/>
    </row>
    <row r="979533" spans="10:10" ht="14.25" customHeight="1" x14ac:dyDescent="0.25">
      <c r="J979533" s="30"/>
    </row>
    <row r="979534" spans="10:10" ht="14.25" customHeight="1" x14ac:dyDescent="0.25">
      <c r="J979534" s="30"/>
    </row>
    <row r="979535" spans="10:10" ht="14.25" customHeight="1" x14ac:dyDescent="0.25">
      <c r="J979535" s="30"/>
    </row>
    <row r="979536" spans="10:10" ht="14.25" customHeight="1" x14ac:dyDescent="0.25">
      <c r="J979536" s="30"/>
    </row>
    <row r="979537" spans="10:10" ht="14.25" customHeight="1" x14ac:dyDescent="0.25">
      <c r="J979537" s="30"/>
    </row>
    <row r="979538" spans="10:10" ht="14.25" customHeight="1" x14ac:dyDescent="0.25">
      <c r="J979538" s="30"/>
    </row>
    <row r="979539" spans="10:10" ht="14.25" customHeight="1" x14ac:dyDescent="0.25">
      <c r="J979539" s="30"/>
    </row>
    <row r="979540" spans="10:10" ht="14.25" customHeight="1" x14ac:dyDescent="0.25">
      <c r="J979540" s="30"/>
    </row>
    <row r="979541" spans="10:10" ht="14.25" customHeight="1" x14ac:dyDescent="0.25">
      <c r="J979541" s="30"/>
    </row>
    <row r="979542" spans="10:10" ht="14.25" customHeight="1" x14ac:dyDescent="0.25">
      <c r="J979542" s="30"/>
    </row>
    <row r="979543" spans="10:10" ht="14.25" customHeight="1" x14ac:dyDescent="0.25">
      <c r="J979543" s="30"/>
    </row>
    <row r="979544" spans="10:10" ht="14.25" customHeight="1" x14ac:dyDescent="0.25">
      <c r="J979544" s="30"/>
    </row>
    <row r="979545" spans="10:10" ht="14.25" customHeight="1" x14ac:dyDescent="0.25">
      <c r="J979545" s="51"/>
    </row>
    <row r="979546" spans="10:10" ht="14.25" customHeight="1" x14ac:dyDescent="0.25">
      <c r="J979546" s="51"/>
    </row>
    <row r="979547" spans="10:10" ht="14.25" customHeight="1" x14ac:dyDescent="0.25">
      <c r="J979547" s="30"/>
    </row>
    <row r="979548" spans="10:10" ht="14.25" customHeight="1" x14ac:dyDescent="0.25">
      <c r="J979548" s="30"/>
    </row>
    <row r="979549" spans="10:10" ht="14.25" customHeight="1" x14ac:dyDescent="0.25">
      <c r="J979549" s="30"/>
    </row>
    <row r="979550" spans="10:10" ht="14.25" customHeight="1" x14ac:dyDescent="0.25">
      <c r="J979550" s="30"/>
    </row>
    <row r="979551" spans="10:10" ht="14.25" customHeight="1" x14ac:dyDescent="0.25">
      <c r="J979551" s="30"/>
    </row>
    <row r="979552" spans="10:10" ht="14.25" customHeight="1" x14ac:dyDescent="0.25">
      <c r="J979552" s="30"/>
    </row>
    <row r="979553" spans="10:10" ht="14.25" customHeight="1" x14ac:dyDescent="0.25">
      <c r="J979553" s="30"/>
    </row>
    <row r="979554" spans="10:10" ht="14.25" customHeight="1" x14ac:dyDescent="0.25">
      <c r="J979554" s="30"/>
    </row>
    <row r="979555" spans="10:10" ht="14.25" customHeight="1" x14ac:dyDescent="0.25">
      <c r="J979555" s="30"/>
    </row>
    <row r="979556" spans="10:10" ht="14.25" customHeight="1" x14ac:dyDescent="0.25">
      <c r="J979556" s="30"/>
    </row>
    <row r="979557" spans="10:10" ht="14.25" customHeight="1" x14ac:dyDescent="0.25">
      <c r="J979557" s="30"/>
    </row>
    <row r="979558" spans="10:10" ht="14.25" customHeight="1" x14ac:dyDescent="0.25">
      <c r="J979558" s="30"/>
    </row>
    <row r="979559" spans="10:10" ht="14.25" customHeight="1" x14ac:dyDescent="0.25">
      <c r="J979559" s="30"/>
    </row>
    <row r="979560" spans="10:10" ht="14.25" customHeight="1" x14ac:dyDescent="0.25">
      <c r="J979560" s="30"/>
    </row>
    <row r="979561" spans="10:10" ht="14.25" customHeight="1" x14ac:dyDescent="0.25">
      <c r="J979561" s="30"/>
    </row>
    <row r="979562" spans="10:10" ht="14.25" customHeight="1" x14ac:dyDescent="0.25">
      <c r="J979562" s="30"/>
    </row>
    <row r="979563" spans="10:10" ht="14.25" customHeight="1" x14ac:dyDescent="0.25">
      <c r="J979563" s="30"/>
    </row>
    <row r="979564" spans="10:10" ht="14.25" customHeight="1" x14ac:dyDescent="0.25">
      <c r="J979564" s="30"/>
    </row>
    <row r="979565" spans="10:10" ht="14.25" customHeight="1" x14ac:dyDescent="0.25">
      <c r="J979565" s="30"/>
    </row>
    <row r="979566" spans="10:10" ht="14.25" customHeight="1" x14ac:dyDescent="0.25">
      <c r="J979566" s="30"/>
    </row>
    <row r="979567" spans="10:10" ht="14.25" customHeight="1" x14ac:dyDescent="0.25">
      <c r="J979567" s="30"/>
    </row>
    <row r="979568" spans="10:10" ht="14.25" customHeight="1" x14ac:dyDescent="0.25">
      <c r="J979568" s="30"/>
    </row>
    <row r="979569" spans="10:10" ht="14.25" customHeight="1" x14ac:dyDescent="0.25">
      <c r="J979569" s="30"/>
    </row>
    <row r="979570" spans="10:10" ht="14.25" customHeight="1" x14ac:dyDescent="0.25">
      <c r="J979570" s="30"/>
    </row>
    <row r="979571" spans="10:10" ht="14.25" customHeight="1" x14ac:dyDescent="0.25">
      <c r="J979571" s="30"/>
    </row>
    <row r="979572" spans="10:10" ht="14.25" customHeight="1" x14ac:dyDescent="0.25">
      <c r="J979572" s="30"/>
    </row>
    <row r="979573" spans="10:10" ht="14.25" customHeight="1" x14ac:dyDescent="0.25">
      <c r="J979573" s="30"/>
    </row>
    <row r="979574" spans="10:10" ht="14.25" customHeight="1" x14ac:dyDescent="0.25">
      <c r="J979574" s="30"/>
    </row>
    <row r="979575" spans="10:10" ht="14.25" customHeight="1" x14ac:dyDescent="0.25">
      <c r="J979575" s="30"/>
    </row>
    <row r="979576" spans="10:10" ht="14.25" customHeight="1" x14ac:dyDescent="0.25">
      <c r="J979576" s="30"/>
    </row>
    <row r="979577" spans="10:10" ht="14.25" customHeight="1" x14ac:dyDescent="0.25">
      <c r="J979577" s="30"/>
    </row>
    <row r="979578" spans="10:10" ht="14.25" customHeight="1" x14ac:dyDescent="0.25">
      <c r="J979578" s="30"/>
    </row>
    <row r="979579" spans="10:10" ht="14.25" customHeight="1" x14ac:dyDescent="0.25">
      <c r="J979579" s="30"/>
    </row>
    <row r="979580" spans="10:10" ht="14.25" customHeight="1" x14ac:dyDescent="0.25">
      <c r="J979580" s="30"/>
    </row>
    <row r="979581" spans="10:10" ht="14.25" customHeight="1" x14ac:dyDescent="0.25">
      <c r="J979581" s="30"/>
    </row>
    <row r="979582" spans="10:10" ht="14.25" customHeight="1" x14ac:dyDescent="0.25">
      <c r="J979582" s="30"/>
    </row>
    <row r="979583" spans="10:10" ht="14.25" customHeight="1" x14ac:dyDescent="0.25">
      <c r="J979583" s="51"/>
    </row>
    <row r="979584" spans="10:10" ht="14.25" customHeight="1" x14ac:dyDescent="0.25">
      <c r="J979584" s="30"/>
    </row>
    <row r="979585" spans="10:10" ht="14.25" customHeight="1" x14ac:dyDescent="0.25">
      <c r="J979585" s="30"/>
    </row>
    <row r="979586" spans="10:10" ht="14.25" customHeight="1" x14ac:dyDescent="0.25">
      <c r="J979586" s="30"/>
    </row>
    <row r="979587" spans="10:10" ht="14.25" customHeight="1" x14ac:dyDescent="0.25">
      <c r="J979587" s="30"/>
    </row>
    <row r="979588" spans="10:10" ht="14.25" customHeight="1" x14ac:dyDescent="0.25">
      <c r="J979588" s="30"/>
    </row>
    <row r="979589" spans="10:10" ht="14.25" customHeight="1" x14ac:dyDescent="0.25">
      <c r="J979589" s="30"/>
    </row>
    <row r="979590" spans="10:10" ht="14.25" customHeight="1" x14ac:dyDescent="0.25">
      <c r="J979590" s="30"/>
    </row>
    <row r="979591" spans="10:10" ht="14.25" customHeight="1" x14ac:dyDescent="0.25">
      <c r="J979591" s="30"/>
    </row>
    <row r="979592" spans="10:10" ht="14.25" customHeight="1" x14ac:dyDescent="0.25">
      <c r="J979592" s="30"/>
    </row>
    <row r="979593" spans="10:10" ht="14.25" customHeight="1" x14ac:dyDescent="0.25">
      <c r="J979593" s="30"/>
    </row>
    <row r="979594" spans="10:10" ht="14.25" customHeight="1" x14ac:dyDescent="0.25">
      <c r="J979594" s="30"/>
    </row>
    <row r="979595" spans="10:10" ht="14.25" customHeight="1" x14ac:dyDescent="0.25">
      <c r="J979595" s="30"/>
    </row>
    <row r="979596" spans="10:10" ht="14.25" customHeight="1" x14ac:dyDescent="0.25">
      <c r="J979596" s="30"/>
    </row>
    <row r="979597" spans="10:10" ht="14.25" customHeight="1" x14ac:dyDescent="0.25">
      <c r="J979597" s="30"/>
    </row>
    <row r="979598" spans="10:10" ht="14.25" customHeight="1" x14ac:dyDescent="0.25">
      <c r="J979598" s="30"/>
    </row>
    <row r="979599" spans="10:10" ht="14.25" customHeight="1" x14ac:dyDescent="0.25">
      <c r="J979599" s="30"/>
    </row>
    <row r="979600" spans="10:10" ht="14.25" customHeight="1" x14ac:dyDescent="0.25">
      <c r="J979600" s="30"/>
    </row>
    <row r="979601" spans="10:10" ht="14.25" customHeight="1" x14ac:dyDescent="0.25">
      <c r="J979601" s="30"/>
    </row>
    <row r="979602" spans="10:10" ht="14.25" customHeight="1" x14ac:dyDescent="0.25">
      <c r="J979602" s="30"/>
    </row>
    <row r="979603" spans="10:10" ht="14.25" customHeight="1" x14ac:dyDescent="0.25">
      <c r="J979603" s="30"/>
    </row>
    <row r="979604" spans="10:10" ht="14.25" customHeight="1" x14ac:dyDescent="0.25">
      <c r="J979604" s="30"/>
    </row>
    <row r="979605" spans="10:10" ht="14.25" customHeight="1" x14ac:dyDescent="0.25">
      <c r="J979605" s="30"/>
    </row>
    <row r="979606" spans="10:10" ht="14.25" customHeight="1" x14ac:dyDescent="0.25">
      <c r="J979606" s="30"/>
    </row>
    <row r="979607" spans="10:10" ht="14.25" customHeight="1" x14ac:dyDescent="0.25">
      <c r="J979607" s="30"/>
    </row>
    <row r="979608" spans="10:10" ht="14.25" customHeight="1" x14ac:dyDescent="0.25">
      <c r="J979608" s="51"/>
    </row>
    <row r="979609" spans="10:10" ht="14.25" customHeight="1" x14ac:dyDescent="0.25">
      <c r="J979609" s="30"/>
    </row>
    <row r="979610" spans="10:10" ht="14.25" customHeight="1" x14ac:dyDescent="0.25">
      <c r="J979610" s="30"/>
    </row>
    <row r="979611" spans="10:10" ht="14.25" customHeight="1" x14ac:dyDescent="0.25">
      <c r="J979611" s="51"/>
    </row>
    <row r="979612" spans="10:10" ht="14.25" customHeight="1" x14ac:dyDescent="0.25">
      <c r="J979612" s="30"/>
    </row>
    <row r="979613" spans="10:10" ht="14.25" customHeight="1" x14ac:dyDescent="0.25">
      <c r="J979613" s="30"/>
    </row>
    <row r="979614" spans="10:10" ht="14.25" customHeight="1" x14ac:dyDescent="0.25">
      <c r="J979614" s="30"/>
    </row>
    <row r="979615" spans="10:10" ht="14.25" customHeight="1" x14ac:dyDescent="0.25">
      <c r="J979615" s="30"/>
    </row>
    <row r="979616" spans="10:10" ht="14.25" customHeight="1" x14ac:dyDescent="0.25">
      <c r="J979616" s="30"/>
    </row>
    <row r="979617" spans="10:10" ht="14.25" customHeight="1" x14ac:dyDescent="0.25">
      <c r="J979617" s="30"/>
    </row>
    <row r="979618" spans="10:10" ht="14.25" customHeight="1" x14ac:dyDescent="0.25">
      <c r="J979618" s="51"/>
    </row>
    <row r="979619" spans="10:10" ht="14.25" customHeight="1" x14ac:dyDescent="0.25">
      <c r="J979619" s="30"/>
    </row>
    <row r="979620" spans="10:10" ht="14.25" customHeight="1" x14ac:dyDescent="0.25">
      <c r="J979620" s="30"/>
    </row>
    <row r="979621" spans="10:10" ht="14.25" customHeight="1" x14ac:dyDescent="0.25">
      <c r="J979621" s="30"/>
    </row>
    <row r="979622" spans="10:10" ht="14.25" customHeight="1" x14ac:dyDescent="0.25">
      <c r="J979622" s="30"/>
    </row>
    <row r="979623" spans="10:10" ht="14.25" customHeight="1" x14ac:dyDescent="0.25">
      <c r="J979623" s="30"/>
    </row>
    <row r="979624" spans="10:10" ht="14.25" customHeight="1" x14ac:dyDescent="0.25">
      <c r="J979624" s="30"/>
    </row>
    <row r="979625" spans="10:10" ht="14.25" customHeight="1" x14ac:dyDescent="0.25">
      <c r="J979625" s="30"/>
    </row>
    <row r="979626" spans="10:10" ht="14.25" customHeight="1" x14ac:dyDescent="0.25">
      <c r="J979626" s="30"/>
    </row>
    <row r="979627" spans="10:10" ht="14.25" customHeight="1" x14ac:dyDescent="0.25">
      <c r="J979627" s="30"/>
    </row>
    <row r="979628" spans="10:10" ht="14.25" customHeight="1" x14ac:dyDescent="0.25">
      <c r="J979628" s="51"/>
    </row>
    <row r="979629" spans="10:10" ht="14.25" customHeight="1" x14ac:dyDescent="0.25">
      <c r="J979629" s="30"/>
    </row>
    <row r="979630" spans="10:10" ht="14.25" customHeight="1" x14ac:dyDescent="0.25">
      <c r="J979630" s="30"/>
    </row>
    <row r="979631" spans="10:10" ht="14.25" customHeight="1" x14ac:dyDescent="0.25">
      <c r="J979631" s="30"/>
    </row>
    <row r="979632" spans="10:10" ht="14.25" customHeight="1" x14ac:dyDescent="0.25">
      <c r="J979632" s="30"/>
    </row>
    <row r="979633" spans="10:10" ht="14.25" customHeight="1" x14ac:dyDescent="0.25">
      <c r="J979633" s="30"/>
    </row>
    <row r="979634" spans="10:10" ht="14.25" customHeight="1" x14ac:dyDescent="0.25">
      <c r="J979634" s="30"/>
    </row>
    <row r="979635" spans="10:10" ht="14.25" customHeight="1" x14ac:dyDescent="0.25">
      <c r="J979635" s="30"/>
    </row>
    <row r="979636" spans="10:10" ht="14.25" customHeight="1" x14ac:dyDescent="0.25">
      <c r="J979636" s="30"/>
    </row>
    <row r="979637" spans="10:10" ht="14.25" customHeight="1" x14ac:dyDescent="0.25">
      <c r="J979637" s="30"/>
    </row>
    <row r="979638" spans="10:10" ht="14.25" customHeight="1" x14ac:dyDescent="0.25">
      <c r="J979638" s="30"/>
    </row>
    <row r="979639" spans="10:10" ht="14.25" customHeight="1" x14ac:dyDescent="0.25">
      <c r="J979639" s="30"/>
    </row>
    <row r="979640" spans="10:10" ht="14.25" customHeight="1" x14ac:dyDescent="0.25">
      <c r="J979640" s="30"/>
    </row>
    <row r="979641" spans="10:10" ht="14.25" customHeight="1" x14ac:dyDescent="0.25">
      <c r="J979641" s="30"/>
    </row>
    <row r="979642" spans="10:10" ht="14.25" customHeight="1" x14ac:dyDescent="0.25">
      <c r="J979642" s="51"/>
    </row>
    <row r="979643" spans="10:10" ht="14.25" customHeight="1" x14ac:dyDescent="0.25">
      <c r="J979643" s="30"/>
    </row>
    <row r="979644" spans="10:10" ht="14.25" customHeight="1" x14ac:dyDescent="0.25">
      <c r="J979644" s="30"/>
    </row>
    <row r="979645" spans="10:10" ht="14.25" customHeight="1" x14ac:dyDescent="0.25">
      <c r="J979645" s="30"/>
    </row>
    <row r="979646" spans="10:10" ht="14.25" customHeight="1" x14ac:dyDescent="0.25">
      <c r="J979646" s="30"/>
    </row>
    <row r="979647" spans="10:10" ht="14.25" customHeight="1" x14ac:dyDescent="0.25">
      <c r="J979647" s="30"/>
    </row>
    <row r="979648" spans="10:10" ht="14.25" customHeight="1" x14ac:dyDescent="0.25">
      <c r="J979648" s="30"/>
    </row>
    <row r="979649" spans="10:10" ht="14.25" customHeight="1" x14ac:dyDescent="0.25">
      <c r="J979649" s="30"/>
    </row>
    <row r="979650" spans="10:10" ht="14.25" customHeight="1" x14ac:dyDescent="0.25">
      <c r="J979650" s="30"/>
    </row>
    <row r="979651" spans="10:10" ht="14.25" customHeight="1" x14ac:dyDescent="0.25">
      <c r="J979651" s="30"/>
    </row>
    <row r="979652" spans="10:10" ht="14.25" customHeight="1" x14ac:dyDescent="0.25">
      <c r="J979652" s="30"/>
    </row>
    <row r="979653" spans="10:10" ht="14.25" customHeight="1" x14ac:dyDescent="0.25">
      <c r="J979653" s="30"/>
    </row>
    <row r="979654" spans="10:10" ht="14.25" customHeight="1" x14ac:dyDescent="0.25">
      <c r="J979654" s="30"/>
    </row>
    <row r="979655" spans="10:10" ht="14.25" customHeight="1" x14ac:dyDescent="0.25">
      <c r="J979655" s="30"/>
    </row>
    <row r="979656" spans="10:10" ht="14.25" customHeight="1" x14ac:dyDescent="0.25">
      <c r="J979656" s="30"/>
    </row>
    <row r="979657" spans="10:10" ht="14.25" customHeight="1" x14ac:dyDescent="0.25">
      <c r="J979657" s="30"/>
    </row>
    <row r="979658" spans="10:10" ht="14.25" customHeight="1" x14ac:dyDescent="0.25">
      <c r="J979658" s="30"/>
    </row>
    <row r="979659" spans="10:10" ht="14.25" customHeight="1" x14ac:dyDescent="0.25">
      <c r="J979659" s="30"/>
    </row>
    <row r="979660" spans="10:10" ht="14.25" customHeight="1" x14ac:dyDescent="0.25">
      <c r="J979660" s="30"/>
    </row>
    <row r="979661" spans="10:10" ht="14.25" customHeight="1" x14ac:dyDescent="0.25">
      <c r="J979661" s="30"/>
    </row>
    <row r="979662" spans="10:10" ht="14.25" customHeight="1" x14ac:dyDescent="0.25">
      <c r="J979662" s="30"/>
    </row>
    <row r="979663" spans="10:10" ht="14.25" customHeight="1" x14ac:dyDescent="0.25">
      <c r="J979663" s="30"/>
    </row>
    <row r="979664" spans="10:10" ht="14.25" customHeight="1" x14ac:dyDescent="0.25">
      <c r="J979664" s="30"/>
    </row>
    <row r="979665" spans="10:10" ht="14.25" customHeight="1" x14ac:dyDescent="0.25">
      <c r="J979665" s="30"/>
    </row>
    <row r="979666" spans="10:10" ht="14.25" customHeight="1" x14ac:dyDescent="0.25">
      <c r="J979666" s="30"/>
    </row>
    <row r="979667" spans="10:10" ht="14.25" customHeight="1" x14ac:dyDescent="0.25">
      <c r="J979667" s="30"/>
    </row>
    <row r="979668" spans="10:10" ht="14.25" customHeight="1" x14ac:dyDescent="0.25">
      <c r="J979668" s="30"/>
    </row>
    <row r="979669" spans="10:10" ht="14.25" customHeight="1" x14ac:dyDescent="0.25">
      <c r="J979669" s="30"/>
    </row>
    <row r="979670" spans="10:10" ht="14.25" customHeight="1" x14ac:dyDescent="0.25">
      <c r="J979670" s="30"/>
    </row>
    <row r="979671" spans="10:10" ht="14.25" customHeight="1" x14ac:dyDescent="0.25">
      <c r="J979671" s="30"/>
    </row>
    <row r="979672" spans="10:10" ht="14.25" customHeight="1" x14ac:dyDescent="0.25">
      <c r="J979672" s="30"/>
    </row>
    <row r="979673" spans="10:10" ht="14.25" customHeight="1" x14ac:dyDescent="0.25">
      <c r="J979673" s="30"/>
    </row>
    <row r="979674" spans="10:10" ht="14.25" customHeight="1" x14ac:dyDescent="0.25">
      <c r="J979674" s="30"/>
    </row>
    <row r="979675" spans="10:10" ht="14.25" customHeight="1" x14ac:dyDescent="0.25">
      <c r="J979675" s="30"/>
    </row>
    <row r="979676" spans="10:10" ht="14.25" customHeight="1" x14ac:dyDescent="0.25">
      <c r="J979676" s="51"/>
    </row>
    <row r="979677" spans="10:10" ht="14.25" customHeight="1" x14ac:dyDescent="0.25">
      <c r="J979677" s="30"/>
    </row>
    <row r="979678" spans="10:10" ht="14.25" customHeight="1" x14ac:dyDescent="0.25">
      <c r="J979678" s="30"/>
    </row>
    <row r="979679" spans="10:10" ht="14.25" customHeight="1" x14ac:dyDescent="0.25">
      <c r="J979679" s="30"/>
    </row>
    <row r="979680" spans="10:10" ht="14.25" customHeight="1" x14ac:dyDescent="0.25">
      <c r="J979680" s="30"/>
    </row>
    <row r="979681" spans="10:10" ht="14.25" customHeight="1" x14ac:dyDescent="0.25">
      <c r="J979681" s="30"/>
    </row>
    <row r="979682" spans="10:10" ht="14.25" customHeight="1" x14ac:dyDescent="0.25">
      <c r="J979682" s="30"/>
    </row>
    <row r="979683" spans="10:10" ht="14.25" customHeight="1" x14ac:dyDescent="0.25">
      <c r="J979683" s="30"/>
    </row>
    <row r="979684" spans="10:10" ht="14.25" customHeight="1" x14ac:dyDescent="0.25">
      <c r="J979684" s="30"/>
    </row>
    <row r="979685" spans="10:10" ht="14.25" customHeight="1" x14ac:dyDescent="0.25">
      <c r="J979685" s="30"/>
    </row>
    <row r="979686" spans="10:10" ht="14.25" customHeight="1" x14ac:dyDescent="0.25">
      <c r="J979686" s="30"/>
    </row>
    <row r="979687" spans="10:10" ht="14.25" customHeight="1" x14ac:dyDescent="0.25">
      <c r="J979687" s="30"/>
    </row>
    <row r="979688" spans="10:10" ht="14.25" customHeight="1" x14ac:dyDescent="0.25">
      <c r="J979688" s="30"/>
    </row>
    <row r="979689" spans="10:10" ht="14.25" customHeight="1" x14ac:dyDescent="0.25">
      <c r="J979689" s="30"/>
    </row>
    <row r="979690" spans="10:10" ht="14.25" customHeight="1" x14ac:dyDescent="0.25">
      <c r="J979690" s="30"/>
    </row>
    <row r="979691" spans="10:10" ht="14.25" customHeight="1" x14ac:dyDescent="0.25">
      <c r="J979691" s="30"/>
    </row>
    <row r="979692" spans="10:10" ht="14.25" customHeight="1" x14ac:dyDescent="0.25">
      <c r="J979692" s="30"/>
    </row>
    <row r="979693" spans="10:10" ht="14.25" customHeight="1" x14ac:dyDescent="0.25">
      <c r="J979693" s="30"/>
    </row>
    <row r="979694" spans="10:10" ht="14.25" customHeight="1" x14ac:dyDescent="0.25">
      <c r="J979694" s="30"/>
    </row>
    <row r="979695" spans="10:10" ht="14.25" customHeight="1" x14ac:dyDescent="0.25">
      <c r="J979695" s="30"/>
    </row>
    <row r="979696" spans="10:10" ht="14.25" customHeight="1" x14ac:dyDescent="0.25">
      <c r="J979696" s="30"/>
    </row>
    <row r="979697" spans="10:10" ht="14.25" customHeight="1" x14ac:dyDescent="0.25">
      <c r="J979697" s="30"/>
    </row>
    <row r="979698" spans="10:10" ht="14.25" customHeight="1" x14ac:dyDescent="0.25">
      <c r="J979698" s="30"/>
    </row>
    <row r="979699" spans="10:10" ht="14.25" customHeight="1" x14ac:dyDescent="0.25">
      <c r="J979699" s="30"/>
    </row>
    <row r="979700" spans="10:10" ht="14.25" customHeight="1" x14ac:dyDescent="0.25">
      <c r="J979700" s="30"/>
    </row>
    <row r="979701" spans="10:10" ht="14.25" customHeight="1" x14ac:dyDescent="0.25">
      <c r="J979701" s="30"/>
    </row>
    <row r="979702" spans="10:10" ht="14.25" customHeight="1" x14ac:dyDescent="0.25">
      <c r="J979702" s="30"/>
    </row>
    <row r="979703" spans="10:10" ht="14.25" customHeight="1" x14ac:dyDescent="0.25">
      <c r="J979703" s="30"/>
    </row>
    <row r="979704" spans="10:10" ht="14.25" customHeight="1" x14ac:dyDescent="0.25">
      <c r="J979704" s="30"/>
    </row>
    <row r="979705" spans="10:10" ht="14.25" customHeight="1" x14ac:dyDescent="0.25">
      <c r="J979705" s="30"/>
    </row>
    <row r="979706" spans="10:10" ht="14.25" customHeight="1" x14ac:dyDescent="0.25">
      <c r="J979706" s="30"/>
    </row>
    <row r="979707" spans="10:10" ht="14.25" customHeight="1" x14ac:dyDescent="0.25">
      <c r="J979707" s="30"/>
    </row>
    <row r="979708" spans="10:10" ht="14.25" customHeight="1" x14ac:dyDescent="0.25">
      <c r="J979708" s="30"/>
    </row>
    <row r="979709" spans="10:10" ht="14.25" customHeight="1" x14ac:dyDescent="0.25">
      <c r="J979709" s="30"/>
    </row>
    <row r="979710" spans="10:10" ht="14.25" customHeight="1" x14ac:dyDescent="0.25">
      <c r="J979710" s="30"/>
    </row>
    <row r="979711" spans="10:10" ht="14.25" customHeight="1" x14ac:dyDescent="0.25">
      <c r="J979711" s="30"/>
    </row>
    <row r="979712" spans="10:10" ht="14.25" customHeight="1" x14ac:dyDescent="0.25">
      <c r="J979712" s="30"/>
    </row>
    <row r="979713" spans="10:10" ht="14.25" customHeight="1" x14ac:dyDescent="0.25">
      <c r="J979713" s="51"/>
    </row>
    <row r="979714" spans="10:10" ht="14.25" customHeight="1" x14ac:dyDescent="0.25">
      <c r="J979714" s="30"/>
    </row>
    <row r="979715" spans="10:10" ht="14.25" customHeight="1" x14ac:dyDescent="0.25">
      <c r="J979715" s="30"/>
    </row>
    <row r="979716" spans="10:10" ht="14.25" customHeight="1" x14ac:dyDescent="0.25">
      <c r="J979716" s="30"/>
    </row>
    <row r="979717" spans="10:10" ht="14.25" customHeight="1" x14ac:dyDescent="0.25">
      <c r="J979717" s="30"/>
    </row>
    <row r="979718" spans="10:10" ht="14.25" customHeight="1" x14ac:dyDescent="0.25">
      <c r="J979718" s="30"/>
    </row>
    <row r="979719" spans="10:10" ht="14.25" customHeight="1" x14ac:dyDescent="0.25">
      <c r="J979719" s="30"/>
    </row>
    <row r="979720" spans="10:10" ht="14.25" customHeight="1" x14ac:dyDescent="0.25">
      <c r="J979720" s="30"/>
    </row>
    <row r="979721" spans="10:10" ht="14.25" customHeight="1" x14ac:dyDescent="0.25">
      <c r="J979721" s="30"/>
    </row>
    <row r="979722" spans="10:10" ht="14.25" customHeight="1" x14ac:dyDescent="0.25">
      <c r="J979722" s="30"/>
    </row>
    <row r="979723" spans="10:10" ht="14.25" customHeight="1" x14ac:dyDescent="0.25">
      <c r="J979723" s="30"/>
    </row>
    <row r="979724" spans="10:10" ht="14.25" customHeight="1" x14ac:dyDescent="0.25">
      <c r="J979724" s="30"/>
    </row>
    <row r="979725" spans="10:10" ht="14.25" customHeight="1" x14ac:dyDescent="0.25">
      <c r="J979725" s="30"/>
    </row>
    <row r="979726" spans="10:10" ht="14.25" customHeight="1" x14ac:dyDescent="0.25">
      <c r="J979726" s="30"/>
    </row>
    <row r="979727" spans="10:10" ht="14.25" customHeight="1" x14ac:dyDescent="0.25">
      <c r="J979727" s="30"/>
    </row>
    <row r="979728" spans="10:10" ht="14.25" customHeight="1" x14ac:dyDescent="0.25">
      <c r="J979728" s="30"/>
    </row>
    <row r="979729" spans="10:10" ht="14.25" customHeight="1" x14ac:dyDescent="0.25">
      <c r="J979729" s="30"/>
    </row>
    <row r="979730" spans="10:10" ht="14.25" customHeight="1" x14ac:dyDescent="0.25">
      <c r="J979730" s="30"/>
    </row>
    <row r="979731" spans="10:10" ht="14.25" customHeight="1" x14ac:dyDescent="0.25">
      <c r="J979731" s="30"/>
    </row>
    <row r="979732" spans="10:10" ht="14.25" customHeight="1" x14ac:dyDescent="0.25">
      <c r="J979732" s="30"/>
    </row>
    <row r="979733" spans="10:10" ht="14.25" customHeight="1" x14ac:dyDescent="0.25">
      <c r="J979733" s="30"/>
    </row>
    <row r="979734" spans="10:10" ht="14.25" customHeight="1" x14ac:dyDescent="0.25">
      <c r="J979734" s="30"/>
    </row>
    <row r="979735" spans="10:10" ht="14.25" customHeight="1" x14ac:dyDescent="0.25">
      <c r="J979735" s="30"/>
    </row>
    <row r="979736" spans="10:10" ht="14.25" customHeight="1" x14ac:dyDescent="0.25">
      <c r="J979736" s="30"/>
    </row>
    <row r="979737" spans="10:10" ht="14.25" customHeight="1" x14ac:dyDescent="0.25">
      <c r="J979737" s="30"/>
    </row>
    <row r="979738" spans="10:10" ht="14.25" customHeight="1" x14ac:dyDescent="0.25">
      <c r="J979738" s="30"/>
    </row>
    <row r="979739" spans="10:10" ht="14.25" customHeight="1" x14ac:dyDescent="0.25">
      <c r="J979739" s="30"/>
    </row>
    <row r="979740" spans="10:10" ht="14.25" customHeight="1" x14ac:dyDescent="0.25">
      <c r="J979740" s="30"/>
    </row>
    <row r="979741" spans="10:10" ht="14.25" customHeight="1" x14ac:dyDescent="0.25">
      <c r="J979741" s="30"/>
    </row>
    <row r="979742" spans="10:10" ht="14.25" customHeight="1" x14ac:dyDescent="0.25">
      <c r="J979742" s="30"/>
    </row>
    <row r="979743" spans="10:10" ht="14.25" customHeight="1" x14ac:dyDescent="0.25">
      <c r="J979743" s="30"/>
    </row>
    <row r="979744" spans="10:10" ht="14.25" customHeight="1" x14ac:dyDescent="0.25">
      <c r="J979744" s="30"/>
    </row>
    <row r="979745" spans="10:10" ht="14.25" customHeight="1" x14ac:dyDescent="0.25">
      <c r="J979745" s="30"/>
    </row>
    <row r="979746" spans="10:10" ht="14.25" customHeight="1" x14ac:dyDescent="0.25">
      <c r="J979746" s="30"/>
    </row>
    <row r="979747" spans="10:10" ht="14.25" customHeight="1" x14ac:dyDescent="0.25">
      <c r="J979747" s="30"/>
    </row>
    <row r="979748" spans="10:10" ht="14.25" customHeight="1" x14ac:dyDescent="0.25">
      <c r="J979748" s="30"/>
    </row>
    <row r="979749" spans="10:10" ht="14.25" customHeight="1" x14ac:dyDescent="0.25">
      <c r="J979749" s="51"/>
    </row>
    <row r="979750" spans="10:10" ht="14.25" customHeight="1" x14ac:dyDescent="0.25">
      <c r="J979750" s="30"/>
    </row>
    <row r="979751" spans="10:10" ht="14.25" customHeight="1" x14ac:dyDescent="0.25">
      <c r="J979751" s="30"/>
    </row>
    <row r="979752" spans="10:10" ht="14.25" customHeight="1" x14ac:dyDescent="0.25">
      <c r="J979752" s="30"/>
    </row>
    <row r="979753" spans="10:10" ht="14.25" customHeight="1" x14ac:dyDescent="0.25">
      <c r="J979753" s="30"/>
    </row>
    <row r="979754" spans="10:10" ht="14.25" customHeight="1" x14ac:dyDescent="0.25">
      <c r="J979754" s="30"/>
    </row>
    <row r="979755" spans="10:10" ht="14.25" customHeight="1" x14ac:dyDescent="0.25">
      <c r="J979755" s="30"/>
    </row>
    <row r="979756" spans="10:10" ht="14.25" customHeight="1" x14ac:dyDescent="0.25">
      <c r="J979756" s="30"/>
    </row>
    <row r="979757" spans="10:10" ht="14.25" customHeight="1" x14ac:dyDescent="0.25">
      <c r="J979757" s="30"/>
    </row>
    <row r="979758" spans="10:10" ht="14.25" customHeight="1" x14ac:dyDescent="0.25">
      <c r="J979758" s="30"/>
    </row>
    <row r="979759" spans="10:10" ht="14.25" customHeight="1" x14ac:dyDescent="0.25">
      <c r="J979759" s="30"/>
    </row>
    <row r="979760" spans="10:10" ht="14.25" customHeight="1" x14ac:dyDescent="0.25">
      <c r="J979760" s="30"/>
    </row>
    <row r="979761" spans="10:10" ht="14.25" customHeight="1" x14ac:dyDescent="0.25">
      <c r="J979761" s="30"/>
    </row>
    <row r="979762" spans="10:10" ht="14.25" customHeight="1" x14ac:dyDescent="0.25">
      <c r="J979762" s="30"/>
    </row>
    <row r="979763" spans="10:10" ht="14.25" customHeight="1" x14ac:dyDescent="0.25">
      <c r="J979763" s="30"/>
    </row>
    <row r="979764" spans="10:10" ht="14.25" customHeight="1" x14ac:dyDescent="0.25">
      <c r="J979764" s="30"/>
    </row>
    <row r="979765" spans="10:10" ht="14.25" customHeight="1" x14ac:dyDescent="0.25">
      <c r="J979765" s="30"/>
    </row>
    <row r="979766" spans="10:10" ht="14.25" customHeight="1" x14ac:dyDescent="0.25">
      <c r="J979766" s="30"/>
    </row>
    <row r="979767" spans="10:10" ht="14.25" customHeight="1" x14ac:dyDescent="0.25">
      <c r="J979767" s="30"/>
    </row>
    <row r="979768" spans="10:10" ht="14.25" customHeight="1" x14ac:dyDescent="0.25">
      <c r="J979768" s="30"/>
    </row>
    <row r="979769" spans="10:10" ht="14.25" customHeight="1" x14ac:dyDescent="0.25">
      <c r="J979769" s="30"/>
    </row>
    <row r="979770" spans="10:10" ht="14.25" customHeight="1" x14ac:dyDescent="0.25">
      <c r="J979770" s="30"/>
    </row>
    <row r="979771" spans="10:10" ht="14.25" customHeight="1" x14ac:dyDescent="0.25">
      <c r="J979771" s="30"/>
    </row>
    <row r="979772" spans="10:10" ht="14.25" customHeight="1" x14ac:dyDescent="0.25">
      <c r="J979772" s="30"/>
    </row>
    <row r="979773" spans="10:10" ht="14.25" customHeight="1" x14ac:dyDescent="0.25">
      <c r="J979773" s="30"/>
    </row>
    <row r="979774" spans="10:10" ht="14.25" customHeight="1" x14ac:dyDescent="0.25">
      <c r="J979774" s="30"/>
    </row>
    <row r="979775" spans="10:10" ht="14.25" customHeight="1" x14ac:dyDescent="0.25">
      <c r="J979775" s="30"/>
    </row>
    <row r="979776" spans="10:10" ht="14.25" customHeight="1" x14ac:dyDescent="0.25">
      <c r="J979776" s="30"/>
    </row>
    <row r="979777" spans="10:10" ht="14.25" customHeight="1" x14ac:dyDescent="0.25">
      <c r="J979777" s="30"/>
    </row>
    <row r="979778" spans="10:10" ht="14.25" customHeight="1" x14ac:dyDescent="0.25">
      <c r="J979778" s="30"/>
    </row>
    <row r="979779" spans="10:10" ht="14.25" customHeight="1" x14ac:dyDescent="0.25">
      <c r="J979779" s="30"/>
    </row>
    <row r="979780" spans="10:10" ht="14.25" customHeight="1" x14ac:dyDescent="0.25">
      <c r="J979780" s="30"/>
    </row>
    <row r="979781" spans="10:10" ht="14.25" customHeight="1" x14ac:dyDescent="0.25">
      <c r="J979781" s="30"/>
    </row>
    <row r="979782" spans="10:10" ht="14.25" customHeight="1" x14ac:dyDescent="0.25">
      <c r="J979782" s="30"/>
    </row>
    <row r="979783" spans="10:10" ht="14.25" customHeight="1" x14ac:dyDescent="0.25">
      <c r="J979783" s="30"/>
    </row>
    <row r="979784" spans="10:10" ht="14.25" customHeight="1" x14ac:dyDescent="0.25">
      <c r="J979784" s="30"/>
    </row>
    <row r="979785" spans="10:10" ht="14.25" customHeight="1" x14ac:dyDescent="0.25">
      <c r="J979785" s="30"/>
    </row>
    <row r="979786" spans="10:10" ht="14.25" customHeight="1" x14ac:dyDescent="0.25">
      <c r="J979786" s="30"/>
    </row>
    <row r="979787" spans="10:10" ht="14.25" customHeight="1" x14ac:dyDescent="0.25">
      <c r="J979787" s="30"/>
    </row>
    <row r="979788" spans="10:10" ht="14.25" customHeight="1" x14ac:dyDescent="0.25">
      <c r="J979788" s="30"/>
    </row>
    <row r="979789" spans="10:10" ht="14.25" customHeight="1" x14ac:dyDescent="0.25">
      <c r="J979789" s="30"/>
    </row>
    <row r="979790" spans="10:10" ht="14.25" customHeight="1" x14ac:dyDescent="0.25">
      <c r="J979790" s="30"/>
    </row>
    <row r="979791" spans="10:10" ht="14.25" customHeight="1" x14ac:dyDescent="0.25">
      <c r="J979791" s="30"/>
    </row>
    <row r="979792" spans="10:10" ht="14.25" customHeight="1" x14ac:dyDescent="0.25">
      <c r="J979792" s="30"/>
    </row>
    <row r="979793" spans="10:10" ht="14.25" customHeight="1" x14ac:dyDescent="0.25">
      <c r="J979793" s="30"/>
    </row>
    <row r="979794" spans="10:10" ht="14.25" customHeight="1" x14ac:dyDescent="0.25">
      <c r="J979794" s="30"/>
    </row>
    <row r="979795" spans="10:10" ht="14.25" customHeight="1" x14ac:dyDescent="0.25">
      <c r="J979795" s="30"/>
    </row>
    <row r="979796" spans="10:10" ht="14.25" customHeight="1" x14ac:dyDescent="0.25">
      <c r="J979796" s="30"/>
    </row>
    <row r="979797" spans="10:10" ht="14.25" customHeight="1" x14ac:dyDescent="0.25">
      <c r="J979797" s="30"/>
    </row>
    <row r="979798" spans="10:10" ht="14.25" customHeight="1" x14ac:dyDescent="0.25">
      <c r="J979798" s="30"/>
    </row>
    <row r="979799" spans="10:10" ht="14.25" customHeight="1" x14ac:dyDescent="0.25">
      <c r="J979799" s="30"/>
    </row>
    <row r="979800" spans="10:10" ht="14.25" customHeight="1" x14ac:dyDescent="0.25">
      <c r="J979800" s="30"/>
    </row>
    <row r="979801" spans="10:10" ht="14.25" customHeight="1" x14ac:dyDescent="0.25">
      <c r="J979801" s="30"/>
    </row>
    <row r="979802" spans="10:10" ht="14.25" customHeight="1" x14ac:dyDescent="0.25">
      <c r="J979802" s="30"/>
    </row>
    <row r="979803" spans="10:10" ht="14.25" customHeight="1" x14ac:dyDescent="0.25">
      <c r="J979803" s="30"/>
    </row>
    <row r="979804" spans="10:10" ht="14.25" customHeight="1" x14ac:dyDescent="0.25">
      <c r="J979804" s="30"/>
    </row>
    <row r="979805" spans="10:10" ht="14.25" customHeight="1" x14ac:dyDescent="0.25">
      <c r="J979805" s="30"/>
    </row>
    <row r="979806" spans="10:10" ht="14.25" customHeight="1" x14ac:dyDescent="0.25">
      <c r="J979806" s="30"/>
    </row>
    <row r="979807" spans="10:10" ht="14.25" customHeight="1" x14ac:dyDescent="0.25">
      <c r="J979807" s="30"/>
    </row>
    <row r="979808" spans="10:10" ht="14.25" customHeight="1" x14ac:dyDescent="0.25">
      <c r="J979808" s="30"/>
    </row>
    <row r="979809" spans="10:10" ht="14.25" customHeight="1" x14ac:dyDescent="0.25">
      <c r="J979809" s="30"/>
    </row>
    <row r="979810" spans="10:10" ht="14.25" customHeight="1" x14ac:dyDescent="0.25">
      <c r="J979810" s="30"/>
    </row>
    <row r="979811" spans="10:10" ht="14.25" customHeight="1" x14ac:dyDescent="0.25">
      <c r="J979811" s="30"/>
    </row>
    <row r="979812" spans="10:10" ht="14.25" customHeight="1" x14ac:dyDescent="0.25">
      <c r="J979812" s="30"/>
    </row>
    <row r="979813" spans="10:10" ht="14.25" customHeight="1" x14ac:dyDescent="0.25">
      <c r="J979813" s="30"/>
    </row>
    <row r="979814" spans="10:10" ht="14.25" customHeight="1" x14ac:dyDescent="0.25">
      <c r="J979814" s="30"/>
    </row>
    <row r="979815" spans="10:10" ht="14.25" customHeight="1" x14ac:dyDescent="0.25">
      <c r="J979815" s="30"/>
    </row>
    <row r="979816" spans="10:10" ht="14.25" customHeight="1" x14ac:dyDescent="0.25">
      <c r="J979816" s="30"/>
    </row>
    <row r="979817" spans="10:10" ht="14.25" customHeight="1" x14ac:dyDescent="0.25">
      <c r="J979817" s="30"/>
    </row>
    <row r="979818" spans="10:10" ht="14.25" customHeight="1" x14ac:dyDescent="0.25">
      <c r="J979818" s="30"/>
    </row>
    <row r="979819" spans="10:10" ht="14.25" customHeight="1" x14ac:dyDescent="0.25">
      <c r="J979819" s="30"/>
    </row>
    <row r="979820" spans="10:10" ht="14.25" customHeight="1" x14ac:dyDescent="0.25">
      <c r="J979820" s="30"/>
    </row>
    <row r="979821" spans="10:10" ht="14.25" customHeight="1" x14ac:dyDescent="0.25">
      <c r="J979821" s="30"/>
    </row>
    <row r="979822" spans="10:10" ht="14.25" customHeight="1" x14ac:dyDescent="0.25">
      <c r="J979822" s="30"/>
    </row>
    <row r="979823" spans="10:10" ht="14.25" customHeight="1" x14ac:dyDescent="0.25">
      <c r="J979823" s="30"/>
    </row>
    <row r="979824" spans="10:10" ht="14.25" customHeight="1" x14ac:dyDescent="0.25">
      <c r="J979824" s="30"/>
    </row>
    <row r="979825" spans="10:10" ht="14.25" customHeight="1" x14ac:dyDescent="0.25">
      <c r="J979825" s="30"/>
    </row>
    <row r="979826" spans="10:10" ht="14.25" customHeight="1" x14ac:dyDescent="0.25">
      <c r="J979826" s="30"/>
    </row>
    <row r="979827" spans="10:10" ht="14.25" customHeight="1" x14ac:dyDescent="0.25">
      <c r="J979827" s="30"/>
    </row>
    <row r="979828" spans="10:10" ht="14.25" customHeight="1" x14ac:dyDescent="0.25">
      <c r="J979828" s="30"/>
    </row>
    <row r="979829" spans="10:10" ht="14.25" customHeight="1" x14ac:dyDescent="0.25">
      <c r="J979829" s="30"/>
    </row>
    <row r="979830" spans="10:10" ht="14.25" customHeight="1" x14ac:dyDescent="0.25">
      <c r="J979830" s="30"/>
    </row>
    <row r="979831" spans="10:10" ht="14.25" customHeight="1" x14ac:dyDescent="0.25">
      <c r="J979831" s="30"/>
    </row>
    <row r="979832" spans="10:10" ht="14.25" customHeight="1" x14ac:dyDescent="0.25">
      <c r="J979832" s="30"/>
    </row>
    <row r="979833" spans="10:10" ht="14.25" customHeight="1" x14ac:dyDescent="0.25">
      <c r="J979833" s="30"/>
    </row>
    <row r="979834" spans="10:10" ht="14.25" customHeight="1" x14ac:dyDescent="0.25">
      <c r="J979834" s="30"/>
    </row>
    <row r="979835" spans="10:10" ht="14.25" customHeight="1" x14ac:dyDescent="0.25">
      <c r="J979835" s="30"/>
    </row>
    <row r="979836" spans="10:10" ht="14.25" customHeight="1" x14ac:dyDescent="0.25">
      <c r="J979836" s="30"/>
    </row>
    <row r="979837" spans="10:10" ht="14.25" customHeight="1" x14ac:dyDescent="0.25">
      <c r="J979837" s="30"/>
    </row>
    <row r="979838" spans="10:10" ht="14.25" customHeight="1" x14ac:dyDescent="0.25">
      <c r="J979838" s="30"/>
    </row>
    <row r="979839" spans="10:10" ht="14.25" customHeight="1" x14ac:dyDescent="0.25">
      <c r="J979839" s="30"/>
    </row>
    <row r="979840" spans="10:10" ht="14.25" customHeight="1" x14ac:dyDescent="0.25">
      <c r="J979840" s="30"/>
    </row>
    <row r="979841" spans="10:10" ht="14.25" customHeight="1" x14ac:dyDescent="0.25">
      <c r="J979841" s="30"/>
    </row>
    <row r="979842" spans="10:10" ht="14.25" customHeight="1" x14ac:dyDescent="0.25">
      <c r="J979842" s="30"/>
    </row>
    <row r="979843" spans="10:10" ht="14.25" customHeight="1" x14ac:dyDescent="0.25">
      <c r="J979843" s="30"/>
    </row>
    <row r="979844" spans="10:10" ht="14.25" customHeight="1" x14ac:dyDescent="0.25">
      <c r="J979844" s="30"/>
    </row>
    <row r="979845" spans="10:10" ht="14.25" customHeight="1" x14ac:dyDescent="0.25">
      <c r="J979845" s="30"/>
    </row>
    <row r="979846" spans="10:10" ht="14.25" customHeight="1" x14ac:dyDescent="0.25">
      <c r="J979846" s="51"/>
    </row>
    <row r="979847" spans="10:10" ht="14.25" customHeight="1" x14ac:dyDescent="0.25">
      <c r="J979847" s="51"/>
    </row>
    <row r="979848" spans="10:10" ht="14.25" customHeight="1" x14ac:dyDescent="0.25">
      <c r="J979848" s="30"/>
    </row>
    <row r="979849" spans="10:10" ht="14.25" customHeight="1" x14ac:dyDescent="0.25">
      <c r="J979849" s="30"/>
    </row>
    <row r="979850" spans="10:10" ht="14.25" customHeight="1" x14ac:dyDescent="0.25">
      <c r="J979850" s="30"/>
    </row>
    <row r="979851" spans="10:10" ht="14.25" customHeight="1" x14ac:dyDescent="0.25">
      <c r="J979851" s="30"/>
    </row>
    <row r="979852" spans="10:10" ht="14.25" customHeight="1" x14ac:dyDescent="0.25">
      <c r="J979852" s="30"/>
    </row>
    <row r="979853" spans="10:10" ht="14.25" customHeight="1" x14ac:dyDescent="0.25">
      <c r="J979853" s="30"/>
    </row>
    <row r="979854" spans="10:10" ht="14.25" customHeight="1" x14ac:dyDescent="0.25">
      <c r="J979854" s="30"/>
    </row>
    <row r="979855" spans="10:10" ht="14.25" customHeight="1" x14ac:dyDescent="0.25">
      <c r="J979855" s="30"/>
    </row>
    <row r="979856" spans="10:10" ht="14.25" customHeight="1" x14ac:dyDescent="0.25">
      <c r="J979856" s="30"/>
    </row>
    <row r="979857" spans="10:10" ht="14.25" customHeight="1" x14ac:dyDescent="0.25">
      <c r="J979857" s="30"/>
    </row>
    <row r="979858" spans="10:10" ht="14.25" customHeight="1" x14ac:dyDescent="0.25">
      <c r="J979858" s="30"/>
    </row>
    <row r="979859" spans="10:10" ht="14.25" customHeight="1" x14ac:dyDescent="0.25">
      <c r="J979859" s="51"/>
    </row>
    <row r="979860" spans="10:10" ht="14.25" customHeight="1" x14ac:dyDescent="0.25">
      <c r="J979860" s="30"/>
    </row>
    <row r="979861" spans="10:10" ht="14.25" customHeight="1" x14ac:dyDescent="0.25">
      <c r="J979861" s="30"/>
    </row>
    <row r="979862" spans="10:10" ht="14.25" customHeight="1" x14ac:dyDescent="0.25">
      <c r="J979862" s="30"/>
    </row>
    <row r="979863" spans="10:10" ht="14.25" customHeight="1" x14ac:dyDescent="0.25">
      <c r="J979863" s="30"/>
    </row>
    <row r="979864" spans="10:10" ht="14.25" customHeight="1" x14ac:dyDescent="0.25">
      <c r="J979864" s="30"/>
    </row>
    <row r="979865" spans="10:10" ht="14.25" customHeight="1" x14ac:dyDescent="0.25">
      <c r="J979865" s="30"/>
    </row>
    <row r="979866" spans="10:10" ht="14.25" customHeight="1" x14ac:dyDescent="0.25">
      <c r="J979866" s="30"/>
    </row>
    <row r="979867" spans="10:10" ht="14.25" customHeight="1" x14ac:dyDescent="0.25">
      <c r="J979867" s="30"/>
    </row>
    <row r="979868" spans="10:10" ht="14.25" customHeight="1" x14ac:dyDescent="0.25">
      <c r="J979868" s="30"/>
    </row>
    <row r="979869" spans="10:10" ht="14.25" customHeight="1" x14ac:dyDescent="0.25">
      <c r="J979869" s="30"/>
    </row>
    <row r="979870" spans="10:10" ht="14.25" customHeight="1" x14ac:dyDescent="0.25">
      <c r="J979870" s="30"/>
    </row>
    <row r="979871" spans="10:10" ht="14.25" customHeight="1" x14ac:dyDescent="0.25">
      <c r="J979871" s="51"/>
    </row>
    <row r="979872" spans="10:10" ht="14.25" customHeight="1" x14ac:dyDescent="0.25">
      <c r="J979872" s="30"/>
    </row>
    <row r="979873" spans="10:10" ht="14.25" customHeight="1" x14ac:dyDescent="0.25">
      <c r="J979873" s="30"/>
    </row>
    <row r="979874" spans="10:10" ht="14.25" customHeight="1" x14ac:dyDescent="0.25">
      <c r="J979874" s="30"/>
    </row>
    <row r="979875" spans="10:10" ht="14.25" customHeight="1" x14ac:dyDescent="0.25">
      <c r="J979875" s="30"/>
    </row>
    <row r="979876" spans="10:10" ht="14.25" customHeight="1" x14ac:dyDescent="0.25">
      <c r="J979876" s="30"/>
    </row>
    <row r="979877" spans="10:10" ht="14.25" customHeight="1" x14ac:dyDescent="0.25">
      <c r="J979877" s="30"/>
    </row>
    <row r="979878" spans="10:10" ht="14.25" customHeight="1" x14ac:dyDescent="0.25">
      <c r="J979878" s="30"/>
    </row>
    <row r="979879" spans="10:10" ht="14.25" customHeight="1" x14ac:dyDescent="0.25">
      <c r="J979879" s="30"/>
    </row>
    <row r="979880" spans="10:10" ht="14.25" customHeight="1" x14ac:dyDescent="0.25">
      <c r="J979880" s="30"/>
    </row>
    <row r="979881" spans="10:10" ht="14.25" customHeight="1" x14ac:dyDescent="0.25">
      <c r="J979881" s="30"/>
    </row>
    <row r="979882" spans="10:10" ht="14.25" customHeight="1" x14ac:dyDescent="0.25">
      <c r="J979882" s="30"/>
    </row>
    <row r="979883" spans="10:10" ht="14.25" customHeight="1" x14ac:dyDescent="0.25">
      <c r="J979883" s="30"/>
    </row>
    <row r="979884" spans="10:10" ht="14.25" customHeight="1" x14ac:dyDescent="0.25">
      <c r="J979884" s="30"/>
    </row>
    <row r="979885" spans="10:10" ht="14.25" customHeight="1" x14ac:dyDescent="0.25">
      <c r="J979885" s="30"/>
    </row>
    <row r="979886" spans="10:10" ht="14.25" customHeight="1" x14ac:dyDescent="0.25">
      <c r="J979886" s="30"/>
    </row>
    <row r="979887" spans="10:10" ht="14.25" customHeight="1" x14ac:dyDescent="0.25">
      <c r="J979887" s="30"/>
    </row>
    <row r="979888" spans="10:10" ht="14.25" customHeight="1" x14ac:dyDescent="0.25">
      <c r="J979888" s="30"/>
    </row>
    <row r="979889" spans="10:10" ht="14.25" customHeight="1" x14ac:dyDescent="0.25">
      <c r="J979889" s="30"/>
    </row>
    <row r="979890" spans="10:10" ht="14.25" customHeight="1" x14ac:dyDescent="0.25">
      <c r="J979890" s="30"/>
    </row>
    <row r="979891" spans="10:10" ht="14.25" customHeight="1" x14ac:dyDescent="0.25">
      <c r="J979891" s="30"/>
    </row>
    <row r="979892" spans="10:10" ht="14.25" customHeight="1" x14ac:dyDescent="0.25">
      <c r="J979892" s="30"/>
    </row>
    <row r="979893" spans="10:10" ht="14.25" customHeight="1" x14ac:dyDescent="0.25">
      <c r="J979893" s="30"/>
    </row>
    <row r="979894" spans="10:10" ht="14.25" customHeight="1" x14ac:dyDescent="0.25">
      <c r="J979894" s="30"/>
    </row>
    <row r="979895" spans="10:10" ht="14.25" customHeight="1" x14ac:dyDescent="0.25">
      <c r="J979895" s="30"/>
    </row>
    <row r="979896" spans="10:10" ht="14.25" customHeight="1" x14ac:dyDescent="0.25">
      <c r="J979896" s="30"/>
    </row>
    <row r="979897" spans="10:10" ht="14.25" customHeight="1" x14ac:dyDescent="0.25">
      <c r="J979897" s="30"/>
    </row>
    <row r="979898" spans="10:10" ht="14.25" customHeight="1" x14ac:dyDescent="0.25">
      <c r="J979898" s="30"/>
    </row>
    <row r="979899" spans="10:10" ht="14.25" customHeight="1" x14ac:dyDescent="0.25">
      <c r="J979899" s="30"/>
    </row>
    <row r="979900" spans="10:10" ht="14.25" customHeight="1" x14ac:dyDescent="0.25">
      <c r="J979900" s="30"/>
    </row>
    <row r="979901" spans="10:10" ht="14.25" customHeight="1" x14ac:dyDescent="0.25">
      <c r="J979901" s="30"/>
    </row>
    <row r="979902" spans="10:10" ht="14.25" customHeight="1" x14ac:dyDescent="0.25">
      <c r="J979902" s="30"/>
    </row>
    <row r="979903" spans="10:10" ht="14.25" customHeight="1" x14ac:dyDescent="0.25">
      <c r="J979903" s="51"/>
    </row>
    <row r="979904" spans="10:10" ht="14.25" customHeight="1" x14ac:dyDescent="0.25">
      <c r="J979904" s="51"/>
    </row>
    <row r="979905" spans="10:10" ht="14.25" customHeight="1" x14ac:dyDescent="0.25">
      <c r="J979905" s="51"/>
    </row>
    <row r="979906" spans="10:10" ht="14.25" customHeight="1" x14ac:dyDescent="0.25">
      <c r="J979906" s="51"/>
    </row>
    <row r="979907" spans="10:10" ht="14.25" customHeight="1" x14ac:dyDescent="0.25">
      <c r="J979907" s="30"/>
    </row>
    <row r="979908" spans="10:10" ht="14.25" customHeight="1" x14ac:dyDescent="0.25">
      <c r="J979908" s="30"/>
    </row>
    <row r="979909" spans="10:10" ht="14.25" customHeight="1" x14ac:dyDescent="0.25">
      <c r="J979909" s="30"/>
    </row>
    <row r="979910" spans="10:10" ht="14.25" customHeight="1" x14ac:dyDescent="0.25">
      <c r="J979910" s="30"/>
    </row>
    <row r="979911" spans="10:10" ht="14.25" customHeight="1" x14ac:dyDescent="0.25">
      <c r="J979911" s="30"/>
    </row>
    <row r="979912" spans="10:10" ht="14.25" customHeight="1" x14ac:dyDescent="0.25">
      <c r="J979912" s="30"/>
    </row>
    <row r="979913" spans="10:10" ht="14.25" customHeight="1" x14ac:dyDescent="0.25">
      <c r="J979913" s="30"/>
    </row>
    <row r="979914" spans="10:10" ht="14.25" customHeight="1" x14ac:dyDescent="0.25">
      <c r="J979914" s="30"/>
    </row>
    <row r="979915" spans="10:10" ht="14.25" customHeight="1" x14ac:dyDescent="0.25">
      <c r="J979915" s="51"/>
    </row>
    <row r="979916" spans="10:10" ht="14.25" customHeight="1" x14ac:dyDescent="0.25">
      <c r="J979916" s="51"/>
    </row>
    <row r="979917" spans="10:10" ht="14.25" customHeight="1" x14ac:dyDescent="0.25">
      <c r="J979917" s="30"/>
    </row>
    <row r="979918" spans="10:10" ht="14.25" customHeight="1" x14ac:dyDescent="0.25">
      <c r="J979918" s="30"/>
    </row>
    <row r="979919" spans="10:10" ht="14.25" customHeight="1" x14ac:dyDescent="0.25">
      <c r="J979919" s="30"/>
    </row>
    <row r="979920" spans="10:10" ht="14.25" customHeight="1" x14ac:dyDescent="0.25">
      <c r="J979920" s="30"/>
    </row>
    <row r="979921" spans="10:10" ht="14.25" customHeight="1" x14ac:dyDescent="0.25">
      <c r="J979921" s="30"/>
    </row>
    <row r="979922" spans="10:10" ht="14.25" customHeight="1" x14ac:dyDescent="0.25">
      <c r="J979922" s="30"/>
    </row>
    <row r="979923" spans="10:10" ht="14.25" customHeight="1" x14ac:dyDescent="0.25">
      <c r="J979923" s="30"/>
    </row>
    <row r="979924" spans="10:10" ht="14.25" customHeight="1" x14ac:dyDescent="0.25">
      <c r="J979924" s="30"/>
    </row>
    <row r="979925" spans="10:10" ht="14.25" customHeight="1" x14ac:dyDescent="0.25">
      <c r="J979925" s="30"/>
    </row>
    <row r="979926" spans="10:10" ht="14.25" customHeight="1" x14ac:dyDescent="0.25">
      <c r="J979926" s="30"/>
    </row>
    <row r="979927" spans="10:10" ht="14.25" customHeight="1" x14ac:dyDescent="0.25">
      <c r="J979927" s="30"/>
    </row>
    <row r="979928" spans="10:10" ht="14.25" customHeight="1" x14ac:dyDescent="0.25">
      <c r="J979928" s="30"/>
    </row>
    <row r="979929" spans="10:10" ht="14.25" customHeight="1" x14ac:dyDescent="0.25">
      <c r="J979929" s="30"/>
    </row>
    <row r="979930" spans="10:10" ht="14.25" customHeight="1" x14ac:dyDescent="0.25">
      <c r="J979930" s="30"/>
    </row>
    <row r="979931" spans="10:10" ht="14.25" customHeight="1" x14ac:dyDescent="0.25">
      <c r="J979931" s="30"/>
    </row>
    <row r="979932" spans="10:10" ht="14.25" customHeight="1" x14ac:dyDescent="0.25">
      <c r="J979932" s="30"/>
    </row>
    <row r="979933" spans="10:10" ht="14.25" customHeight="1" x14ac:dyDescent="0.25">
      <c r="J979933" s="30"/>
    </row>
    <row r="979934" spans="10:10" ht="14.25" customHeight="1" x14ac:dyDescent="0.25">
      <c r="J979934" s="30"/>
    </row>
    <row r="979935" spans="10:10" ht="14.25" customHeight="1" x14ac:dyDescent="0.25">
      <c r="J979935" s="30"/>
    </row>
    <row r="979936" spans="10:10" ht="14.25" customHeight="1" x14ac:dyDescent="0.25">
      <c r="J979936" s="30"/>
    </row>
    <row r="979937" spans="10:10" ht="14.25" customHeight="1" x14ac:dyDescent="0.25">
      <c r="J979937" s="30"/>
    </row>
    <row r="979938" spans="10:10" ht="14.25" customHeight="1" x14ac:dyDescent="0.25">
      <c r="J979938" s="30"/>
    </row>
    <row r="979939" spans="10:10" ht="14.25" customHeight="1" x14ac:dyDescent="0.25">
      <c r="J979939" s="30"/>
    </row>
    <row r="979940" spans="10:10" ht="14.25" customHeight="1" x14ac:dyDescent="0.25">
      <c r="J979940" s="30"/>
    </row>
    <row r="979941" spans="10:10" ht="14.25" customHeight="1" x14ac:dyDescent="0.25">
      <c r="J979941" s="30"/>
    </row>
    <row r="979942" spans="10:10" ht="14.25" customHeight="1" x14ac:dyDescent="0.25">
      <c r="J979942" s="30"/>
    </row>
    <row r="979943" spans="10:10" ht="14.25" customHeight="1" x14ac:dyDescent="0.25">
      <c r="J979943" s="30"/>
    </row>
    <row r="979944" spans="10:10" ht="14.25" customHeight="1" x14ac:dyDescent="0.25">
      <c r="J979944" s="51"/>
    </row>
    <row r="979945" spans="10:10" ht="14.25" customHeight="1" x14ac:dyDescent="0.25">
      <c r="J979945" s="30"/>
    </row>
    <row r="979946" spans="10:10" ht="14.25" customHeight="1" x14ac:dyDescent="0.25">
      <c r="J979946" s="30"/>
    </row>
    <row r="979947" spans="10:10" ht="14.25" customHeight="1" x14ac:dyDescent="0.25">
      <c r="J979947" s="30"/>
    </row>
    <row r="979948" spans="10:10" ht="14.25" customHeight="1" x14ac:dyDescent="0.25">
      <c r="J979948" s="30"/>
    </row>
    <row r="979949" spans="10:10" ht="14.25" customHeight="1" x14ac:dyDescent="0.25">
      <c r="J979949" s="30"/>
    </row>
    <row r="979950" spans="10:10" ht="14.25" customHeight="1" x14ac:dyDescent="0.25">
      <c r="J979950" s="30"/>
    </row>
    <row r="979951" spans="10:10" ht="14.25" customHeight="1" x14ac:dyDescent="0.25">
      <c r="J979951" s="30"/>
    </row>
    <row r="979952" spans="10:10" ht="14.25" customHeight="1" x14ac:dyDescent="0.25">
      <c r="J979952" s="30"/>
    </row>
    <row r="979953" spans="10:10" ht="14.25" customHeight="1" x14ac:dyDescent="0.25">
      <c r="J979953" s="30"/>
    </row>
    <row r="979954" spans="10:10" ht="14.25" customHeight="1" x14ac:dyDescent="0.25">
      <c r="J979954" s="51"/>
    </row>
    <row r="979955" spans="10:10" ht="14.25" customHeight="1" x14ac:dyDescent="0.25">
      <c r="J979955" s="30"/>
    </row>
    <row r="979956" spans="10:10" ht="14.25" customHeight="1" x14ac:dyDescent="0.25">
      <c r="J979956" s="30"/>
    </row>
    <row r="979957" spans="10:10" ht="14.25" customHeight="1" x14ac:dyDescent="0.25">
      <c r="J979957" s="30"/>
    </row>
    <row r="979958" spans="10:10" ht="14.25" customHeight="1" x14ac:dyDescent="0.25">
      <c r="J979958" s="30"/>
    </row>
    <row r="979959" spans="10:10" ht="14.25" customHeight="1" x14ac:dyDescent="0.25">
      <c r="J979959" s="30"/>
    </row>
    <row r="979960" spans="10:10" ht="14.25" customHeight="1" x14ac:dyDescent="0.25">
      <c r="J979960" s="30"/>
    </row>
    <row r="979961" spans="10:10" ht="14.25" customHeight="1" x14ac:dyDescent="0.25">
      <c r="J979961" s="30"/>
    </row>
    <row r="979962" spans="10:10" ht="14.25" customHeight="1" x14ac:dyDescent="0.25">
      <c r="J979962" s="30"/>
    </row>
    <row r="979963" spans="10:10" ht="14.25" customHeight="1" x14ac:dyDescent="0.25">
      <c r="J979963" s="30"/>
    </row>
    <row r="979964" spans="10:10" ht="14.25" customHeight="1" x14ac:dyDescent="0.25">
      <c r="J979964" s="30"/>
    </row>
    <row r="979965" spans="10:10" ht="14.25" customHeight="1" x14ac:dyDescent="0.25">
      <c r="J979965" s="30"/>
    </row>
    <row r="979966" spans="10:10" ht="14.25" customHeight="1" x14ac:dyDescent="0.25">
      <c r="J979966" s="30"/>
    </row>
    <row r="979967" spans="10:10" ht="14.25" customHeight="1" x14ac:dyDescent="0.25">
      <c r="J979967" s="30"/>
    </row>
    <row r="979968" spans="10:10" ht="14.25" customHeight="1" x14ac:dyDescent="0.25">
      <c r="J979968" s="30"/>
    </row>
    <row r="979969" spans="10:10" ht="14.25" customHeight="1" x14ac:dyDescent="0.25">
      <c r="J979969" s="30"/>
    </row>
    <row r="979970" spans="10:10" ht="14.25" customHeight="1" x14ac:dyDescent="0.25">
      <c r="J979970" s="30"/>
    </row>
    <row r="979971" spans="10:10" ht="14.25" customHeight="1" x14ac:dyDescent="0.25">
      <c r="J979971" s="30"/>
    </row>
    <row r="979972" spans="10:10" ht="14.25" customHeight="1" x14ac:dyDescent="0.25">
      <c r="J979972" s="30"/>
    </row>
    <row r="979973" spans="10:10" ht="14.25" customHeight="1" x14ac:dyDescent="0.25">
      <c r="J979973" s="30"/>
    </row>
    <row r="979974" spans="10:10" ht="14.25" customHeight="1" x14ac:dyDescent="0.25">
      <c r="J979974" s="30"/>
    </row>
    <row r="979975" spans="10:10" ht="14.25" customHeight="1" x14ac:dyDescent="0.25">
      <c r="J979975" s="30"/>
    </row>
    <row r="979976" spans="10:10" ht="14.25" customHeight="1" x14ac:dyDescent="0.25">
      <c r="J979976" s="30"/>
    </row>
    <row r="979977" spans="10:10" ht="14.25" customHeight="1" x14ac:dyDescent="0.25">
      <c r="J979977" s="30"/>
    </row>
    <row r="979978" spans="10:10" ht="14.25" customHeight="1" x14ac:dyDescent="0.25">
      <c r="J979978" s="30"/>
    </row>
    <row r="979979" spans="10:10" ht="14.25" customHeight="1" x14ac:dyDescent="0.25">
      <c r="J979979" s="30"/>
    </row>
    <row r="979980" spans="10:10" ht="14.25" customHeight="1" x14ac:dyDescent="0.25">
      <c r="J979980" s="30"/>
    </row>
    <row r="979981" spans="10:10" ht="14.25" customHeight="1" x14ac:dyDescent="0.25">
      <c r="J979981" s="30"/>
    </row>
    <row r="979982" spans="10:10" ht="14.25" customHeight="1" x14ac:dyDescent="0.25">
      <c r="J979982" s="30"/>
    </row>
    <row r="979983" spans="10:10" ht="14.25" customHeight="1" x14ac:dyDescent="0.25">
      <c r="J979983" s="30"/>
    </row>
    <row r="979984" spans="10:10" ht="14.25" customHeight="1" x14ac:dyDescent="0.25">
      <c r="J979984" s="30"/>
    </row>
    <row r="979985" spans="10:10" ht="14.25" customHeight="1" x14ac:dyDescent="0.25">
      <c r="J979985" s="30"/>
    </row>
    <row r="979986" spans="10:10" ht="14.25" customHeight="1" x14ac:dyDescent="0.25">
      <c r="J979986" s="31"/>
    </row>
    <row r="979987" spans="10:10" ht="14.25" customHeight="1" x14ac:dyDescent="0.25">
      <c r="J979987" s="30"/>
    </row>
    <row r="979988" spans="10:10" ht="14.25" customHeight="1" x14ac:dyDescent="0.25">
      <c r="J979988" s="30"/>
    </row>
    <row r="979989" spans="10:10" ht="14.25" customHeight="1" x14ac:dyDescent="0.25">
      <c r="J979989" s="30"/>
    </row>
    <row r="979990" spans="10:10" ht="14.25" customHeight="1" x14ac:dyDescent="0.25">
      <c r="J979990" s="30"/>
    </row>
    <row r="979991" spans="10:10" ht="14.25" customHeight="1" x14ac:dyDescent="0.25">
      <c r="J979991" s="30"/>
    </row>
    <row r="979992" spans="10:10" ht="14.25" customHeight="1" x14ac:dyDescent="0.25">
      <c r="J979992" s="30"/>
    </row>
    <row r="979993" spans="10:10" ht="14.25" customHeight="1" x14ac:dyDescent="0.25">
      <c r="J979993" s="30"/>
    </row>
    <row r="979994" spans="10:10" ht="14.25" customHeight="1" x14ac:dyDescent="0.25">
      <c r="J979994" s="30"/>
    </row>
    <row r="979995" spans="10:10" ht="14.25" customHeight="1" x14ac:dyDescent="0.25">
      <c r="J979995" s="30"/>
    </row>
    <row r="979996" spans="10:10" ht="14.25" customHeight="1" x14ac:dyDescent="0.25">
      <c r="J979996" s="30"/>
    </row>
    <row r="979997" spans="10:10" ht="14.25" customHeight="1" x14ac:dyDescent="0.25">
      <c r="J979997" s="30"/>
    </row>
    <row r="979998" spans="10:10" ht="14.25" customHeight="1" x14ac:dyDescent="0.25">
      <c r="J979998" s="30"/>
    </row>
    <row r="979999" spans="10:10" ht="14.25" customHeight="1" x14ac:dyDescent="0.25">
      <c r="J979999" s="30"/>
    </row>
    <row r="980000" spans="10:10" ht="14.25" customHeight="1" x14ac:dyDescent="0.25">
      <c r="J980000" s="30"/>
    </row>
    <row r="980001" spans="10:10" ht="14.25" customHeight="1" x14ac:dyDescent="0.25">
      <c r="J980001" s="30"/>
    </row>
    <row r="980002" spans="10:10" ht="14.25" customHeight="1" x14ac:dyDescent="0.25">
      <c r="J980002" s="30"/>
    </row>
    <row r="980003" spans="10:10" ht="14.25" customHeight="1" x14ac:dyDescent="0.25">
      <c r="J980003" s="30"/>
    </row>
    <row r="980004" spans="10:10" ht="14.25" customHeight="1" x14ac:dyDescent="0.25">
      <c r="J980004" s="30"/>
    </row>
    <row r="980005" spans="10:10" ht="14.25" customHeight="1" x14ac:dyDescent="0.25">
      <c r="J980005" s="30"/>
    </row>
    <row r="980006" spans="10:10" ht="14.25" customHeight="1" x14ac:dyDescent="0.25">
      <c r="J980006" s="30"/>
    </row>
    <row r="980007" spans="10:10" ht="14.25" customHeight="1" x14ac:dyDescent="0.25">
      <c r="J980007" s="30"/>
    </row>
    <row r="980008" spans="10:10" ht="14.25" customHeight="1" x14ac:dyDescent="0.25">
      <c r="J980008" s="30"/>
    </row>
    <row r="980009" spans="10:10" ht="14.25" customHeight="1" x14ac:dyDescent="0.25">
      <c r="J980009" s="30"/>
    </row>
    <row r="980010" spans="10:10" ht="14.25" customHeight="1" x14ac:dyDescent="0.25">
      <c r="J980010" s="30"/>
    </row>
    <row r="980011" spans="10:10" ht="14.25" customHeight="1" x14ac:dyDescent="0.25">
      <c r="J980011" s="30"/>
    </row>
    <row r="980012" spans="10:10" ht="14.25" customHeight="1" x14ac:dyDescent="0.25">
      <c r="J980012" s="30"/>
    </row>
    <row r="980013" spans="10:10" ht="14.25" customHeight="1" x14ac:dyDescent="0.25">
      <c r="J980013" s="30"/>
    </row>
    <row r="980014" spans="10:10" ht="14.25" customHeight="1" x14ac:dyDescent="0.25">
      <c r="J980014" s="30"/>
    </row>
    <row r="980015" spans="10:10" ht="14.25" customHeight="1" x14ac:dyDescent="0.25">
      <c r="J980015" s="30"/>
    </row>
    <row r="980016" spans="10:10" ht="14.25" customHeight="1" x14ac:dyDescent="0.25">
      <c r="J980016" s="30"/>
    </row>
    <row r="980017" spans="10:10" ht="14.25" customHeight="1" x14ac:dyDescent="0.25">
      <c r="J980017" s="30"/>
    </row>
    <row r="980018" spans="10:10" ht="14.25" customHeight="1" x14ac:dyDescent="0.25">
      <c r="J980018" s="30"/>
    </row>
    <row r="980019" spans="10:10" ht="14.25" customHeight="1" x14ac:dyDescent="0.25">
      <c r="J980019" s="30"/>
    </row>
    <row r="980020" spans="10:10" ht="14.25" customHeight="1" x14ac:dyDescent="0.25">
      <c r="J980020" s="30"/>
    </row>
    <row r="980021" spans="10:10" ht="14.25" customHeight="1" x14ac:dyDescent="0.25">
      <c r="J980021" s="30"/>
    </row>
    <row r="980022" spans="10:10" ht="14.25" customHeight="1" x14ac:dyDescent="0.25">
      <c r="J980022" s="30"/>
    </row>
    <row r="980023" spans="10:10" ht="14.25" customHeight="1" x14ac:dyDescent="0.25">
      <c r="J980023" s="51"/>
    </row>
    <row r="980024" spans="10:10" ht="14.25" customHeight="1" x14ac:dyDescent="0.25">
      <c r="J980024" s="30"/>
    </row>
    <row r="980025" spans="10:10" ht="14.25" customHeight="1" x14ac:dyDescent="0.25">
      <c r="J980025" s="30"/>
    </row>
    <row r="980026" spans="10:10" ht="14.25" customHeight="1" x14ac:dyDescent="0.25">
      <c r="J980026" s="30"/>
    </row>
    <row r="980027" spans="10:10" ht="14.25" customHeight="1" x14ac:dyDescent="0.25">
      <c r="J980027" s="30"/>
    </row>
    <row r="980028" spans="10:10" ht="14.25" customHeight="1" x14ac:dyDescent="0.25">
      <c r="J980028" s="30"/>
    </row>
    <row r="980029" spans="10:10" ht="14.25" customHeight="1" x14ac:dyDescent="0.25">
      <c r="J980029" s="30"/>
    </row>
    <row r="980030" spans="10:10" ht="14.25" customHeight="1" x14ac:dyDescent="0.25">
      <c r="J980030" s="30"/>
    </row>
    <row r="980031" spans="10:10" ht="14.25" customHeight="1" x14ac:dyDescent="0.25">
      <c r="J980031" s="30"/>
    </row>
    <row r="980032" spans="10:10" ht="14.25" customHeight="1" x14ac:dyDescent="0.25">
      <c r="J980032" s="30"/>
    </row>
    <row r="980033" spans="10:10" ht="14.25" customHeight="1" x14ac:dyDescent="0.25">
      <c r="J980033" s="30"/>
    </row>
    <row r="980034" spans="10:10" ht="14.25" customHeight="1" x14ac:dyDescent="0.25">
      <c r="J980034" s="30"/>
    </row>
    <row r="980035" spans="10:10" ht="14.25" customHeight="1" x14ac:dyDescent="0.25">
      <c r="J980035" s="30"/>
    </row>
    <row r="980036" spans="10:10" ht="14.25" customHeight="1" x14ac:dyDescent="0.25">
      <c r="J980036" s="30"/>
    </row>
    <row r="980037" spans="10:10" ht="14.25" customHeight="1" x14ac:dyDescent="0.25">
      <c r="J980037" s="30"/>
    </row>
    <row r="980038" spans="10:10" ht="14.25" customHeight="1" x14ac:dyDescent="0.25">
      <c r="J980038" s="30"/>
    </row>
    <row r="980039" spans="10:10" ht="14.25" customHeight="1" x14ac:dyDescent="0.25">
      <c r="J980039" s="30"/>
    </row>
    <row r="980040" spans="10:10" ht="14.25" customHeight="1" x14ac:dyDescent="0.25">
      <c r="J980040" s="30"/>
    </row>
    <row r="980041" spans="10:10" ht="14.25" customHeight="1" x14ac:dyDescent="0.25">
      <c r="J980041" s="30"/>
    </row>
    <row r="980042" spans="10:10" ht="14.25" customHeight="1" x14ac:dyDescent="0.25">
      <c r="J980042" s="30"/>
    </row>
    <row r="980043" spans="10:10" ht="14.25" customHeight="1" x14ac:dyDescent="0.25">
      <c r="J980043" s="30"/>
    </row>
    <row r="980044" spans="10:10" ht="14.25" customHeight="1" x14ac:dyDescent="0.25">
      <c r="J980044" s="51"/>
    </row>
    <row r="980045" spans="10:10" ht="14.25" customHeight="1" x14ac:dyDescent="0.25">
      <c r="J980045" s="51"/>
    </row>
    <row r="980046" spans="10:10" ht="14.25" customHeight="1" x14ac:dyDescent="0.25">
      <c r="J980046" s="30"/>
    </row>
    <row r="980047" spans="10:10" ht="14.25" customHeight="1" x14ac:dyDescent="0.25">
      <c r="J980047" s="30"/>
    </row>
    <row r="980048" spans="10:10" ht="14.25" customHeight="1" x14ac:dyDescent="0.25">
      <c r="J980048" s="30"/>
    </row>
    <row r="980049" spans="10:10" ht="14.25" customHeight="1" x14ac:dyDescent="0.25">
      <c r="J980049" s="30"/>
    </row>
    <row r="980050" spans="10:10" ht="14.25" customHeight="1" x14ac:dyDescent="0.25">
      <c r="J980050" s="30"/>
    </row>
    <row r="980051" spans="10:10" ht="14.25" customHeight="1" x14ac:dyDescent="0.25">
      <c r="J980051" s="30"/>
    </row>
    <row r="980052" spans="10:10" ht="14.25" customHeight="1" x14ac:dyDescent="0.25">
      <c r="J980052" s="30"/>
    </row>
    <row r="980053" spans="10:10" ht="14.25" customHeight="1" x14ac:dyDescent="0.25">
      <c r="J980053" s="30"/>
    </row>
    <row r="980054" spans="10:10" ht="14.25" customHeight="1" x14ac:dyDescent="0.25">
      <c r="J980054" s="30"/>
    </row>
    <row r="980055" spans="10:10" ht="14.25" customHeight="1" x14ac:dyDescent="0.25">
      <c r="J980055" s="30"/>
    </row>
    <row r="980056" spans="10:10" ht="14.25" customHeight="1" x14ac:dyDescent="0.25">
      <c r="J980056" s="30"/>
    </row>
    <row r="980057" spans="10:10" ht="14.25" customHeight="1" x14ac:dyDescent="0.25">
      <c r="J980057" s="30"/>
    </row>
    <row r="980058" spans="10:10" ht="14.25" customHeight="1" x14ac:dyDescent="0.25">
      <c r="J980058" s="30"/>
    </row>
    <row r="980059" spans="10:10" ht="14.25" customHeight="1" x14ac:dyDescent="0.25">
      <c r="J980059" s="30"/>
    </row>
    <row r="980060" spans="10:10" ht="14.25" customHeight="1" x14ac:dyDescent="0.25">
      <c r="J980060" s="30"/>
    </row>
    <row r="980061" spans="10:10" ht="14.25" customHeight="1" x14ac:dyDescent="0.25">
      <c r="J980061" s="30"/>
    </row>
    <row r="980062" spans="10:10" ht="14.25" customHeight="1" x14ac:dyDescent="0.25">
      <c r="J980062" s="30"/>
    </row>
    <row r="980063" spans="10:10" ht="14.25" customHeight="1" x14ac:dyDescent="0.25">
      <c r="J980063" s="30"/>
    </row>
    <row r="980064" spans="10:10" ht="14.25" customHeight="1" x14ac:dyDescent="0.25">
      <c r="J980064" s="30"/>
    </row>
    <row r="980065" spans="10:10" ht="14.25" customHeight="1" x14ac:dyDescent="0.25">
      <c r="J980065" s="30"/>
    </row>
    <row r="980066" spans="10:10" ht="14.25" customHeight="1" x14ac:dyDescent="0.25">
      <c r="J980066" s="30"/>
    </row>
    <row r="980067" spans="10:10" ht="14.25" customHeight="1" x14ac:dyDescent="0.25">
      <c r="J980067" s="30"/>
    </row>
    <row r="980068" spans="10:10" ht="14.25" customHeight="1" x14ac:dyDescent="0.25">
      <c r="J980068" s="30"/>
    </row>
    <row r="980069" spans="10:10" ht="14.25" customHeight="1" x14ac:dyDescent="0.25">
      <c r="J980069" s="30"/>
    </row>
    <row r="980070" spans="10:10" ht="14.25" customHeight="1" x14ac:dyDescent="0.25">
      <c r="J980070" s="30"/>
    </row>
    <row r="980071" spans="10:10" ht="14.25" customHeight="1" x14ac:dyDescent="0.25">
      <c r="J980071" s="30"/>
    </row>
    <row r="980072" spans="10:10" ht="14.25" customHeight="1" x14ac:dyDescent="0.25">
      <c r="J980072" s="30"/>
    </row>
    <row r="980073" spans="10:10" ht="14.25" customHeight="1" x14ac:dyDescent="0.25">
      <c r="J980073" s="30"/>
    </row>
    <row r="980074" spans="10:10" ht="14.25" customHeight="1" x14ac:dyDescent="0.25">
      <c r="J980074" s="30"/>
    </row>
    <row r="980075" spans="10:10" ht="14.25" customHeight="1" x14ac:dyDescent="0.25">
      <c r="J980075" s="30"/>
    </row>
    <row r="980076" spans="10:10" ht="14.25" customHeight="1" x14ac:dyDescent="0.25">
      <c r="J980076" s="30"/>
    </row>
    <row r="980077" spans="10:10" ht="14.25" customHeight="1" x14ac:dyDescent="0.25">
      <c r="J980077" s="30"/>
    </row>
    <row r="980078" spans="10:10" ht="14.25" customHeight="1" x14ac:dyDescent="0.25">
      <c r="J980078" s="30"/>
    </row>
    <row r="980079" spans="10:10" ht="14.25" customHeight="1" x14ac:dyDescent="0.25">
      <c r="J980079" s="30"/>
    </row>
    <row r="980080" spans="10:10" ht="14.25" customHeight="1" x14ac:dyDescent="0.25">
      <c r="J980080" s="30"/>
    </row>
    <row r="980081" spans="10:10" ht="14.25" customHeight="1" x14ac:dyDescent="0.25">
      <c r="J980081" s="30"/>
    </row>
    <row r="980082" spans="10:10" ht="14.25" customHeight="1" x14ac:dyDescent="0.25">
      <c r="J980082" s="30"/>
    </row>
    <row r="980083" spans="10:10" ht="14.25" customHeight="1" x14ac:dyDescent="0.25">
      <c r="J980083" s="30"/>
    </row>
    <row r="980084" spans="10:10" ht="14.25" customHeight="1" x14ac:dyDescent="0.25">
      <c r="J980084" s="30"/>
    </row>
    <row r="980085" spans="10:10" ht="14.25" customHeight="1" x14ac:dyDescent="0.25">
      <c r="J980085" s="30"/>
    </row>
    <row r="980086" spans="10:10" ht="14.25" customHeight="1" x14ac:dyDescent="0.25">
      <c r="J980086" s="30"/>
    </row>
    <row r="980087" spans="10:10" ht="14.25" customHeight="1" x14ac:dyDescent="0.25">
      <c r="J980087" s="30"/>
    </row>
    <row r="980088" spans="10:10" ht="14.25" customHeight="1" x14ac:dyDescent="0.25">
      <c r="J980088" s="30"/>
    </row>
    <row r="980089" spans="10:10" ht="14.25" customHeight="1" x14ac:dyDescent="0.25">
      <c r="J980089" s="30"/>
    </row>
    <row r="980090" spans="10:10" ht="14.25" customHeight="1" x14ac:dyDescent="0.25">
      <c r="J980090" s="30"/>
    </row>
    <row r="980091" spans="10:10" ht="14.25" customHeight="1" x14ac:dyDescent="0.25">
      <c r="J980091" s="30"/>
    </row>
    <row r="980092" spans="10:10" ht="14.25" customHeight="1" x14ac:dyDescent="0.25">
      <c r="J980092" s="30"/>
    </row>
    <row r="980093" spans="10:10" ht="14.25" customHeight="1" x14ac:dyDescent="0.25">
      <c r="J980093" s="30"/>
    </row>
    <row r="980094" spans="10:10" ht="14.25" customHeight="1" x14ac:dyDescent="0.25">
      <c r="J980094" s="30"/>
    </row>
    <row r="980095" spans="10:10" ht="14.25" customHeight="1" x14ac:dyDescent="0.25">
      <c r="J980095" s="30"/>
    </row>
    <row r="980096" spans="10:10" ht="14.25" customHeight="1" x14ac:dyDescent="0.25">
      <c r="J980096" s="30"/>
    </row>
    <row r="980097" spans="10:10" ht="14.25" customHeight="1" x14ac:dyDescent="0.25">
      <c r="J980097" s="30"/>
    </row>
    <row r="980098" spans="10:10" ht="14.25" customHeight="1" x14ac:dyDescent="0.25">
      <c r="J980098" s="30"/>
    </row>
    <row r="980099" spans="10:10" ht="14.25" customHeight="1" x14ac:dyDescent="0.25">
      <c r="J980099" s="30"/>
    </row>
    <row r="980100" spans="10:10" ht="14.25" customHeight="1" x14ac:dyDescent="0.25">
      <c r="J980100" s="30"/>
    </row>
    <row r="980101" spans="10:10" ht="14.25" customHeight="1" x14ac:dyDescent="0.25">
      <c r="J980101" s="30"/>
    </row>
    <row r="980102" spans="10:10" ht="14.25" customHeight="1" x14ac:dyDescent="0.25">
      <c r="J980102" s="30"/>
    </row>
    <row r="980103" spans="10:10" ht="14.25" customHeight="1" x14ac:dyDescent="0.25">
      <c r="J980103" s="30"/>
    </row>
    <row r="980104" spans="10:10" ht="14.25" customHeight="1" x14ac:dyDescent="0.25">
      <c r="J980104" s="30"/>
    </row>
    <row r="980105" spans="10:10" ht="14.25" customHeight="1" x14ac:dyDescent="0.25">
      <c r="J980105" s="30"/>
    </row>
    <row r="980106" spans="10:10" ht="14.25" customHeight="1" x14ac:dyDescent="0.25">
      <c r="J980106" s="30"/>
    </row>
    <row r="980107" spans="10:10" ht="14.25" customHeight="1" x14ac:dyDescent="0.25">
      <c r="J980107" s="30"/>
    </row>
    <row r="980108" spans="10:10" ht="14.25" customHeight="1" x14ac:dyDescent="0.25">
      <c r="J980108" s="30"/>
    </row>
    <row r="980109" spans="10:10" ht="14.25" customHeight="1" x14ac:dyDescent="0.25">
      <c r="J980109" s="30"/>
    </row>
    <row r="980110" spans="10:10" ht="14.25" customHeight="1" x14ac:dyDescent="0.25">
      <c r="J980110" s="30"/>
    </row>
    <row r="980111" spans="10:10" ht="14.25" customHeight="1" x14ac:dyDescent="0.25">
      <c r="J980111" s="30"/>
    </row>
    <row r="980112" spans="10:10" ht="14.25" customHeight="1" x14ac:dyDescent="0.25">
      <c r="J980112" s="30"/>
    </row>
    <row r="980113" spans="10:10" ht="14.25" customHeight="1" x14ac:dyDescent="0.25">
      <c r="J980113" s="30"/>
    </row>
    <row r="980114" spans="10:10" ht="14.25" customHeight="1" x14ac:dyDescent="0.25">
      <c r="J980114" s="30"/>
    </row>
    <row r="980115" spans="10:10" ht="14.25" customHeight="1" x14ac:dyDescent="0.25">
      <c r="J980115" s="30"/>
    </row>
    <row r="980116" spans="10:10" ht="14.25" customHeight="1" x14ac:dyDescent="0.25">
      <c r="J980116" s="30"/>
    </row>
    <row r="980117" spans="10:10" ht="14.25" customHeight="1" x14ac:dyDescent="0.25">
      <c r="J980117" s="30"/>
    </row>
    <row r="980118" spans="10:10" ht="14.25" customHeight="1" x14ac:dyDescent="0.25">
      <c r="J980118" s="30"/>
    </row>
    <row r="980119" spans="10:10" ht="14.25" customHeight="1" x14ac:dyDescent="0.25">
      <c r="J980119" s="30"/>
    </row>
    <row r="980120" spans="10:10" ht="14.25" customHeight="1" x14ac:dyDescent="0.25">
      <c r="J980120" s="30"/>
    </row>
    <row r="980121" spans="10:10" ht="14.25" customHeight="1" x14ac:dyDescent="0.25">
      <c r="J980121" s="30"/>
    </row>
    <row r="980122" spans="10:10" ht="14.25" customHeight="1" x14ac:dyDescent="0.25">
      <c r="J980122" s="30"/>
    </row>
    <row r="980123" spans="10:10" ht="14.25" customHeight="1" x14ac:dyDescent="0.25">
      <c r="J980123" s="30"/>
    </row>
    <row r="980124" spans="10:10" ht="14.25" customHeight="1" x14ac:dyDescent="0.25">
      <c r="J980124" s="30"/>
    </row>
    <row r="980125" spans="10:10" ht="14.25" customHeight="1" x14ac:dyDescent="0.25">
      <c r="J980125" s="30"/>
    </row>
    <row r="980126" spans="10:10" ht="14.25" customHeight="1" x14ac:dyDescent="0.25">
      <c r="J980126" s="30"/>
    </row>
    <row r="980127" spans="10:10" ht="14.25" customHeight="1" x14ac:dyDescent="0.25">
      <c r="J980127" s="30"/>
    </row>
    <row r="980128" spans="10:10" ht="14.25" customHeight="1" x14ac:dyDescent="0.25">
      <c r="J980128" s="30"/>
    </row>
    <row r="980129" spans="10:10" ht="14.25" customHeight="1" x14ac:dyDescent="0.25">
      <c r="J980129" s="30"/>
    </row>
    <row r="980130" spans="10:10" ht="14.25" customHeight="1" x14ac:dyDescent="0.25">
      <c r="J980130" s="30"/>
    </row>
    <row r="980131" spans="10:10" ht="14.25" customHeight="1" x14ac:dyDescent="0.25">
      <c r="J980131" s="30"/>
    </row>
    <row r="980132" spans="10:10" ht="14.25" customHeight="1" x14ac:dyDescent="0.25">
      <c r="J980132" s="30"/>
    </row>
    <row r="980133" spans="10:10" ht="14.25" customHeight="1" x14ac:dyDescent="0.25">
      <c r="J980133" s="30"/>
    </row>
    <row r="980134" spans="10:10" ht="14.25" customHeight="1" x14ac:dyDescent="0.25">
      <c r="J980134" s="30"/>
    </row>
    <row r="980135" spans="10:10" ht="14.25" customHeight="1" x14ac:dyDescent="0.25">
      <c r="J980135" s="30"/>
    </row>
    <row r="980136" spans="10:10" ht="14.25" customHeight="1" x14ac:dyDescent="0.25">
      <c r="J980136" s="30"/>
    </row>
    <row r="980137" spans="10:10" ht="14.25" customHeight="1" x14ac:dyDescent="0.25">
      <c r="J980137" s="30"/>
    </row>
    <row r="980138" spans="10:10" ht="14.25" customHeight="1" x14ac:dyDescent="0.25">
      <c r="J980138" s="30"/>
    </row>
    <row r="980139" spans="10:10" ht="14.25" customHeight="1" x14ac:dyDescent="0.25">
      <c r="J980139" s="30"/>
    </row>
    <row r="980140" spans="10:10" ht="14.25" customHeight="1" x14ac:dyDescent="0.25">
      <c r="J980140" s="30"/>
    </row>
    <row r="980141" spans="10:10" ht="14.25" customHeight="1" x14ac:dyDescent="0.25">
      <c r="J980141" s="30"/>
    </row>
    <row r="980142" spans="10:10" ht="14.25" customHeight="1" x14ac:dyDescent="0.25">
      <c r="J980142" s="30"/>
    </row>
    <row r="980143" spans="10:10" ht="14.25" customHeight="1" x14ac:dyDescent="0.25">
      <c r="J980143" s="30"/>
    </row>
    <row r="980144" spans="10:10" ht="14.25" customHeight="1" x14ac:dyDescent="0.25">
      <c r="J980144" s="30"/>
    </row>
    <row r="980145" spans="10:10" ht="14.25" customHeight="1" x14ac:dyDescent="0.25">
      <c r="J980145" s="30"/>
    </row>
    <row r="980146" spans="10:10" ht="14.25" customHeight="1" x14ac:dyDescent="0.25">
      <c r="J980146" s="30"/>
    </row>
    <row r="980147" spans="10:10" ht="14.25" customHeight="1" x14ac:dyDescent="0.25">
      <c r="J980147" s="30"/>
    </row>
    <row r="980148" spans="10:10" ht="14.25" customHeight="1" x14ac:dyDescent="0.25">
      <c r="J980148" s="30"/>
    </row>
    <row r="980149" spans="10:10" ht="14.25" customHeight="1" x14ac:dyDescent="0.25">
      <c r="J980149" s="30"/>
    </row>
    <row r="980150" spans="10:10" ht="14.25" customHeight="1" x14ac:dyDescent="0.25">
      <c r="J980150" s="30"/>
    </row>
    <row r="980151" spans="10:10" ht="14.25" customHeight="1" x14ac:dyDescent="0.25">
      <c r="J980151" s="30"/>
    </row>
    <row r="980152" spans="10:10" ht="14.25" customHeight="1" x14ac:dyDescent="0.25">
      <c r="J980152" s="30"/>
    </row>
    <row r="980153" spans="10:10" ht="14.25" customHeight="1" x14ac:dyDescent="0.25">
      <c r="J980153" s="30"/>
    </row>
    <row r="980154" spans="10:10" ht="14.25" customHeight="1" x14ac:dyDescent="0.25">
      <c r="J980154" s="30"/>
    </row>
    <row r="980155" spans="10:10" ht="14.25" customHeight="1" x14ac:dyDescent="0.25">
      <c r="J980155" s="30"/>
    </row>
    <row r="980156" spans="10:10" ht="14.25" customHeight="1" x14ac:dyDescent="0.25">
      <c r="J980156" s="30"/>
    </row>
    <row r="980157" spans="10:10" ht="14.25" customHeight="1" x14ac:dyDescent="0.25">
      <c r="J980157" s="30"/>
    </row>
    <row r="980158" spans="10:10" ht="14.25" customHeight="1" x14ac:dyDescent="0.25">
      <c r="J980158" s="30"/>
    </row>
    <row r="980159" spans="10:10" ht="14.25" customHeight="1" x14ac:dyDescent="0.25">
      <c r="J980159" s="30"/>
    </row>
    <row r="980160" spans="10:10" ht="14.25" customHeight="1" x14ac:dyDescent="0.25">
      <c r="J980160" s="30"/>
    </row>
    <row r="980161" spans="10:10" ht="14.25" customHeight="1" x14ac:dyDescent="0.25">
      <c r="J980161" s="30"/>
    </row>
    <row r="980162" spans="10:10" ht="14.25" customHeight="1" x14ac:dyDescent="0.25">
      <c r="J980162" s="30"/>
    </row>
    <row r="980163" spans="10:10" ht="14.25" customHeight="1" x14ac:dyDescent="0.25">
      <c r="J980163" s="30"/>
    </row>
    <row r="980164" spans="10:10" ht="14.25" customHeight="1" x14ac:dyDescent="0.25">
      <c r="J980164" s="30"/>
    </row>
    <row r="980165" spans="10:10" ht="14.25" customHeight="1" x14ac:dyDescent="0.25">
      <c r="J980165" s="30"/>
    </row>
    <row r="980166" spans="10:10" ht="14.25" customHeight="1" x14ac:dyDescent="0.25">
      <c r="J980166" s="30"/>
    </row>
    <row r="980167" spans="10:10" ht="14.25" customHeight="1" x14ac:dyDescent="0.25">
      <c r="J980167" s="30"/>
    </row>
    <row r="980168" spans="10:10" ht="14.25" customHeight="1" x14ac:dyDescent="0.25">
      <c r="J980168" s="30"/>
    </row>
    <row r="980169" spans="10:10" ht="14.25" customHeight="1" x14ac:dyDescent="0.25">
      <c r="J980169" s="30"/>
    </row>
    <row r="980170" spans="10:10" ht="14.25" customHeight="1" x14ac:dyDescent="0.25">
      <c r="J980170" s="30"/>
    </row>
    <row r="980171" spans="10:10" ht="14.25" customHeight="1" x14ac:dyDescent="0.25">
      <c r="J980171" s="30"/>
    </row>
    <row r="980172" spans="10:10" ht="14.25" customHeight="1" x14ac:dyDescent="0.25">
      <c r="J980172" s="30"/>
    </row>
    <row r="980173" spans="10:10" ht="14.25" customHeight="1" x14ac:dyDescent="0.25">
      <c r="J980173" s="30"/>
    </row>
    <row r="980174" spans="10:10" ht="14.25" customHeight="1" x14ac:dyDescent="0.25">
      <c r="J980174" s="30"/>
    </row>
    <row r="980175" spans="10:10" ht="14.25" customHeight="1" x14ac:dyDescent="0.25">
      <c r="J980175" s="30"/>
    </row>
    <row r="980176" spans="10:10" ht="14.25" customHeight="1" x14ac:dyDescent="0.25">
      <c r="J980176" s="30"/>
    </row>
    <row r="980177" spans="10:10" ht="14.25" customHeight="1" x14ac:dyDescent="0.25">
      <c r="J980177" s="30"/>
    </row>
    <row r="980178" spans="10:10" ht="14.25" customHeight="1" x14ac:dyDescent="0.25">
      <c r="J980178" s="30"/>
    </row>
    <row r="980179" spans="10:10" ht="14.25" customHeight="1" x14ac:dyDescent="0.25">
      <c r="J980179" s="30"/>
    </row>
    <row r="980180" spans="10:10" ht="14.25" customHeight="1" x14ac:dyDescent="0.25">
      <c r="J980180" s="30"/>
    </row>
    <row r="980181" spans="10:10" ht="14.25" customHeight="1" x14ac:dyDescent="0.25">
      <c r="J980181" s="30"/>
    </row>
    <row r="980182" spans="10:10" ht="14.25" customHeight="1" x14ac:dyDescent="0.25">
      <c r="J980182" s="30"/>
    </row>
    <row r="980183" spans="10:10" ht="14.25" customHeight="1" x14ac:dyDescent="0.25">
      <c r="J980183" s="30"/>
    </row>
    <row r="980184" spans="10:10" ht="14.25" customHeight="1" x14ac:dyDescent="0.25">
      <c r="J980184" s="30"/>
    </row>
    <row r="980185" spans="10:10" ht="14.25" customHeight="1" x14ac:dyDescent="0.25">
      <c r="J980185" s="30"/>
    </row>
    <row r="980186" spans="10:10" ht="14.25" customHeight="1" x14ac:dyDescent="0.25">
      <c r="J980186" s="30"/>
    </row>
    <row r="980187" spans="10:10" ht="14.25" customHeight="1" x14ac:dyDescent="0.25">
      <c r="J980187" s="30"/>
    </row>
    <row r="980188" spans="10:10" ht="14.25" customHeight="1" x14ac:dyDescent="0.25">
      <c r="J980188" s="30"/>
    </row>
    <row r="980189" spans="10:10" ht="14.25" customHeight="1" x14ac:dyDescent="0.25">
      <c r="J980189" s="30"/>
    </row>
    <row r="980190" spans="10:10" ht="14.25" customHeight="1" x14ac:dyDescent="0.25">
      <c r="J980190" s="30"/>
    </row>
    <row r="980191" spans="10:10" ht="14.25" customHeight="1" x14ac:dyDescent="0.25">
      <c r="J980191" s="30"/>
    </row>
    <row r="980192" spans="10:10" ht="14.25" customHeight="1" x14ac:dyDescent="0.25">
      <c r="J980192" s="30"/>
    </row>
    <row r="980193" spans="10:10" ht="14.25" customHeight="1" x14ac:dyDescent="0.25">
      <c r="J980193" s="30"/>
    </row>
    <row r="980194" spans="10:10" ht="14.25" customHeight="1" x14ac:dyDescent="0.25">
      <c r="J980194" s="30"/>
    </row>
    <row r="980195" spans="10:10" ht="14.25" customHeight="1" x14ac:dyDescent="0.25">
      <c r="J980195" s="30"/>
    </row>
    <row r="980196" spans="10:10" ht="14.25" customHeight="1" x14ac:dyDescent="0.25">
      <c r="J980196" s="30"/>
    </row>
    <row r="980197" spans="10:10" ht="14.25" customHeight="1" x14ac:dyDescent="0.25">
      <c r="J980197" s="30"/>
    </row>
    <row r="980198" spans="10:10" ht="14.25" customHeight="1" x14ac:dyDescent="0.25">
      <c r="J980198" s="30"/>
    </row>
    <row r="980199" spans="10:10" ht="14.25" customHeight="1" x14ac:dyDescent="0.25">
      <c r="J980199" s="30"/>
    </row>
    <row r="980200" spans="10:10" ht="14.25" customHeight="1" x14ac:dyDescent="0.25">
      <c r="J980200" s="30"/>
    </row>
    <row r="980201" spans="10:10" ht="14.25" customHeight="1" x14ac:dyDescent="0.25">
      <c r="J980201" s="30"/>
    </row>
    <row r="980202" spans="10:10" ht="14.25" customHeight="1" x14ac:dyDescent="0.25">
      <c r="J980202" s="30"/>
    </row>
    <row r="980203" spans="10:10" ht="14.25" customHeight="1" x14ac:dyDescent="0.25">
      <c r="J980203" s="30"/>
    </row>
    <row r="980204" spans="10:10" ht="14.25" customHeight="1" x14ac:dyDescent="0.25">
      <c r="J980204" s="30"/>
    </row>
    <row r="980205" spans="10:10" ht="14.25" customHeight="1" x14ac:dyDescent="0.25">
      <c r="J980205" s="30"/>
    </row>
    <row r="980206" spans="10:10" ht="14.25" customHeight="1" x14ac:dyDescent="0.25">
      <c r="J980206" s="30"/>
    </row>
    <row r="980207" spans="10:10" ht="14.25" customHeight="1" x14ac:dyDescent="0.25">
      <c r="J980207" s="30"/>
    </row>
    <row r="980208" spans="10:10" ht="14.25" customHeight="1" x14ac:dyDescent="0.25">
      <c r="J980208" s="30"/>
    </row>
    <row r="980209" spans="10:10" ht="14.25" customHeight="1" x14ac:dyDescent="0.25">
      <c r="J980209" s="30"/>
    </row>
    <row r="980210" spans="10:10" ht="14.25" customHeight="1" x14ac:dyDescent="0.25">
      <c r="J980210" s="30"/>
    </row>
    <row r="980211" spans="10:10" ht="14.25" customHeight="1" x14ac:dyDescent="0.25">
      <c r="J980211" s="30"/>
    </row>
    <row r="980212" spans="10:10" ht="14.25" customHeight="1" x14ac:dyDescent="0.25">
      <c r="J980212" s="30"/>
    </row>
    <row r="980213" spans="10:10" ht="14.25" customHeight="1" x14ac:dyDescent="0.25">
      <c r="J980213" s="30"/>
    </row>
    <row r="980214" spans="10:10" ht="14.25" customHeight="1" x14ac:dyDescent="0.25">
      <c r="J980214" s="30"/>
    </row>
    <row r="980215" spans="10:10" ht="14.25" customHeight="1" x14ac:dyDescent="0.25">
      <c r="J980215" s="30"/>
    </row>
    <row r="980216" spans="10:10" ht="14.25" customHeight="1" x14ac:dyDescent="0.25">
      <c r="J980216" s="30"/>
    </row>
    <row r="980217" spans="10:10" ht="14.25" customHeight="1" x14ac:dyDescent="0.25">
      <c r="J980217" s="30"/>
    </row>
    <row r="980218" spans="10:10" ht="14.25" customHeight="1" x14ac:dyDescent="0.25">
      <c r="J980218" s="30"/>
    </row>
    <row r="980219" spans="10:10" ht="14.25" customHeight="1" x14ac:dyDescent="0.25">
      <c r="J980219" s="30"/>
    </row>
    <row r="980220" spans="10:10" ht="14.25" customHeight="1" x14ac:dyDescent="0.25">
      <c r="J980220" s="30"/>
    </row>
    <row r="980221" spans="10:10" ht="14.25" customHeight="1" x14ac:dyDescent="0.25">
      <c r="J980221" s="30"/>
    </row>
    <row r="980222" spans="10:10" ht="14.25" customHeight="1" x14ac:dyDescent="0.25">
      <c r="J980222" s="30"/>
    </row>
    <row r="980223" spans="10:10" ht="14.25" customHeight="1" x14ac:dyDescent="0.25">
      <c r="J980223" s="30"/>
    </row>
    <row r="980224" spans="10:10" ht="14.25" customHeight="1" x14ac:dyDescent="0.25">
      <c r="J980224" s="30"/>
    </row>
    <row r="980225" spans="10:10" ht="14.25" customHeight="1" x14ac:dyDescent="0.25">
      <c r="J980225" s="30"/>
    </row>
    <row r="980226" spans="10:10" ht="14.25" customHeight="1" x14ac:dyDescent="0.25">
      <c r="J980226" s="30"/>
    </row>
    <row r="980227" spans="10:10" ht="14.25" customHeight="1" x14ac:dyDescent="0.25">
      <c r="J980227" s="30"/>
    </row>
    <row r="980228" spans="10:10" ht="14.25" customHeight="1" x14ac:dyDescent="0.25">
      <c r="J980228" s="30"/>
    </row>
    <row r="980229" spans="10:10" ht="14.25" customHeight="1" x14ac:dyDescent="0.25">
      <c r="J980229" s="30"/>
    </row>
    <row r="980230" spans="10:10" ht="14.25" customHeight="1" x14ac:dyDescent="0.25">
      <c r="J980230" s="30"/>
    </row>
    <row r="980231" spans="10:10" ht="14.25" customHeight="1" x14ac:dyDescent="0.25">
      <c r="J980231" s="30"/>
    </row>
    <row r="980232" spans="10:10" ht="14.25" customHeight="1" x14ac:dyDescent="0.25">
      <c r="J980232" s="30"/>
    </row>
    <row r="980233" spans="10:10" ht="14.25" customHeight="1" x14ac:dyDescent="0.25">
      <c r="J980233" s="30"/>
    </row>
    <row r="980234" spans="10:10" ht="14.25" customHeight="1" x14ac:dyDescent="0.25">
      <c r="J980234" s="30"/>
    </row>
    <row r="980235" spans="10:10" ht="14.25" customHeight="1" x14ac:dyDescent="0.25">
      <c r="J980235" s="30"/>
    </row>
    <row r="980236" spans="10:10" ht="14.25" customHeight="1" x14ac:dyDescent="0.25">
      <c r="J980236" s="30"/>
    </row>
    <row r="980237" spans="10:10" ht="14.25" customHeight="1" x14ac:dyDescent="0.25">
      <c r="J980237" s="30"/>
    </row>
    <row r="980238" spans="10:10" ht="14.25" customHeight="1" x14ac:dyDescent="0.25">
      <c r="J980238" s="30"/>
    </row>
    <row r="980239" spans="10:10" ht="14.25" customHeight="1" x14ac:dyDescent="0.25">
      <c r="J980239" s="30"/>
    </row>
    <row r="980240" spans="10:10" ht="14.25" customHeight="1" x14ac:dyDescent="0.25">
      <c r="J980240" s="30"/>
    </row>
    <row r="980241" spans="10:10" ht="14.25" customHeight="1" x14ac:dyDescent="0.25">
      <c r="J980241" s="30"/>
    </row>
    <row r="980242" spans="10:10" ht="14.25" customHeight="1" x14ac:dyDescent="0.25">
      <c r="J980242" s="30"/>
    </row>
    <row r="980243" spans="10:10" ht="14.25" customHeight="1" x14ac:dyDescent="0.25">
      <c r="J980243" s="30"/>
    </row>
    <row r="980244" spans="10:10" ht="14.25" customHeight="1" x14ac:dyDescent="0.25">
      <c r="J980244" s="30"/>
    </row>
    <row r="980245" spans="10:10" ht="14.25" customHeight="1" x14ac:dyDescent="0.25">
      <c r="J980245" s="30"/>
    </row>
    <row r="980246" spans="10:10" ht="14.25" customHeight="1" x14ac:dyDescent="0.25">
      <c r="J980246" s="30"/>
    </row>
    <row r="980247" spans="10:10" ht="14.25" customHeight="1" x14ac:dyDescent="0.25">
      <c r="J980247" s="30"/>
    </row>
    <row r="980248" spans="10:10" ht="14.25" customHeight="1" x14ac:dyDescent="0.25">
      <c r="J980248" s="30"/>
    </row>
    <row r="980249" spans="10:10" ht="14.25" customHeight="1" x14ac:dyDescent="0.25">
      <c r="J980249" s="30"/>
    </row>
    <row r="980250" spans="10:10" ht="14.25" customHeight="1" x14ac:dyDescent="0.25">
      <c r="J980250" s="30"/>
    </row>
    <row r="980251" spans="10:10" ht="14.25" customHeight="1" x14ac:dyDescent="0.25">
      <c r="J980251" s="30"/>
    </row>
    <row r="980252" spans="10:10" ht="14.25" customHeight="1" x14ac:dyDescent="0.25">
      <c r="J980252" s="30"/>
    </row>
    <row r="980253" spans="10:10" ht="14.25" customHeight="1" x14ac:dyDescent="0.25">
      <c r="J980253" s="30"/>
    </row>
    <row r="980254" spans="10:10" ht="14.25" customHeight="1" x14ac:dyDescent="0.25">
      <c r="J980254" s="30"/>
    </row>
    <row r="980255" spans="10:10" ht="14.25" customHeight="1" x14ac:dyDescent="0.25">
      <c r="J980255" s="30"/>
    </row>
    <row r="980256" spans="10:10" ht="14.25" customHeight="1" x14ac:dyDescent="0.25">
      <c r="J980256" s="30"/>
    </row>
    <row r="980257" spans="10:10" ht="14.25" customHeight="1" x14ac:dyDescent="0.25">
      <c r="J980257" s="30"/>
    </row>
    <row r="980258" spans="10:10" ht="14.25" customHeight="1" x14ac:dyDescent="0.25">
      <c r="J980258" s="30"/>
    </row>
    <row r="980259" spans="10:10" ht="14.25" customHeight="1" x14ac:dyDescent="0.25">
      <c r="J980259" s="30"/>
    </row>
    <row r="980260" spans="10:10" ht="14.25" customHeight="1" x14ac:dyDescent="0.25">
      <c r="J980260" s="30"/>
    </row>
    <row r="980261" spans="10:10" ht="14.25" customHeight="1" x14ac:dyDescent="0.25">
      <c r="J980261" s="30"/>
    </row>
    <row r="980262" spans="10:10" ht="14.25" customHeight="1" x14ac:dyDescent="0.25">
      <c r="J980262" s="30"/>
    </row>
    <row r="980263" spans="10:10" ht="14.25" customHeight="1" x14ac:dyDescent="0.25">
      <c r="J980263" s="30"/>
    </row>
    <row r="980264" spans="10:10" ht="14.25" customHeight="1" x14ac:dyDescent="0.25">
      <c r="J980264" s="30"/>
    </row>
    <row r="980265" spans="10:10" ht="14.25" customHeight="1" x14ac:dyDescent="0.25">
      <c r="J980265" s="30"/>
    </row>
    <row r="980266" spans="10:10" ht="14.25" customHeight="1" x14ac:dyDescent="0.25">
      <c r="J980266" s="30"/>
    </row>
    <row r="980267" spans="10:10" ht="14.25" customHeight="1" x14ac:dyDescent="0.25">
      <c r="J980267" s="30"/>
    </row>
    <row r="980268" spans="10:10" ht="14.25" customHeight="1" x14ac:dyDescent="0.25">
      <c r="J980268" s="30"/>
    </row>
    <row r="980269" spans="10:10" ht="14.25" customHeight="1" x14ac:dyDescent="0.25">
      <c r="J980269" s="30"/>
    </row>
    <row r="980270" spans="10:10" ht="14.25" customHeight="1" x14ac:dyDescent="0.25">
      <c r="J980270" s="30"/>
    </row>
    <row r="980271" spans="10:10" ht="14.25" customHeight="1" x14ac:dyDescent="0.25">
      <c r="J980271" s="30"/>
    </row>
    <row r="980272" spans="10:10" ht="14.25" customHeight="1" x14ac:dyDescent="0.25">
      <c r="J980272" s="30"/>
    </row>
    <row r="980273" spans="10:10" ht="14.25" customHeight="1" x14ac:dyDescent="0.25">
      <c r="J980273" s="30"/>
    </row>
    <row r="980274" spans="10:10" ht="14.25" customHeight="1" x14ac:dyDescent="0.25">
      <c r="J980274" s="30"/>
    </row>
    <row r="980275" spans="10:10" ht="14.25" customHeight="1" x14ac:dyDescent="0.25">
      <c r="J980275" s="30"/>
    </row>
    <row r="980276" spans="10:10" ht="14.25" customHeight="1" x14ac:dyDescent="0.25">
      <c r="J980276" s="30"/>
    </row>
    <row r="980277" spans="10:10" ht="14.25" customHeight="1" x14ac:dyDescent="0.25">
      <c r="J980277" s="30"/>
    </row>
    <row r="980278" spans="10:10" ht="14.25" customHeight="1" x14ac:dyDescent="0.25">
      <c r="J980278" s="30"/>
    </row>
    <row r="980279" spans="10:10" ht="14.25" customHeight="1" x14ac:dyDescent="0.25">
      <c r="J980279" s="30"/>
    </row>
    <row r="980280" spans="10:10" ht="14.25" customHeight="1" x14ac:dyDescent="0.25">
      <c r="J980280" s="30"/>
    </row>
    <row r="980281" spans="10:10" ht="14.25" customHeight="1" x14ac:dyDescent="0.25">
      <c r="J980281" s="30"/>
    </row>
    <row r="980282" spans="10:10" ht="14.25" customHeight="1" x14ac:dyDescent="0.25">
      <c r="J980282" s="30"/>
    </row>
    <row r="980283" spans="10:10" ht="14.25" customHeight="1" x14ac:dyDescent="0.25">
      <c r="J980283" s="30"/>
    </row>
    <row r="980284" spans="10:10" ht="14.25" customHeight="1" x14ac:dyDescent="0.25">
      <c r="J980284" s="30"/>
    </row>
    <row r="980285" spans="10:10" ht="14.25" customHeight="1" x14ac:dyDescent="0.25">
      <c r="J980285" s="30"/>
    </row>
    <row r="980286" spans="10:10" ht="14.25" customHeight="1" x14ac:dyDescent="0.25">
      <c r="J980286" s="30"/>
    </row>
    <row r="980287" spans="10:10" ht="14.25" customHeight="1" x14ac:dyDescent="0.25">
      <c r="J980287" s="30"/>
    </row>
    <row r="980288" spans="10:10" ht="14.25" customHeight="1" x14ac:dyDescent="0.25">
      <c r="J980288" s="30"/>
    </row>
    <row r="980289" spans="10:10" ht="14.25" customHeight="1" x14ac:dyDescent="0.25">
      <c r="J980289" s="30"/>
    </row>
    <row r="980290" spans="10:10" ht="14.25" customHeight="1" x14ac:dyDescent="0.25">
      <c r="J980290" s="30"/>
    </row>
    <row r="980291" spans="10:10" ht="14.25" customHeight="1" x14ac:dyDescent="0.25">
      <c r="J980291" s="30"/>
    </row>
    <row r="980292" spans="10:10" ht="14.25" customHeight="1" x14ac:dyDescent="0.25">
      <c r="J980292" s="30"/>
    </row>
    <row r="980293" spans="10:10" ht="14.25" customHeight="1" x14ac:dyDescent="0.25">
      <c r="J980293" s="30"/>
    </row>
    <row r="980294" spans="10:10" ht="14.25" customHeight="1" x14ac:dyDescent="0.25">
      <c r="J980294" s="30"/>
    </row>
    <row r="980295" spans="10:10" ht="14.25" customHeight="1" x14ac:dyDescent="0.25">
      <c r="J980295" s="30"/>
    </row>
    <row r="980296" spans="10:10" ht="14.25" customHeight="1" x14ac:dyDescent="0.25">
      <c r="J980296" s="30"/>
    </row>
    <row r="980297" spans="10:10" ht="14.25" customHeight="1" x14ac:dyDescent="0.25">
      <c r="J980297" s="30"/>
    </row>
    <row r="980298" spans="10:10" ht="14.25" customHeight="1" x14ac:dyDescent="0.25">
      <c r="J980298" s="30"/>
    </row>
    <row r="980299" spans="10:10" ht="14.25" customHeight="1" x14ac:dyDescent="0.25">
      <c r="J980299" s="30"/>
    </row>
    <row r="980300" spans="10:10" ht="14.25" customHeight="1" x14ac:dyDescent="0.25">
      <c r="J980300" s="30"/>
    </row>
    <row r="980301" spans="10:10" ht="14.25" customHeight="1" x14ac:dyDescent="0.25">
      <c r="J980301" s="30"/>
    </row>
    <row r="980302" spans="10:10" ht="14.25" customHeight="1" x14ac:dyDescent="0.25">
      <c r="J980302" s="30"/>
    </row>
    <row r="980303" spans="10:10" ht="14.25" customHeight="1" x14ac:dyDescent="0.25">
      <c r="J980303" s="30"/>
    </row>
    <row r="980304" spans="10:10" ht="14.25" customHeight="1" x14ac:dyDescent="0.25">
      <c r="J980304" s="30"/>
    </row>
    <row r="980305" spans="10:10" ht="14.25" customHeight="1" x14ac:dyDescent="0.25">
      <c r="J980305" s="30"/>
    </row>
    <row r="980306" spans="10:10" ht="14.25" customHeight="1" x14ac:dyDescent="0.25">
      <c r="J980306" s="30"/>
    </row>
    <row r="980307" spans="10:10" ht="14.25" customHeight="1" x14ac:dyDescent="0.25">
      <c r="J980307" s="30"/>
    </row>
    <row r="980308" spans="10:10" ht="14.25" customHeight="1" x14ac:dyDescent="0.25">
      <c r="J980308" s="30"/>
    </row>
    <row r="980309" spans="10:10" ht="14.25" customHeight="1" x14ac:dyDescent="0.25">
      <c r="J980309" s="30"/>
    </row>
    <row r="980310" spans="10:10" ht="14.25" customHeight="1" x14ac:dyDescent="0.25">
      <c r="J980310" s="30"/>
    </row>
    <row r="980311" spans="10:10" ht="14.25" customHeight="1" x14ac:dyDescent="0.25">
      <c r="J980311" s="30"/>
    </row>
    <row r="980312" spans="10:10" ht="14.25" customHeight="1" x14ac:dyDescent="0.25">
      <c r="J980312" s="30"/>
    </row>
    <row r="980313" spans="10:10" ht="14.25" customHeight="1" x14ac:dyDescent="0.25">
      <c r="J980313" s="30"/>
    </row>
    <row r="980314" spans="10:10" ht="14.25" customHeight="1" x14ac:dyDescent="0.25">
      <c r="J980314" s="30"/>
    </row>
    <row r="980315" spans="10:10" ht="14.25" customHeight="1" x14ac:dyDescent="0.25">
      <c r="J980315" s="30"/>
    </row>
    <row r="980316" spans="10:10" ht="14.25" customHeight="1" x14ac:dyDescent="0.25">
      <c r="J980316" s="30"/>
    </row>
    <row r="980317" spans="10:10" ht="14.25" customHeight="1" x14ac:dyDescent="0.25">
      <c r="J980317" s="30"/>
    </row>
    <row r="980318" spans="10:10" ht="14.25" customHeight="1" x14ac:dyDescent="0.25">
      <c r="J980318" s="30"/>
    </row>
    <row r="980319" spans="10:10" ht="14.25" customHeight="1" x14ac:dyDescent="0.25">
      <c r="J980319" s="30"/>
    </row>
    <row r="980320" spans="10:10" ht="14.25" customHeight="1" x14ac:dyDescent="0.25">
      <c r="J980320" s="30"/>
    </row>
    <row r="980321" spans="10:10" ht="14.25" customHeight="1" x14ac:dyDescent="0.25">
      <c r="J980321" s="30"/>
    </row>
    <row r="980322" spans="10:10" ht="14.25" customHeight="1" x14ac:dyDescent="0.25">
      <c r="J980322" s="30"/>
    </row>
    <row r="980323" spans="10:10" ht="14.25" customHeight="1" x14ac:dyDescent="0.25">
      <c r="J980323" s="30"/>
    </row>
    <row r="980324" spans="10:10" ht="14.25" customHeight="1" x14ac:dyDescent="0.25">
      <c r="J980324" s="30"/>
    </row>
    <row r="980325" spans="10:10" ht="14.25" customHeight="1" x14ac:dyDescent="0.25">
      <c r="J980325" s="30"/>
    </row>
    <row r="980326" spans="10:10" ht="14.25" customHeight="1" x14ac:dyDescent="0.25">
      <c r="J980326" s="30"/>
    </row>
    <row r="980327" spans="10:10" ht="14.25" customHeight="1" x14ac:dyDescent="0.25">
      <c r="J980327" s="30"/>
    </row>
    <row r="980328" spans="10:10" ht="14.25" customHeight="1" x14ac:dyDescent="0.25">
      <c r="J980328" s="30"/>
    </row>
    <row r="980329" spans="10:10" ht="14.25" customHeight="1" x14ac:dyDescent="0.25">
      <c r="J980329" s="30"/>
    </row>
    <row r="980330" spans="10:10" ht="14.25" customHeight="1" x14ac:dyDescent="0.25">
      <c r="J980330" s="30"/>
    </row>
    <row r="980331" spans="10:10" ht="14.25" customHeight="1" x14ac:dyDescent="0.25">
      <c r="J980331" s="30"/>
    </row>
    <row r="980332" spans="10:10" ht="14.25" customHeight="1" x14ac:dyDescent="0.25">
      <c r="J980332" s="30"/>
    </row>
    <row r="980333" spans="10:10" ht="14.25" customHeight="1" x14ac:dyDescent="0.25">
      <c r="J980333" s="30"/>
    </row>
    <row r="980334" spans="10:10" ht="14.25" customHeight="1" x14ac:dyDescent="0.25">
      <c r="J980334" s="30"/>
    </row>
    <row r="980335" spans="10:10" ht="14.25" customHeight="1" x14ac:dyDescent="0.25">
      <c r="J980335" s="30"/>
    </row>
    <row r="980336" spans="10:10" ht="14.25" customHeight="1" x14ac:dyDescent="0.25">
      <c r="J980336" s="30"/>
    </row>
    <row r="980337" spans="10:10" ht="14.25" customHeight="1" x14ac:dyDescent="0.25">
      <c r="J980337" s="30"/>
    </row>
    <row r="980338" spans="10:10" ht="14.25" customHeight="1" x14ac:dyDescent="0.25">
      <c r="J980338" s="30"/>
    </row>
    <row r="980339" spans="10:10" ht="14.25" customHeight="1" x14ac:dyDescent="0.25">
      <c r="J980339" s="30"/>
    </row>
    <row r="980340" spans="10:10" ht="14.25" customHeight="1" x14ac:dyDescent="0.25">
      <c r="J980340" s="30"/>
    </row>
    <row r="980341" spans="10:10" ht="14.25" customHeight="1" x14ac:dyDescent="0.25">
      <c r="J980341" s="30"/>
    </row>
    <row r="980342" spans="10:10" ht="14.25" customHeight="1" x14ac:dyDescent="0.25">
      <c r="J980342" s="30"/>
    </row>
    <row r="980343" spans="10:10" ht="14.25" customHeight="1" x14ac:dyDescent="0.25">
      <c r="J980343" s="30"/>
    </row>
    <row r="980344" spans="10:10" ht="14.25" customHeight="1" x14ac:dyDescent="0.25">
      <c r="J980344" s="30"/>
    </row>
    <row r="980345" spans="10:10" ht="14.25" customHeight="1" x14ac:dyDescent="0.25">
      <c r="J980345" s="30"/>
    </row>
    <row r="980346" spans="10:10" ht="14.25" customHeight="1" x14ac:dyDescent="0.25">
      <c r="J980346" s="30"/>
    </row>
    <row r="980347" spans="10:10" ht="14.25" customHeight="1" x14ac:dyDescent="0.25">
      <c r="J980347" s="30"/>
    </row>
    <row r="980348" spans="10:10" ht="14.25" customHeight="1" x14ac:dyDescent="0.25">
      <c r="J980348" s="30"/>
    </row>
    <row r="980349" spans="10:10" ht="14.25" customHeight="1" x14ac:dyDescent="0.25">
      <c r="J980349" s="30"/>
    </row>
    <row r="980350" spans="10:10" ht="14.25" customHeight="1" x14ac:dyDescent="0.25">
      <c r="J980350" s="30"/>
    </row>
    <row r="980351" spans="10:10" ht="14.25" customHeight="1" x14ac:dyDescent="0.25">
      <c r="J980351" s="30"/>
    </row>
    <row r="980352" spans="10:10" ht="14.25" customHeight="1" x14ac:dyDescent="0.25">
      <c r="J980352" s="30"/>
    </row>
    <row r="980353" spans="10:10" ht="14.25" customHeight="1" x14ac:dyDescent="0.25">
      <c r="J980353" s="30"/>
    </row>
    <row r="980354" spans="10:10" ht="14.25" customHeight="1" x14ac:dyDescent="0.25">
      <c r="J980354" s="30"/>
    </row>
    <row r="980355" spans="10:10" ht="14.25" customHeight="1" x14ac:dyDescent="0.25">
      <c r="J980355" s="30"/>
    </row>
    <row r="980356" spans="10:10" ht="14.25" customHeight="1" x14ac:dyDescent="0.25">
      <c r="J980356" s="30"/>
    </row>
    <row r="980357" spans="10:10" ht="14.25" customHeight="1" x14ac:dyDescent="0.25">
      <c r="J980357" s="30"/>
    </row>
    <row r="980358" spans="10:10" ht="14.25" customHeight="1" x14ac:dyDescent="0.25">
      <c r="J980358" s="30"/>
    </row>
    <row r="980359" spans="10:10" ht="14.25" customHeight="1" x14ac:dyDescent="0.25">
      <c r="J980359" s="30"/>
    </row>
    <row r="980360" spans="10:10" ht="14.25" customHeight="1" x14ac:dyDescent="0.25">
      <c r="J980360" s="30"/>
    </row>
    <row r="980361" spans="10:10" ht="14.25" customHeight="1" x14ac:dyDescent="0.25">
      <c r="J980361" s="30"/>
    </row>
    <row r="980362" spans="10:10" ht="14.25" customHeight="1" x14ac:dyDescent="0.25">
      <c r="J980362" s="30"/>
    </row>
    <row r="980363" spans="10:10" ht="14.25" customHeight="1" x14ac:dyDescent="0.25">
      <c r="J980363" s="30"/>
    </row>
    <row r="980364" spans="10:10" ht="14.25" customHeight="1" x14ac:dyDescent="0.25">
      <c r="J980364" s="30"/>
    </row>
    <row r="980365" spans="10:10" ht="14.25" customHeight="1" x14ac:dyDescent="0.25">
      <c r="J980365" s="30"/>
    </row>
    <row r="980366" spans="10:10" ht="14.25" customHeight="1" x14ac:dyDescent="0.25">
      <c r="J980366" s="30"/>
    </row>
    <row r="980367" spans="10:10" ht="14.25" customHeight="1" x14ac:dyDescent="0.25">
      <c r="J980367" s="30"/>
    </row>
    <row r="980368" spans="10:10" ht="14.25" customHeight="1" x14ac:dyDescent="0.25">
      <c r="J980368" s="30"/>
    </row>
    <row r="980369" spans="10:10" ht="14.25" customHeight="1" x14ac:dyDescent="0.25">
      <c r="J980369" s="30"/>
    </row>
    <row r="980370" spans="10:10" ht="14.25" customHeight="1" x14ac:dyDescent="0.25">
      <c r="J980370" s="30"/>
    </row>
    <row r="980371" spans="10:10" ht="14.25" customHeight="1" x14ac:dyDescent="0.25">
      <c r="J980371" s="30"/>
    </row>
    <row r="980372" spans="10:10" ht="14.25" customHeight="1" x14ac:dyDescent="0.25">
      <c r="J980372" s="30"/>
    </row>
    <row r="980373" spans="10:10" ht="14.25" customHeight="1" x14ac:dyDescent="0.25">
      <c r="J980373" s="30"/>
    </row>
    <row r="980374" spans="10:10" ht="14.25" customHeight="1" x14ac:dyDescent="0.25">
      <c r="J980374" s="30"/>
    </row>
    <row r="980375" spans="10:10" ht="14.25" customHeight="1" x14ac:dyDescent="0.25">
      <c r="J980375" s="30"/>
    </row>
    <row r="980376" spans="10:10" ht="14.25" customHeight="1" x14ac:dyDescent="0.25">
      <c r="J980376" s="30"/>
    </row>
    <row r="980377" spans="10:10" ht="14.25" customHeight="1" x14ac:dyDescent="0.25">
      <c r="J980377" s="30"/>
    </row>
    <row r="980378" spans="10:10" ht="14.25" customHeight="1" x14ac:dyDescent="0.25">
      <c r="J980378" s="30"/>
    </row>
    <row r="980379" spans="10:10" ht="14.25" customHeight="1" x14ac:dyDescent="0.25">
      <c r="J980379" s="30"/>
    </row>
    <row r="980380" spans="10:10" ht="14.25" customHeight="1" x14ac:dyDescent="0.25">
      <c r="J980380" s="30"/>
    </row>
    <row r="980381" spans="10:10" ht="14.25" customHeight="1" x14ac:dyDescent="0.25">
      <c r="J980381" s="30"/>
    </row>
    <row r="980382" spans="10:10" ht="14.25" customHeight="1" x14ac:dyDescent="0.25">
      <c r="J980382" s="30"/>
    </row>
    <row r="980383" spans="10:10" ht="14.25" customHeight="1" x14ac:dyDescent="0.25">
      <c r="J980383" s="30"/>
    </row>
    <row r="980384" spans="10:10" ht="14.25" customHeight="1" x14ac:dyDescent="0.25">
      <c r="J980384" s="30"/>
    </row>
    <row r="980385" spans="10:10" ht="14.25" customHeight="1" x14ac:dyDescent="0.25">
      <c r="J980385" s="30"/>
    </row>
    <row r="980386" spans="10:10" ht="14.25" customHeight="1" x14ac:dyDescent="0.25">
      <c r="J980386" s="30"/>
    </row>
    <row r="980387" spans="10:10" ht="14.25" customHeight="1" x14ac:dyDescent="0.25">
      <c r="J980387" s="30"/>
    </row>
    <row r="980388" spans="10:10" ht="14.25" customHeight="1" x14ac:dyDescent="0.25">
      <c r="J980388" s="30"/>
    </row>
    <row r="980389" spans="10:10" ht="14.25" customHeight="1" x14ac:dyDescent="0.25">
      <c r="J980389" s="30"/>
    </row>
    <row r="980390" spans="10:10" ht="14.25" customHeight="1" x14ac:dyDescent="0.25">
      <c r="J980390" s="30"/>
    </row>
    <row r="980391" spans="10:10" ht="14.25" customHeight="1" x14ac:dyDescent="0.25">
      <c r="J980391" s="30"/>
    </row>
    <row r="980392" spans="10:10" ht="14.25" customHeight="1" x14ac:dyDescent="0.25">
      <c r="J980392" s="30"/>
    </row>
    <row r="980393" spans="10:10" ht="14.25" customHeight="1" x14ac:dyDescent="0.25">
      <c r="J980393" s="30"/>
    </row>
    <row r="980394" spans="10:10" ht="14.25" customHeight="1" x14ac:dyDescent="0.25">
      <c r="J980394" s="30"/>
    </row>
    <row r="980395" spans="10:10" ht="14.25" customHeight="1" x14ac:dyDescent="0.25">
      <c r="J980395" s="30"/>
    </row>
    <row r="980396" spans="10:10" ht="14.25" customHeight="1" x14ac:dyDescent="0.25">
      <c r="J980396" s="30"/>
    </row>
    <row r="980397" spans="10:10" ht="14.25" customHeight="1" x14ac:dyDescent="0.25">
      <c r="J980397" s="30"/>
    </row>
    <row r="980398" spans="10:10" ht="14.25" customHeight="1" x14ac:dyDescent="0.25">
      <c r="J980398" s="30"/>
    </row>
    <row r="980399" spans="10:10" ht="14.25" customHeight="1" x14ac:dyDescent="0.25">
      <c r="J980399" s="30"/>
    </row>
    <row r="980400" spans="10:10" ht="14.25" customHeight="1" x14ac:dyDescent="0.25">
      <c r="J980400" s="30"/>
    </row>
    <row r="980401" spans="10:10" ht="14.25" customHeight="1" x14ac:dyDescent="0.25">
      <c r="J980401" s="30"/>
    </row>
    <row r="980402" spans="10:10" ht="14.25" customHeight="1" x14ac:dyDescent="0.25">
      <c r="J980402" s="30"/>
    </row>
    <row r="980403" spans="10:10" ht="14.25" customHeight="1" x14ac:dyDescent="0.25">
      <c r="J980403" s="30"/>
    </row>
    <row r="980404" spans="10:10" ht="14.25" customHeight="1" x14ac:dyDescent="0.25">
      <c r="J980404" s="30"/>
    </row>
    <row r="980405" spans="10:10" ht="14.25" customHeight="1" x14ac:dyDescent="0.25">
      <c r="J980405" s="30"/>
    </row>
    <row r="980406" spans="10:10" ht="14.25" customHeight="1" x14ac:dyDescent="0.25">
      <c r="J980406" s="30"/>
    </row>
    <row r="980407" spans="10:10" ht="14.25" customHeight="1" x14ac:dyDescent="0.25">
      <c r="J980407" s="30"/>
    </row>
    <row r="980408" spans="10:10" ht="14.25" customHeight="1" x14ac:dyDescent="0.25">
      <c r="J980408" s="30"/>
    </row>
    <row r="980409" spans="10:10" ht="14.25" customHeight="1" x14ac:dyDescent="0.25">
      <c r="J980409" s="30"/>
    </row>
    <row r="980410" spans="10:10" ht="14.25" customHeight="1" x14ac:dyDescent="0.25">
      <c r="J980410" s="30"/>
    </row>
    <row r="980411" spans="10:10" ht="14.25" customHeight="1" x14ac:dyDescent="0.25">
      <c r="J980411" s="30"/>
    </row>
    <row r="980412" spans="10:10" ht="14.25" customHeight="1" x14ac:dyDescent="0.25">
      <c r="J980412" s="30"/>
    </row>
    <row r="980413" spans="10:10" ht="14.25" customHeight="1" x14ac:dyDescent="0.25">
      <c r="J980413" s="30"/>
    </row>
    <row r="980414" spans="10:10" ht="14.25" customHeight="1" x14ac:dyDescent="0.25">
      <c r="J980414" s="30"/>
    </row>
    <row r="980415" spans="10:10" ht="14.25" customHeight="1" x14ac:dyDescent="0.25">
      <c r="J980415" s="30"/>
    </row>
    <row r="980416" spans="10:10" ht="14.25" customHeight="1" x14ac:dyDescent="0.25">
      <c r="J980416" s="30"/>
    </row>
    <row r="980417" spans="10:10" ht="14.25" customHeight="1" x14ac:dyDescent="0.25">
      <c r="J980417" s="30"/>
    </row>
    <row r="980418" spans="10:10" ht="14.25" customHeight="1" x14ac:dyDescent="0.25">
      <c r="J980418" s="30"/>
    </row>
    <row r="980419" spans="10:10" ht="14.25" customHeight="1" x14ac:dyDescent="0.25">
      <c r="J980419" s="30"/>
    </row>
    <row r="980420" spans="10:10" ht="14.25" customHeight="1" x14ac:dyDescent="0.25">
      <c r="J980420" s="30"/>
    </row>
    <row r="980421" spans="10:10" ht="14.25" customHeight="1" x14ac:dyDescent="0.25">
      <c r="J980421" s="30"/>
    </row>
    <row r="980422" spans="10:10" ht="14.25" customHeight="1" x14ac:dyDescent="0.25">
      <c r="J980422" s="30"/>
    </row>
    <row r="980423" spans="10:10" ht="14.25" customHeight="1" x14ac:dyDescent="0.25">
      <c r="J980423" s="30"/>
    </row>
    <row r="980424" spans="10:10" ht="14.25" customHeight="1" x14ac:dyDescent="0.25">
      <c r="J980424" s="30"/>
    </row>
    <row r="980425" spans="10:10" ht="14.25" customHeight="1" x14ac:dyDescent="0.25">
      <c r="J980425" s="30"/>
    </row>
    <row r="980426" spans="10:10" ht="14.25" customHeight="1" x14ac:dyDescent="0.25">
      <c r="J980426" s="30"/>
    </row>
    <row r="980427" spans="10:10" ht="14.25" customHeight="1" x14ac:dyDescent="0.25">
      <c r="J980427" s="30"/>
    </row>
    <row r="980428" spans="10:10" ht="14.25" customHeight="1" x14ac:dyDescent="0.25">
      <c r="J980428" s="30"/>
    </row>
    <row r="980429" spans="10:10" ht="14.25" customHeight="1" x14ac:dyDescent="0.25">
      <c r="J980429" s="30"/>
    </row>
    <row r="980430" spans="10:10" ht="14.25" customHeight="1" x14ac:dyDescent="0.25">
      <c r="J980430" s="30"/>
    </row>
    <row r="980431" spans="10:10" ht="14.25" customHeight="1" x14ac:dyDescent="0.25">
      <c r="J980431" s="30"/>
    </row>
    <row r="980432" spans="10:10" ht="14.25" customHeight="1" x14ac:dyDescent="0.25">
      <c r="J980432" s="30"/>
    </row>
    <row r="980433" spans="10:10" ht="14.25" customHeight="1" x14ac:dyDescent="0.25">
      <c r="J980433" s="30"/>
    </row>
    <row r="980434" spans="10:10" ht="14.25" customHeight="1" x14ac:dyDescent="0.25">
      <c r="J980434" s="30"/>
    </row>
    <row r="980435" spans="10:10" ht="14.25" customHeight="1" x14ac:dyDescent="0.25">
      <c r="J980435" s="30"/>
    </row>
    <row r="980436" spans="10:10" ht="14.25" customHeight="1" x14ac:dyDescent="0.25">
      <c r="J980436" s="30"/>
    </row>
    <row r="980437" spans="10:10" ht="14.25" customHeight="1" x14ac:dyDescent="0.25">
      <c r="J980437" s="30"/>
    </row>
    <row r="980438" spans="10:10" ht="14.25" customHeight="1" x14ac:dyDescent="0.25">
      <c r="J980438" s="30"/>
    </row>
    <row r="980439" spans="10:10" ht="14.25" customHeight="1" x14ac:dyDescent="0.25">
      <c r="J980439" s="30"/>
    </row>
    <row r="980440" spans="10:10" ht="14.25" customHeight="1" x14ac:dyDescent="0.25">
      <c r="J980440" s="30"/>
    </row>
    <row r="980441" spans="10:10" ht="14.25" customHeight="1" x14ac:dyDescent="0.25">
      <c r="J980441" s="30"/>
    </row>
    <row r="980442" spans="10:10" ht="14.25" customHeight="1" x14ac:dyDescent="0.25">
      <c r="J980442" s="30"/>
    </row>
    <row r="980443" spans="10:10" ht="14.25" customHeight="1" x14ac:dyDescent="0.25">
      <c r="J980443" s="30"/>
    </row>
    <row r="980444" spans="10:10" ht="14.25" customHeight="1" x14ac:dyDescent="0.25">
      <c r="J980444" s="30"/>
    </row>
    <row r="980445" spans="10:10" ht="14.25" customHeight="1" x14ac:dyDescent="0.25">
      <c r="J980445" s="30"/>
    </row>
    <row r="980446" spans="10:10" ht="14.25" customHeight="1" x14ac:dyDescent="0.25">
      <c r="J980446" s="30"/>
    </row>
    <row r="980447" spans="10:10" ht="14.25" customHeight="1" x14ac:dyDescent="0.25">
      <c r="J980447" s="30"/>
    </row>
    <row r="980448" spans="10:10" ht="14.25" customHeight="1" x14ac:dyDescent="0.25">
      <c r="J980448" s="30"/>
    </row>
    <row r="980449" spans="10:10" ht="14.25" customHeight="1" x14ac:dyDescent="0.25">
      <c r="J980449" s="30"/>
    </row>
    <row r="980450" spans="10:10" ht="14.25" customHeight="1" x14ac:dyDescent="0.25">
      <c r="J980450" s="30"/>
    </row>
    <row r="980451" spans="10:10" ht="14.25" customHeight="1" x14ac:dyDescent="0.25">
      <c r="J980451" s="30"/>
    </row>
    <row r="980452" spans="10:10" ht="14.25" customHeight="1" x14ac:dyDescent="0.25">
      <c r="J980452" s="30"/>
    </row>
    <row r="980453" spans="10:10" ht="14.25" customHeight="1" x14ac:dyDescent="0.25">
      <c r="J980453" s="30"/>
    </row>
    <row r="980454" spans="10:10" ht="14.25" customHeight="1" x14ac:dyDescent="0.25">
      <c r="J980454" s="30"/>
    </row>
    <row r="980455" spans="10:10" ht="14.25" customHeight="1" x14ac:dyDescent="0.25">
      <c r="J980455" s="30"/>
    </row>
    <row r="980456" spans="10:10" ht="14.25" customHeight="1" x14ac:dyDescent="0.25">
      <c r="J980456" s="30"/>
    </row>
    <row r="980457" spans="10:10" ht="14.25" customHeight="1" x14ac:dyDescent="0.25">
      <c r="J980457" s="30"/>
    </row>
    <row r="980458" spans="10:10" ht="14.25" customHeight="1" x14ac:dyDescent="0.25">
      <c r="J980458" s="30"/>
    </row>
    <row r="980459" spans="10:10" ht="14.25" customHeight="1" x14ac:dyDescent="0.25">
      <c r="J980459" s="30"/>
    </row>
    <row r="980460" spans="10:10" ht="14.25" customHeight="1" x14ac:dyDescent="0.25">
      <c r="J980460" s="30"/>
    </row>
    <row r="980461" spans="10:10" ht="14.25" customHeight="1" x14ac:dyDescent="0.25">
      <c r="J980461" s="30"/>
    </row>
    <row r="980462" spans="10:10" ht="14.25" customHeight="1" x14ac:dyDescent="0.25">
      <c r="J980462" s="30"/>
    </row>
    <row r="980463" spans="10:10" ht="14.25" customHeight="1" x14ac:dyDescent="0.25">
      <c r="J980463" s="30"/>
    </row>
    <row r="980464" spans="10:10" ht="14.25" customHeight="1" x14ac:dyDescent="0.25">
      <c r="J980464" s="30"/>
    </row>
    <row r="980465" spans="10:10" ht="14.25" customHeight="1" x14ac:dyDescent="0.25">
      <c r="J980465" s="30"/>
    </row>
    <row r="980466" spans="10:10" ht="14.25" customHeight="1" x14ac:dyDescent="0.25">
      <c r="J980466" s="30"/>
    </row>
    <row r="980467" spans="10:10" ht="14.25" customHeight="1" x14ac:dyDescent="0.25">
      <c r="J980467" s="30"/>
    </row>
    <row r="980468" spans="10:10" ht="14.25" customHeight="1" x14ac:dyDescent="0.25">
      <c r="J980468" s="30"/>
    </row>
    <row r="980469" spans="10:10" ht="14.25" customHeight="1" x14ac:dyDescent="0.25">
      <c r="J980469" s="30"/>
    </row>
    <row r="980470" spans="10:10" ht="14.25" customHeight="1" x14ac:dyDescent="0.25">
      <c r="J980470" s="30"/>
    </row>
    <row r="980471" spans="10:10" ht="14.25" customHeight="1" x14ac:dyDescent="0.25">
      <c r="J980471" s="30"/>
    </row>
    <row r="980472" spans="10:10" ht="14.25" customHeight="1" x14ac:dyDescent="0.25">
      <c r="J980472" s="30"/>
    </row>
    <row r="980473" spans="10:10" ht="14.25" customHeight="1" x14ac:dyDescent="0.25">
      <c r="J980473" s="30"/>
    </row>
    <row r="980474" spans="10:10" ht="14.25" customHeight="1" x14ac:dyDescent="0.25">
      <c r="J980474" s="30"/>
    </row>
    <row r="980475" spans="10:10" ht="14.25" customHeight="1" x14ac:dyDescent="0.25">
      <c r="J980475" s="30"/>
    </row>
    <row r="980476" spans="10:10" ht="14.25" customHeight="1" x14ac:dyDescent="0.25">
      <c r="J980476" s="30"/>
    </row>
    <row r="980477" spans="10:10" ht="14.25" customHeight="1" x14ac:dyDescent="0.25">
      <c r="J980477" s="30"/>
    </row>
    <row r="980478" spans="10:10" ht="14.25" customHeight="1" x14ac:dyDescent="0.25">
      <c r="J980478" s="30"/>
    </row>
    <row r="980479" spans="10:10" ht="14.25" customHeight="1" x14ac:dyDescent="0.25">
      <c r="J980479" s="30"/>
    </row>
    <row r="980480" spans="10:10" ht="14.25" customHeight="1" x14ac:dyDescent="0.25">
      <c r="J980480" s="30"/>
    </row>
    <row r="980481" spans="10:10" ht="14.25" customHeight="1" x14ac:dyDescent="0.25">
      <c r="J980481" s="30"/>
    </row>
    <row r="980482" spans="10:10" ht="14.25" customHeight="1" x14ac:dyDescent="0.25">
      <c r="J980482" s="30"/>
    </row>
    <row r="980483" spans="10:10" ht="14.25" customHeight="1" x14ac:dyDescent="0.25">
      <c r="J980483" s="30"/>
    </row>
    <row r="980484" spans="10:10" ht="14.25" customHeight="1" x14ac:dyDescent="0.25">
      <c r="J980484" s="30"/>
    </row>
    <row r="980485" spans="10:10" ht="14.25" customHeight="1" x14ac:dyDescent="0.25">
      <c r="J980485" s="30"/>
    </row>
    <row r="980486" spans="10:10" ht="14.25" customHeight="1" x14ac:dyDescent="0.25">
      <c r="J980486" s="30"/>
    </row>
    <row r="980487" spans="10:10" ht="14.25" customHeight="1" x14ac:dyDescent="0.25">
      <c r="J980487" s="30"/>
    </row>
    <row r="980488" spans="10:10" ht="14.25" customHeight="1" x14ac:dyDescent="0.25">
      <c r="J980488" s="30"/>
    </row>
    <row r="980489" spans="10:10" ht="14.25" customHeight="1" x14ac:dyDescent="0.25">
      <c r="J980489" s="30"/>
    </row>
    <row r="980490" spans="10:10" ht="14.25" customHeight="1" x14ac:dyDescent="0.25">
      <c r="J980490" s="30"/>
    </row>
    <row r="980491" spans="10:10" ht="14.25" customHeight="1" x14ac:dyDescent="0.25">
      <c r="J980491" s="30"/>
    </row>
    <row r="980492" spans="10:10" ht="14.25" customHeight="1" x14ac:dyDescent="0.25">
      <c r="J980492" s="30"/>
    </row>
    <row r="980493" spans="10:10" ht="14.25" customHeight="1" x14ac:dyDescent="0.25">
      <c r="J980493" s="30"/>
    </row>
    <row r="980494" spans="10:10" ht="14.25" customHeight="1" x14ac:dyDescent="0.25">
      <c r="J980494" s="30"/>
    </row>
    <row r="980495" spans="10:10" ht="14.25" customHeight="1" x14ac:dyDescent="0.25">
      <c r="J980495" s="30"/>
    </row>
    <row r="980496" spans="10:10" ht="14.25" customHeight="1" x14ac:dyDescent="0.25">
      <c r="J980496" s="30"/>
    </row>
    <row r="980497" spans="10:10" ht="14.25" customHeight="1" x14ac:dyDescent="0.25">
      <c r="J980497" s="30"/>
    </row>
    <row r="980498" spans="10:10" ht="14.25" customHeight="1" x14ac:dyDescent="0.25">
      <c r="J980498" s="30"/>
    </row>
    <row r="980499" spans="10:10" ht="14.25" customHeight="1" x14ac:dyDescent="0.25">
      <c r="J980499" s="30"/>
    </row>
    <row r="980500" spans="10:10" ht="14.25" customHeight="1" x14ac:dyDescent="0.25">
      <c r="J980500" s="30"/>
    </row>
    <row r="980501" spans="10:10" ht="14.25" customHeight="1" x14ac:dyDescent="0.25">
      <c r="J980501" s="30"/>
    </row>
    <row r="980502" spans="10:10" ht="14.25" customHeight="1" x14ac:dyDescent="0.25">
      <c r="J980502" s="30"/>
    </row>
    <row r="980503" spans="10:10" ht="14.25" customHeight="1" x14ac:dyDescent="0.25">
      <c r="J980503" s="30"/>
    </row>
    <row r="980504" spans="10:10" ht="14.25" customHeight="1" x14ac:dyDescent="0.25">
      <c r="J980504" s="30"/>
    </row>
    <row r="980505" spans="10:10" ht="14.25" customHeight="1" x14ac:dyDescent="0.25">
      <c r="J980505" s="30"/>
    </row>
  </sheetData>
  <phoneticPr fontId="6" type="noConversion"/>
  <conditionalFormatting sqref="A2:A81">
    <cfRule type="duplicateValues" dxfId="16" priority="61"/>
  </conditionalFormatting>
  <conditionalFormatting sqref="A257:A506">
    <cfRule type="duplicateValues" dxfId="15" priority="72"/>
  </conditionalFormatting>
  <conditionalFormatting sqref="A642">
    <cfRule type="duplicateValues" dxfId="14" priority="6"/>
  </conditionalFormatting>
  <conditionalFormatting sqref="A643:A1048576 A1:A641">
    <cfRule type="duplicateValues" dxfId="13" priority="7"/>
  </conditionalFormatting>
  <conditionalFormatting sqref="G255:V255 I507:I537 F538 V776 X777:X1048576">
    <cfRule type="containsText" dxfId="12" priority="9" operator="containsText" text="EJECUTADO">
      <formula>NOT(ISERROR(SEARCH("EJECUTADO",F255)))</formula>
    </cfRule>
    <cfRule type="containsText" dxfId="11" priority="10" operator="containsText" text="A TIEMPO">
      <formula>NOT(ISERROR(SEARCH("A TIEMPO",F255)))</formula>
    </cfRule>
    <cfRule type="containsText" dxfId="10" priority="11" operator="containsText" text="ALERTA">
      <formula>NOT(ISERROR(SEARCH("ALERTA",F255)))</formula>
    </cfRule>
    <cfRule type="containsText" dxfId="9" priority="12" operator="containsText" text="ALETA">
      <formula>NOT(ISERROR(SEARCH("ALETA",F255)))</formula>
    </cfRule>
    <cfRule type="containsText" dxfId="8" priority="16" operator="containsText" text="VENCIDO">
      <formula>NOT(ISERROR(SEARCH("VENCIDO",F255)))</formula>
    </cfRule>
  </conditionalFormatting>
  <conditionalFormatting sqref="AE1:AE776 I539:I775">
    <cfRule type="containsText" dxfId="7" priority="1" operator="containsText" text="EJECUTADO">
      <formula>NOT(ISERROR(SEARCH("EJECUTADO",I1)))</formula>
    </cfRule>
    <cfRule type="containsText" dxfId="6" priority="2" operator="containsText" text="A TIEMPO">
      <formula>NOT(ISERROR(SEARCH("A TIEMPO",I1)))</formula>
    </cfRule>
    <cfRule type="containsText" dxfId="5" priority="3" operator="containsText" text="ALERTA">
      <formula>NOT(ISERROR(SEARCH("ALERTA",I1)))</formula>
    </cfRule>
    <cfRule type="containsText" dxfId="4" priority="4" operator="containsText" text="ALETA">
      <formula>NOT(ISERROR(SEARCH("ALETA",I1)))</formula>
    </cfRule>
    <cfRule type="containsText" dxfId="3" priority="5" operator="containsText" text="VENCIDO">
      <formula>NOT(ISERROR(SEARCH("VENCIDO",I1)))</formula>
    </cfRule>
  </conditionalFormatting>
  <conditionalFormatting sqref="AE3">
    <cfRule type="containsText" dxfId="2" priority="13" operator="containsText" text="ALERTA">
      <formula>NOT(ISERROR(SEARCH("ALERTA",AE3)))</formula>
    </cfRule>
    <cfRule type="containsText" dxfId="1" priority="15" operator="containsText" text="A TIEMPO">
      <formula>NOT(ISERROR(SEARCH("A TIEMPO",AE3)))</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8A6EF-18C8-47FB-AB7E-764D04D59923}">
  <sheetPr codeName="Hoja2" filterMode="1"/>
  <dimension ref="A1:HC206"/>
  <sheetViews>
    <sheetView topLeftCell="F1" workbookViewId="0">
      <selection activeCell="O48" sqref="O48"/>
    </sheetView>
  </sheetViews>
  <sheetFormatPr baseColWidth="10" defaultColWidth="11.42578125" defaultRowHeight="15" x14ac:dyDescent="0.25"/>
  <cols>
    <col min="1" max="2" width="9" style="2" bestFit="1" customWidth="1"/>
    <col min="3" max="3" width="10.5703125" style="2" bestFit="1" customWidth="1"/>
    <col min="4" max="4" width="8.7109375" style="2" bestFit="1" customWidth="1"/>
    <col min="5" max="6" width="18.42578125" style="2" bestFit="1" customWidth="1"/>
    <col min="7" max="7" width="55.140625" style="2" bestFit="1" customWidth="1"/>
    <col min="8" max="8" width="9.85546875" style="2" bestFit="1" customWidth="1"/>
    <col min="9" max="9" width="12.140625" style="2" bestFit="1" customWidth="1"/>
    <col min="10" max="10" width="9.28515625" style="2" bestFit="1" customWidth="1"/>
    <col min="11" max="11" width="15.140625" style="2" bestFit="1" customWidth="1"/>
    <col min="12" max="12" width="14.28515625" style="2" bestFit="1" customWidth="1"/>
    <col min="13" max="13" width="12" style="2" bestFit="1" customWidth="1"/>
    <col min="14" max="14" width="11.85546875" style="2" bestFit="1" customWidth="1"/>
    <col min="15" max="15" width="15.7109375" style="2" bestFit="1" customWidth="1"/>
    <col min="16" max="16" width="25.28515625" style="2" bestFit="1" customWidth="1"/>
    <col min="17" max="17" width="10.7109375" style="2" bestFit="1" customWidth="1"/>
    <col min="18" max="18" width="9.5703125" style="2" bestFit="1" customWidth="1"/>
    <col min="19" max="19" width="15.7109375" style="2" bestFit="1" customWidth="1"/>
    <col min="20" max="20" width="8.85546875" style="2" bestFit="1" customWidth="1"/>
    <col min="21" max="21" width="11.7109375" style="2" bestFit="1" customWidth="1"/>
    <col min="22" max="22" width="11" style="2" bestFit="1" customWidth="1"/>
    <col min="23" max="23" width="37.42578125" style="2" bestFit="1" customWidth="1"/>
    <col min="24" max="24" width="9" style="2" bestFit="1" customWidth="1"/>
    <col min="25" max="25" width="23.140625" style="2" bestFit="1" customWidth="1"/>
    <col min="26" max="26" width="19.7109375" style="2" bestFit="1" customWidth="1"/>
    <col min="27" max="27" width="21.28515625" style="2" bestFit="1" customWidth="1"/>
    <col min="28" max="28" width="14.28515625" style="2" bestFit="1" customWidth="1"/>
    <col min="29" max="29" width="12.5703125" style="2" bestFit="1" customWidth="1"/>
    <col min="30" max="30" width="25.85546875" style="2" bestFit="1" customWidth="1"/>
    <col min="31" max="31" width="11.7109375" style="2" bestFit="1" customWidth="1"/>
    <col min="32" max="32" width="7.140625" style="2" bestFit="1" customWidth="1"/>
    <col min="33" max="33" width="17.7109375" style="2" bestFit="1" customWidth="1"/>
    <col min="34" max="34" width="15.28515625" style="2" bestFit="1" customWidth="1"/>
    <col min="35" max="35" width="5.7109375" style="2" bestFit="1" customWidth="1"/>
    <col min="36" max="36" width="11.7109375" style="2" bestFit="1" customWidth="1"/>
    <col min="37" max="37" width="255.7109375" style="2" bestFit="1" customWidth="1"/>
    <col min="38" max="38" width="13.5703125" style="2" bestFit="1" customWidth="1"/>
    <col min="39" max="39" width="11.85546875" style="2" bestFit="1" customWidth="1"/>
    <col min="40" max="40" width="23" style="2" bestFit="1" customWidth="1"/>
    <col min="41" max="41" width="14.42578125" style="2" bestFit="1" customWidth="1"/>
    <col min="42" max="42" width="14.85546875" style="2" bestFit="1" customWidth="1"/>
    <col min="43" max="43" width="13.7109375" style="2" bestFit="1" customWidth="1"/>
    <col min="44" max="44" width="7.28515625" style="2" bestFit="1" customWidth="1"/>
    <col min="45" max="45" width="14.5703125" style="2" bestFit="1" customWidth="1"/>
    <col min="46" max="46" width="21" style="2" bestFit="1" customWidth="1"/>
    <col min="47" max="47" width="18" style="2" bestFit="1" customWidth="1"/>
    <col min="48" max="48" width="16.85546875" style="2" bestFit="1" customWidth="1"/>
    <col min="49" max="49" width="19.5703125" style="2" bestFit="1" customWidth="1"/>
    <col min="50" max="50" width="15.7109375" style="2" bestFit="1" customWidth="1"/>
    <col min="51" max="51" width="15.42578125" style="2" bestFit="1" customWidth="1"/>
    <col min="52" max="52" width="21.85546875" style="2" bestFit="1" customWidth="1"/>
    <col min="53" max="53" width="17" style="2" bestFit="1" customWidth="1"/>
    <col min="54" max="130" width="11.42578125" style="2"/>
    <col min="211" max="211" width="11.42578125" style="2"/>
  </cols>
  <sheetData>
    <row r="1" spans="1:211" x14ac:dyDescent="0.25">
      <c r="A1" t="s">
        <v>28</v>
      </c>
      <c r="B1"/>
      <c r="C1" t="s">
        <v>414</v>
      </c>
      <c r="D1" t="s">
        <v>415</v>
      </c>
      <c r="E1" t="s">
        <v>416</v>
      </c>
      <c r="F1" t="s">
        <v>50</v>
      </c>
      <c r="G1" t="s">
        <v>48</v>
      </c>
      <c r="H1" t="s">
        <v>417</v>
      </c>
      <c r="I1" t="s">
        <v>418</v>
      </c>
      <c r="J1" t="s">
        <v>419</v>
      </c>
      <c r="K1" t="s">
        <v>420</v>
      </c>
      <c r="L1" t="s">
        <v>421</v>
      </c>
      <c r="M1" t="s">
        <v>422</v>
      </c>
      <c r="N1" t="s">
        <v>423</v>
      </c>
      <c r="O1" t="s">
        <v>424</v>
      </c>
      <c r="P1" t="s">
        <v>425</v>
      </c>
      <c r="Q1" t="s">
        <v>426</v>
      </c>
      <c r="R1" t="s">
        <v>427</v>
      </c>
      <c r="S1" t="s">
        <v>428</v>
      </c>
      <c r="T1" t="s">
        <v>51</v>
      </c>
      <c r="U1" t="s">
        <v>429</v>
      </c>
      <c r="V1" t="s">
        <v>430</v>
      </c>
      <c r="W1" t="s">
        <v>431</v>
      </c>
      <c r="X1" t="s">
        <v>432</v>
      </c>
      <c r="Y1" t="s">
        <v>433</v>
      </c>
      <c r="Z1" t="s">
        <v>434</v>
      </c>
      <c r="AA1" t="s">
        <v>435</v>
      </c>
      <c r="AB1" t="s">
        <v>436</v>
      </c>
      <c r="AC1" t="s">
        <v>437</v>
      </c>
      <c r="AD1" t="s">
        <v>438</v>
      </c>
      <c r="AE1" t="s">
        <v>439</v>
      </c>
      <c r="AF1" t="s">
        <v>440</v>
      </c>
      <c r="AG1" t="s">
        <v>441</v>
      </c>
      <c r="AH1" t="s">
        <v>442</v>
      </c>
      <c r="AI1" t="s">
        <v>443</v>
      </c>
      <c r="AJ1" t="s">
        <v>444</v>
      </c>
      <c r="AK1" t="s">
        <v>445</v>
      </c>
      <c r="AL1" t="s">
        <v>446</v>
      </c>
      <c r="AM1" t="s">
        <v>447</v>
      </c>
      <c r="AN1" t="s">
        <v>448</v>
      </c>
      <c r="AO1" t="s">
        <v>449</v>
      </c>
      <c r="AP1" t="s">
        <v>450</v>
      </c>
      <c r="AQ1" t="s">
        <v>451</v>
      </c>
      <c r="AR1" t="s">
        <v>452</v>
      </c>
      <c r="AS1" t="s">
        <v>453</v>
      </c>
      <c r="AT1" t="s">
        <v>454</v>
      </c>
      <c r="AU1" t="s">
        <v>455</v>
      </c>
      <c r="AV1" t="s">
        <v>456</v>
      </c>
      <c r="AW1" t="s">
        <v>457</v>
      </c>
      <c r="AX1" t="s">
        <v>458</v>
      </c>
      <c r="AY1" t="s">
        <v>459</v>
      </c>
      <c r="AZ1" t="s">
        <v>460</v>
      </c>
      <c r="BA1" t="s">
        <v>461</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HC1"/>
    </row>
    <row r="2" spans="1:211" hidden="1" x14ac:dyDescent="0.25">
      <c r="A2">
        <v>23537655</v>
      </c>
      <c r="B2">
        <f>VLOOKUP(A2,BASE!A:A,1,0)</f>
        <v>23537655</v>
      </c>
      <c r="C2">
        <v>1</v>
      </c>
      <c r="D2">
        <v>2</v>
      </c>
      <c r="E2" t="s">
        <v>2953</v>
      </c>
      <c r="F2" t="s">
        <v>514</v>
      </c>
      <c r="G2" t="s">
        <v>2954</v>
      </c>
      <c r="H2" t="s">
        <v>539</v>
      </c>
      <c r="I2" t="s">
        <v>539</v>
      </c>
      <c r="J2" t="s">
        <v>17</v>
      </c>
      <c r="K2" t="s">
        <v>17</v>
      </c>
      <c r="L2" t="s">
        <v>464</v>
      </c>
      <c r="M2" t="s">
        <v>17</v>
      </c>
      <c r="N2" t="s">
        <v>465</v>
      </c>
      <c r="O2" s="54">
        <v>45912.402280092596</v>
      </c>
      <c r="P2" t="s">
        <v>17</v>
      </c>
      <c r="Q2" s="55">
        <v>45918</v>
      </c>
      <c r="R2" t="s">
        <v>17</v>
      </c>
      <c r="S2" s="54">
        <v>45918.478622685187</v>
      </c>
      <c r="T2" t="s">
        <v>3932</v>
      </c>
      <c r="U2">
        <v>1</v>
      </c>
      <c r="V2">
        <v>8163182</v>
      </c>
      <c r="W2" t="s">
        <v>2955</v>
      </c>
      <c r="X2" t="s">
        <v>17</v>
      </c>
      <c r="Y2" t="s">
        <v>2956</v>
      </c>
      <c r="Z2" t="s">
        <v>17</v>
      </c>
      <c r="AA2" t="s">
        <v>17</v>
      </c>
      <c r="AB2" t="s">
        <v>17</v>
      </c>
      <c r="AC2">
        <v>3014003094</v>
      </c>
      <c r="AD2" t="s">
        <v>468</v>
      </c>
      <c r="AE2" t="s">
        <v>15</v>
      </c>
      <c r="AF2">
        <v>2</v>
      </c>
      <c r="AG2" t="s">
        <v>17</v>
      </c>
      <c r="AH2" t="s">
        <v>469</v>
      </c>
      <c r="AI2" t="s">
        <v>17</v>
      </c>
      <c r="AJ2" t="s">
        <v>470</v>
      </c>
      <c r="AK2" t="s">
        <v>2957</v>
      </c>
      <c r="AL2" t="s">
        <v>16</v>
      </c>
      <c r="AM2" t="s">
        <v>17</v>
      </c>
      <c r="AN2" t="s">
        <v>17</v>
      </c>
      <c r="AO2" t="s">
        <v>17</v>
      </c>
      <c r="AP2" t="s">
        <v>17</v>
      </c>
      <c r="AQ2">
        <v>9</v>
      </c>
      <c r="AR2" t="s">
        <v>17</v>
      </c>
      <c r="AS2" t="s">
        <v>17</v>
      </c>
      <c r="AT2" t="s">
        <v>475</v>
      </c>
      <c r="AU2" t="s">
        <v>476</v>
      </c>
      <c r="AV2" t="s">
        <v>477</v>
      </c>
      <c r="AW2" t="s">
        <v>2958</v>
      </c>
      <c r="AX2" t="s">
        <v>17</v>
      </c>
      <c r="AY2" t="s">
        <v>17</v>
      </c>
      <c r="AZ2" t="s">
        <v>17</v>
      </c>
      <c r="BA2" t="s">
        <v>17</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HC2"/>
    </row>
    <row r="3" spans="1:211" hidden="1" x14ac:dyDescent="0.25">
      <c r="A3">
        <v>23527122</v>
      </c>
      <c r="B3">
        <f>VLOOKUP(A3,BASE!A:A,1,0)</f>
        <v>23527122</v>
      </c>
      <c r="C3">
        <v>1</v>
      </c>
      <c r="D3">
        <v>2</v>
      </c>
      <c r="E3" t="s">
        <v>2547</v>
      </c>
      <c r="F3" t="s">
        <v>462</v>
      </c>
      <c r="G3" t="s">
        <v>4214</v>
      </c>
      <c r="H3" t="s">
        <v>1508</v>
      </c>
      <c r="I3" t="s">
        <v>1508</v>
      </c>
      <c r="J3" t="s">
        <v>17</v>
      </c>
      <c r="K3" t="s">
        <v>17</v>
      </c>
      <c r="L3" t="s">
        <v>464</v>
      </c>
      <c r="M3" t="s">
        <v>17</v>
      </c>
      <c r="N3" t="s">
        <v>465</v>
      </c>
      <c r="O3" s="54">
        <v>45899.317708333336</v>
      </c>
      <c r="P3" t="s">
        <v>17</v>
      </c>
      <c r="Q3" s="55">
        <v>45922</v>
      </c>
      <c r="R3" s="56">
        <v>0</v>
      </c>
      <c r="S3" s="54">
        <v>45922.481099537035</v>
      </c>
      <c r="T3" t="s">
        <v>3331</v>
      </c>
      <c r="U3" t="s">
        <v>466</v>
      </c>
      <c r="V3">
        <v>42876852</v>
      </c>
      <c r="W3" t="s">
        <v>2543</v>
      </c>
      <c r="X3">
        <v>2765583</v>
      </c>
      <c r="Y3" t="s">
        <v>17</v>
      </c>
      <c r="Z3" t="s">
        <v>17</v>
      </c>
      <c r="AA3" t="s">
        <v>17</v>
      </c>
      <c r="AB3">
        <v>2765583</v>
      </c>
      <c r="AC3">
        <v>3002167890</v>
      </c>
      <c r="AD3" t="s">
        <v>468</v>
      </c>
      <c r="AE3" t="s">
        <v>15</v>
      </c>
      <c r="AF3">
        <v>0</v>
      </c>
      <c r="AG3" t="s">
        <v>17</v>
      </c>
      <c r="AH3" t="s">
        <v>469</v>
      </c>
      <c r="AI3" t="s">
        <v>17</v>
      </c>
      <c r="AJ3" t="s">
        <v>470</v>
      </c>
      <c r="AK3" t="s">
        <v>4215</v>
      </c>
      <c r="AL3" t="s">
        <v>16</v>
      </c>
      <c r="AM3" t="s">
        <v>17</v>
      </c>
      <c r="AN3" t="s">
        <v>17</v>
      </c>
      <c r="AO3" t="s">
        <v>17</v>
      </c>
      <c r="AP3" t="s">
        <v>17</v>
      </c>
      <c r="AQ3">
        <v>9</v>
      </c>
      <c r="AR3" t="s">
        <v>17</v>
      </c>
      <c r="AS3" t="s">
        <v>17</v>
      </c>
      <c r="AT3" t="s">
        <v>17</v>
      </c>
      <c r="AU3" t="s">
        <v>17</v>
      </c>
      <c r="AV3" t="s">
        <v>17</v>
      </c>
      <c r="AW3" t="s">
        <v>2545</v>
      </c>
      <c r="AX3" t="s">
        <v>17</v>
      </c>
      <c r="AY3" t="s">
        <v>17</v>
      </c>
      <c r="AZ3" t="s">
        <v>17</v>
      </c>
      <c r="BA3" t="s">
        <v>17</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HC3"/>
    </row>
    <row r="4" spans="1:211" hidden="1" x14ac:dyDescent="0.25">
      <c r="A4">
        <v>23452109</v>
      </c>
      <c r="B4">
        <f>VLOOKUP(A4,BASE!A:A,1,0)</f>
        <v>23452109</v>
      </c>
      <c r="C4">
        <v>1</v>
      </c>
      <c r="D4">
        <v>2</v>
      </c>
      <c r="E4" t="s">
        <v>3736</v>
      </c>
      <c r="F4" t="s">
        <v>514</v>
      </c>
      <c r="G4" t="s">
        <v>3737</v>
      </c>
      <c r="H4" t="s">
        <v>531</v>
      </c>
      <c r="I4" t="s">
        <v>531</v>
      </c>
      <c r="J4" t="s">
        <v>17</v>
      </c>
      <c r="K4" t="s">
        <v>17</v>
      </c>
      <c r="L4" t="s">
        <v>464</v>
      </c>
      <c r="M4" t="s">
        <v>17</v>
      </c>
      <c r="N4" t="s">
        <v>465</v>
      </c>
      <c r="O4" s="54">
        <v>45806.703009259261</v>
      </c>
      <c r="P4" t="s">
        <v>17</v>
      </c>
      <c r="Q4" s="55">
        <v>45861</v>
      </c>
      <c r="R4" s="56">
        <v>0</v>
      </c>
      <c r="S4" s="54">
        <v>45917.457013888888</v>
      </c>
      <c r="T4" t="s">
        <v>4556</v>
      </c>
      <c r="U4" t="s">
        <v>466</v>
      </c>
      <c r="V4">
        <v>8163410</v>
      </c>
      <c r="W4" t="s">
        <v>3738</v>
      </c>
      <c r="X4" t="s">
        <v>17</v>
      </c>
      <c r="Y4" t="s">
        <v>17</v>
      </c>
      <c r="Z4" t="s">
        <v>17</v>
      </c>
      <c r="AA4" t="s">
        <v>17</v>
      </c>
      <c r="AB4" t="s">
        <v>17</v>
      </c>
      <c r="AC4">
        <v>3003377648</v>
      </c>
      <c r="AD4" t="s">
        <v>468</v>
      </c>
      <c r="AE4" t="s">
        <v>15</v>
      </c>
      <c r="AF4" t="s">
        <v>17</v>
      </c>
      <c r="AG4" t="s">
        <v>17</v>
      </c>
      <c r="AH4" t="s">
        <v>469</v>
      </c>
      <c r="AI4" t="s">
        <v>17</v>
      </c>
      <c r="AJ4" t="s">
        <v>470</v>
      </c>
      <c r="AK4" t="s">
        <v>3739</v>
      </c>
      <c r="AL4" t="s">
        <v>16</v>
      </c>
      <c r="AM4" t="s">
        <v>17</v>
      </c>
      <c r="AN4" t="s">
        <v>17</v>
      </c>
      <c r="AO4" t="s">
        <v>17</v>
      </c>
      <c r="AP4" t="s">
        <v>17</v>
      </c>
      <c r="AQ4">
        <v>9</v>
      </c>
      <c r="AR4" t="s">
        <v>17</v>
      </c>
      <c r="AS4" t="s">
        <v>17</v>
      </c>
      <c r="AT4" t="s">
        <v>17</v>
      </c>
      <c r="AU4" t="s">
        <v>17</v>
      </c>
      <c r="AV4" t="s">
        <v>17</v>
      </c>
      <c r="AW4" t="s">
        <v>3740</v>
      </c>
      <c r="AX4" t="s">
        <v>17</v>
      </c>
      <c r="AY4" t="s">
        <v>17</v>
      </c>
      <c r="AZ4" t="s">
        <v>17</v>
      </c>
      <c r="BA4" t="s">
        <v>17</v>
      </c>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HC4"/>
    </row>
    <row r="5" spans="1:211" hidden="1" x14ac:dyDescent="0.25">
      <c r="A5">
        <v>23541108</v>
      </c>
      <c r="B5">
        <f>VLOOKUP(A5,BASE!A:A,1,0)</f>
        <v>23541108</v>
      </c>
      <c r="C5">
        <v>1</v>
      </c>
      <c r="D5">
        <v>2</v>
      </c>
      <c r="E5" t="s">
        <v>3741</v>
      </c>
      <c r="F5" t="s">
        <v>462</v>
      </c>
      <c r="G5" t="s">
        <v>3742</v>
      </c>
      <c r="H5" t="s">
        <v>463</v>
      </c>
      <c r="I5" t="s">
        <v>463</v>
      </c>
      <c r="J5" t="s">
        <v>17</v>
      </c>
      <c r="K5" t="s">
        <v>17</v>
      </c>
      <c r="L5" t="s">
        <v>464</v>
      </c>
      <c r="M5" t="s">
        <v>17</v>
      </c>
      <c r="N5" t="s">
        <v>465</v>
      </c>
      <c r="O5" s="54">
        <v>45916.727175925924</v>
      </c>
      <c r="P5" t="s">
        <v>17</v>
      </c>
      <c r="Q5" s="55">
        <v>45917</v>
      </c>
      <c r="R5" s="56">
        <v>0</v>
      </c>
      <c r="S5" s="54">
        <v>45916.727210648147</v>
      </c>
      <c r="T5" t="s">
        <v>4705</v>
      </c>
      <c r="U5" t="s">
        <v>466</v>
      </c>
      <c r="V5">
        <v>1039464566</v>
      </c>
      <c r="W5" t="s">
        <v>3743</v>
      </c>
      <c r="X5" t="s">
        <v>17</v>
      </c>
      <c r="Y5" t="s">
        <v>17</v>
      </c>
      <c r="Z5" t="s">
        <v>17</v>
      </c>
      <c r="AA5" t="s">
        <v>17</v>
      </c>
      <c r="AB5" t="s">
        <v>17</v>
      </c>
      <c r="AC5">
        <v>3043227956</v>
      </c>
      <c r="AD5" t="s">
        <v>468</v>
      </c>
      <c r="AE5" t="s">
        <v>15</v>
      </c>
      <c r="AF5">
        <v>0</v>
      </c>
      <c r="AG5" t="s">
        <v>17</v>
      </c>
      <c r="AH5" t="s">
        <v>469</v>
      </c>
      <c r="AI5" t="s">
        <v>17</v>
      </c>
      <c r="AJ5" t="s">
        <v>470</v>
      </c>
      <c r="AK5" t="s">
        <v>3744</v>
      </c>
      <c r="AL5" t="s">
        <v>16</v>
      </c>
      <c r="AM5" t="s">
        <v>17</v>
      </c>
      <c r="AN5" t="s">
        <v>17</v>
      </c>
      <c r="AO5" t="s">
        <v>17</v>
      </c>
      <c r="AP5" t="s">
        <v>17</v>
      </c>
      <c r="AQ5">
        <v>9</v>
      </c>
      <c r="AR5" t="s">
        <v>17</v>
      </c>
      <c r="AS5" t="s">
        <v>17</v>
      </c>
      <c r="AT5" t="s">
        <v>17</v>
      </c>
      <c r="AU5" t="s">
        <v>17</v>
      </c>
      <c r="AV5" t="s">
        <v>17</v>
      </c>
      <c r="AW5" t="s">
        <v>3745</v>
      </c>
      <c r="AX5" t="s">
        <v>17</v>
      </c>
      <c r="AY5" t="s">
        <v>17</v>
      </c>
      <c r="AZ5" t="s">
        <v>17</v>
      </c>
      <c r="BA5" t="s">
        <v>17</v>
      </c>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HC5"/>
    </row>
    <row r="6" spans="1:211" hidden="1" x14ac:dyDescent="0.25">
      <c r="A6">
        <v>23520369</v>
      </c>
      <c r="B6">
        <f>VLOOKUP(A6,BASE!A:A,1,0)</f>
        <v>23520369</v>
      </c>
      <c r="C6">
        <v>1</v>
      </c>
      <c r="D6">
        <v>2</v>
      </c>
      <c r="E6" t="s">
        <v>2000</v>
      </c>
      <c r="F6" t="s">
        <v>514</v>
      </c>
      <c r="G6" t="s">
        <v>3510</v>
      </c>
      <c r="H6" t="s">
        <v>463</v>
      </c>
      <c r="I6" t="s">
        <v>463</v>
      </c>
      <c r="J6" t="s">
        <v>17</v>
      </c>
      <c r="K6" t="s">
        <v>17</v>
      </c>
      <c r="L6" t="s">
        <v>464</v>
      </c>
      <c r="M6" t="s">
        <v>17</v>
      </c>
      <c r="N6" t="s">
        <v>465</v>
      </c>
      <c r="O6" s="54">
        <v>45891.658541666664</v>
      </c>
      <c r="P6" t="s">
        <v>17</v>
      </c>
      <c r="Q6" s="55">
        <v>45916</v>
      </c>
      <c r="R6" t="s">
        <v>17</v>
      </c>
      <c r="S6" s="54">
        <v>45916.557129629633</v>
      </c>
      <c r="T6" t="s">
        <v>4019</v>
      </c>
      <c r="U6" t="s">
        <v>466</v>
      </c>
      <c r="V6">
        <v>71795428</v>
      </c>
      <c r="W6" t="s">
        <v>3511</v>
      </c>
      <c r="X6" t="s">
        <v>17</v>
      </c>
      <c r="Y6" t="s">
        <v>1996</v>
      </c>
      <c r="Z6" t="s">
        <v>17</v>
      </c>
      <c r="AA6" t="s">
        <v>17</v>
      </c>
      <c r="AB6">
        <v>5963897</v>
      </c>
      <c r="AC6">
        <v>3177075279</v>
      </c>
      <c r="AD6" t="s">
        <v>468</v>
      </c>
      <c r="AE6" t="s">
        <v>15</v>
      </c>
      <c r="AF6">
        <v>0</v>
      </c>
      <c r="AG6" t="s">
        <v>17</v>
      </c>
      <c r="AH6" t="s">
        <v>469</v>
      </c>
      <c r="AI6" t="s">
        <v>17</v>
      </c>
      <c r="AJ6" t="s">
        <v>470</v>
      </c>
      <c r="AK6" t="s">
        <v>17</v>
      </c>
      <c r="AL6" t="s">
        <v>16</v>
      </c>
      <c r="AM6" t="s">
        <v>17</v>
      </c>
      <c r="AN6" t="s">
        <v>17</v>
      </c>
      <c r="AO6" t="s">
        <v>17</v>
      </c>
      <c r="AP6" t="s">
        <v>17</v>
      </c>
      <c r="AQ6">
        <v>9</v>
      </c>
      <c r="AR6" t="s">
        <v>17</v>
      </c>
      <c r="AS6" t="s">
        <v>17</v>
      </c>
      <c r="AT6" t="s">
        <v>17</v>
      </c>
      <c r="AU6" t="s">
        <v>17</v>
      </c>
      <c r="AV6" t="s">
        <v>17</v>
      </c>
      <c r="AW6" t="s">
        <v>1998</v>
      </c>
      <c r="AX6" t="s">
        <v>17</v>
      </c>
      <c r="AY6" t="s">
        <v>17</v>
      </c>
      <c r="AZ6" t="s">
        <v>17</v>
      </c>
      <c r="BA6" t="s">
        <v>17</v>
      </c>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HC6"/>
    </row>
    <row r="7" spans="1:211" hidden="1" x14ac:dyDescent="0.25">
      <c r="A7">
        <v>23540798</v>
      </c>
      <c r="B7">
        <f>VLOOKUP(A7,BASE!A:A,1,0)</f>
        <v>23540798</v>
      </c>
      <c r="C7">
        <v>1</v>
      </c>
      <c r="D7">
        <v>2</v>
      </c>
      <c r="E7" t="s">
        <v>3512</v>
      </c>
      <c r="F7" t="s">
        <v>514</v>
      </c>
      <c r="G7" t="s">
        <v>3513</v>
      </c>
      <c r="H7" t="s">
        <v>463</v>
      </c>
      <c r="I7" t="s">
        <v>463</v>
      </c>
      <c r="J7" t="s">
        <v>17</v>
      </c>
      <c r="K7" t="s">
        <v>17</v>
      </c>
      <c r="L7" t="s">
        <v>464</v>
      </c>
      <c r="M7" t="s">
        <v>17</v>
      </c>
      <c r="N7" t="s">
        <v>465</v>
      </c>
      <c r="O7" s="54">
        <v>45916.53224537037</v>
      </c>
      <c r="P7" t="s">
        <v>17</v>
      </c>
      <c r="Q7" s="55">
        <v>45919</v>
      </c>
      <c r="R7" t="s">
        <v>17</v>
      </c>
      <c r="S7" s="54">
        <v>45919.566759259258</v>
      </c>
      <c r="T7" t="s">
        <v>4706</v>
      </c>
      <c r="U7" t="s">
        <v>466</v>
      </c>
      <c r="V7">
        <v>71795428</v>
      </c>
      <c r="W7" t="s">
        <v>3511</v>
      </c>
      <c r="X7" t="s">
        <v>17</v>
      </c>
      <c r="Y7" t="s">
        <v>1996</v>
      </c>
      <c r="Z7" t="s">
        <v>17</v>
      </c>
      <c r="AA7" t="s">
        <v>17</v>
      </c>
      <c r="AB7" t="s">
        <v>17</v>
      </c>
      <c r="AC7">
        <v>3177075279</v>
      </c>
      <c r="AD7" t="s">
        <v>468</v>
      </c>
      <c r="AE7" t="s">
        <v>15</v>
      </c>
      <c r="AF7">
        <v>0</v>
      </c>
      <c r="AG7" t="s">
        <v>17</v>
      </c>
      <c r="AH7" t="s">
        <v>469</v>
      </c>
      <c r="AI7" t="s">
        <v>17</v>
      </c>
      <c r="AJ7" t="s">
        <v>470</v>
      </c>
      <c r="AK7" t="s">
        <v>3514</v>
      </c>
      <c r="AL7" t="s">
        <v>16</v>
      </c>
      <c r="AM7" t="s">
        <v>17</v>
      </c>
      <c r="AN7" t="s">
        <v>17</v>
      </c>
      <c r="AO7" t="s">
        <v>17</v>
      </c>
      <c r="AP7" t="s">
        <v>17</v>
      </c>
      <c r="AQ7">
        <v>9</v>
      </c>
      <c r="AR7" t="s">
        <v>17</v>
      </c>
      <c r="AS7" t="s">
        <v>17</v>
      </c>
      <c r="AT7" t="s">
        <v>17</v>
      </c>
      <c r="AU7" t="s">
        <v>17</v>
      </c>
      <c r="AV7" t="s">
        <v>17</v>
      </c>
      <c r="AW7" t="s">
        <v>3515</v>
      </c>
      <c r="AX7" t="s">
        <v>17</v>
      </c>
      <c r="AY7" t="s">
        <v>17</v>
      </c>
      <c r="AZ7" t="s">
        <v>17</v>
      </c>
      <c r="BA7" t="s">
        <v>17</v>
      </c>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HC7"/>
    </row>
    <row r="8" spans="1:211" hidden="1" x14ac:dyDescent="0.25">
      <c r="A8">
        <v>23545380</v>
      </c>
      <c r="B8">
        <f>VLOOKUP(A8,BASE!A:A,1,0)</f>
        <v>23545380</v>
      </c>
      <c r="C8">
        <v>1</v>
      </c>
      <c r="D8">
        <v>2</v>
      </c>
      <c r="E8" t="s">
        <v>4217</v>
      </c>
      <c r="F8" t="s">
        <v>462</v>
      </c>
      <c r="G8" t="s">
        <v>4218</v>
      </c>
      <c r="H8" t="s">
        <v>463</v>
      </c>
      <c r="I8" t="s">
        <v>463</v>
      </c>
      <c r="J8" t="s">
        <v>17</v>
      </c>
      <c r="K8" t="s">
        <v>17</v>
      </c>
      <c r="L8" t="s">
        <v>464</v>
      </c>
      <c r="M8" t="s">
        <v>17</v>
      </c>
      <c r="N8" t="s">
        <v>465</v>
      </c>
      <c r="O8" s="54">
        <v>45922.368067129632</v>
      </c>
      <c r="P8" t="s">
        <v>17</v>
      </c>
      <c r="Q8" s="55">
        <v>45922</v>
      </c>
      <c r="R8" s="56">
        <v>0</v>
      </c>
      <c r="S8" s="54">
        <v>45922.368113425924</v>
      </c>
      <c r="T8" t="s">
        <v>3754</v>
      </c>
      <c r="U8" t="s">
        <v>466</v>
      </c>
      <c r="V8">
        <v>1022034121</v>
      </c>
      <c r="W8" t="s">
        <v>4219</v>
      </c>
      <c r="X8" t="s">
        <v>17</v>
      </c>
      <c r="Y8" t="s">
        <v>4220</v>
      </c>
      <c r="Z8" t="s">
        <v>17</v>
      </c>
      <c r="AA8" t="s">
        <v>17</v>
      </c>
      <c r="AB8" t="s">
        <v>17</v>
      </c>
      <c r="AC8">
        <v>3104258055</v>
      </c>
      <c r="AD8" t="s">
        <v>468</v>
      </c>
      <c r="AE8" t="s">
        <v>15</v>
      </c>
      <c r="AF8">
        <v>0</v>
      </c>
      <c r="AG8" t="s">
        <v>17</v>
      </c>
      <c r="AH8" t="s">
        <v>469</v>
      </c>
      <c r="AI8" t="s">
        <v>17</v>
      </c>
      <c r="AJ8" t="s">
        <v>470</v>
      </c>
      <c r="AK8" t="s">
        <v>4221</v>
      </c>
      <c r="AL8" t="s">
        <v>16</v>
      </c>
      <c r="AM8" t="s">
        <v>17</v>
      </c>
      <c r="AN8" t="s">
        <v>17</v>
      </c>
      <c r="AO8" t="s">
        <v>17</v>
      </c>
      <c r="AP8" t="s">
        <v>17</v>
      </c>
      <c r="AQ8" t="s">
        <v>472</v>
      </c>
      <c r="AR8" t="s">
        <v>17</v>
      </c>
      <c r="AS8" t="s">
        <v>17</v>
      </c>
      <c r="AT8" t="s">
        <v>17</v>
      </c>
      <c r="AU8" t="s">
        <v>17</v>
      </c>
      <c r="AV8" t="s">
        <v>17</v>
      </c>
      <c r="AW8" t="s">
        <v>4222</v>
      </c>
      <c r="AX8" t="s">
        <v>17</v>
      </c>
      <c r="AY8" t="s">
        <v>17</v>
      </c>
      <c r="AZ8" t="s">
        <v>17</v>
      </c>
      <c r="BA8" t="s">
        <v>17</v>
      </c>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HC8"/>
    </row>
    <row r="9" spans="1:211" hidden="1" x14ac:dyDescent="0.25">
      <c r="A9">
        <v>23510280</v>
      </c>
      <c r="B9">
        <f>VLOOKUP(A9,BASE!A:A,1,0)</f>
        <v>23510280</v>
      </c>
      <c r="C9">
        <v>1</v>
      </c>
      <c r="D9">
        <v>2</v>
      </c>
      <c r="E9" t="s">
        <v>3516</v>
      </c>
      <c r="F9" t="s">
        <v>514</v>
      </c>
      <c r="G9" t="s">
        <v>3517</v>
      </c>
      <c r="H9" t="s">
        <v>463</v>
      </c>
      <c r="I9" t="s">
        <v>463</v>
      </c>
      <c r="J9" t="s">
        <v>17</v>
      </c>
      <c r="K9" t="s">
        <v>17</v>
      </c>
      <c r="L9" t="s">
        <v>464</v>
      </c>
      <c r="M9" t="s">
        <v>17</v>
      </c>
      <c r="N9" t="s">
        <v>465</v>
      </c>
      <c r="O9" s="54">
        <v>45880.685706018521</v>
      </c>
      <c r="P9" t="s">
        <v>17</v>
      </c>
      <c r="Q9" s="55">
        <v>45895</v>
      </c>
      <c r="R9" s="56">
        <v>0</v>
      </c>
      <c r="S9" s="54">
        <v>45916.54996527778</v>
      </c>
      <c r="T9" t="s">
        <v>4308</v>
      </c>
      <c r="U9" t="s">
        <v>466</v>
      </c>
      <c r="V9">
        <v>21854607</v>
      </c>
      <c r="W9" t="s">
        <v>3518</v>
      </c>
      <c r="X9" t="s">
        <v>17</v>
      </c>
      <c r="Y9" t="s">
        <v>17</v>
      </c>
      <c r="Z9" t="s">
        <v>17</v>
      </c>
      <c r="AA9" t="s">
        <v>17</v>
      </c>
      <c r="AB9" t="s">
        <v>17</v>
      </c>
      <c r="AC9">
        <v>3127786299</v>
      </c>
      <c r="AD9" t="s">
        <v>468</v>
      </c>
      <c r="AE9" t="s">
        <v>15</v>
      </c>
      <c r="AF9">
        <v>0</v>
      </c>
      <c r="AG9" t="s">
        <v>17</v>
      </c>
      <c r="AH9" t="s">
        <v>469</v>
      </c>
      <c r="AI9" t="s">
        <v>17</v>
      </c>
      <c r="AJ9" t="s">
        <v>470</v>
      </c>
      <c r="AK9" t="s">
        <v>3519</v>
      </c>
      <c r="AL9" t="s">
        <v>16</v>
      </c>
      <c r="AM9" t="s">
        <v>17</v>
      </c>
      <c r="AN9" t="s">
        <v>17</v>
      </c>
      <c r="AO9" t="s">
        <v>17</v>
      </c>
      <c r="AP9" t="s">
        <v>17</v>
      </c>
      <c r="AQ9">
        <v>9</v>
      </c>
      <c r="AR9" t="s">
        <v>17</v>
      </c>
      <c r="AS9" t="s">
        <v>17</v>
      </c>
      <c r="AT9" t="s">
        <v>17</v>
      </c>
      <c r="AU9" t="s">
        <v>17</v>
      </c>
      <c r="AV9" t="s">
        <v>17</v>
      </c>
      <c r="AW9" t="s">
        <v>1676</v>
      </c>
      <c r="AX9" t="s">
        <v>17</v>
      </c>
      <c r="AY9" t="s">
        <v>17</v>
      </c>
      <c r="AZ9" t="s">
        <v>17</v>
      </c>
      <c r="BA9" t="s">
        <v>17</v>
      </c>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HC9"/>
    </row>
    <row r="10" spans="1:211" hidden="1" x14ac:dyDescent="0.25">
      <c r="A10">
        <v>23545371</v>
      </c>
      <c r="B10">
        <f>VLOOKUP(A10,BASE!A:A,1,0)</f>
        <v>23545371</v>
      </c>
      <c r="C10">
        <v>1</v>
      </c>
      <c r="D10">
        <v>2</v>
      </c>
      <c r="E10" t="s">
        <v>4226</v>
      </c>
      <c r="F10" t="s">
        <v>462</v>
      </c>
      <c r="G10" t="s">
        <v>4227</v>
      </c>
      <c r="H10" t="s">
        <v>463</v>
      </c>
      <c r="I10" t="s">
        <v>463</v>
      </c>
      <c r="J10" t="s">
        <v>17</v>
      </c>
      <c r="K10" t="s">
        <v>17</v>
      </c>
      <c r="L10" t="s">
        <v>464</v>
      </c>
      <c r="M10" t="s">
        <v>17</v>
      </c>
      <c r="N10" t="s">
        <v>465</v>
      </c>
      <c r="O10" s="54">
        <v>45922.36451388889</v>
      </c>
      <c r="P10" t="s">
        <v>17</v>
      </c>
      <c r="Q10" s="55">
        <v>45922</v>
      </c>
      <c r="R10" s="56">
        <v>0</v>
      </c>
      <c r="S10" s="54">
        <v>45922.364548611113</v>
      </c>
      <c r="T10" t="s">
        <v>3754</v>
      </c>
      <c r="U10" t="s">
        <v>480</v>
      </c>
      <c r="V10">
        <v>1037645271</v>
      </c>
      <c r="W10" t="s">
        <v>4707</v>
      </c>
      <c r="X10" t="s">
        <v>17</v>
      </c>
      <c r="Y10" t="s">
        <v>4228</v>
      </c>
      <c r="Z10" t="s">
        <v>17</v>
      </c>
      <c r="AA10" t="s">
        <v>17</v>
      </c>
      <c r="AB10" t="s">
        <v>17</v>
      </c>
      <c r="AC10">
        <v>3002369610</v>
      </c>
      <c r="AD10" t="s">
        <v>468</v>
      </c>
      <c r="AE10" t="s">
        <v>15</v>
      </c>
      <c r="AF10">
        <v>0</v>
      </c>
      <c r="AG10" t="s">
        <v>17</v>
      </c>
      <c r="AH10" t="s">
        <v>469</v>
      </c>
      <c r="AI10" t="s">
        <v>17</v>
      </c>
      <c r="AJ10" t="s">
        <v>470</v>
      </c>
      <c r="AK10" t="s">
        <v>4229</v>
      </c>
      <c r="AL10" t="s">
        <v>16</v>
      </c>
      <c r="AM10" t="s">
        <v>17</v>
      </c>
      <c r="AN10" t="s">
        <v>17</v>
      </c>
      <c r="AO10" t="s">
        <v>17</v>
      </c>
      <c r="AP10" t="s">
        <v>17</v>
      </c>
      <c r="AQ10">
        <v>9</v>
      </c>
      <c r="AR10" t="s">
        <v>17</v>
      </c>
      <c r="AS10" t="s">
        <v>17</v>
      </c>
      <c r="AT10" t="s">
        <v>475</v>
      </c>
      <c r="AU10" t="s">
        <v>476</v>
      </c>
      <c r="AV10" t="s">
        <v>477</v>
      </c>
      <c r="AW10" t="s">
        <v>4230</v>
      </c>
      <c r="AX10" t="s">
        <v>17</v>
      </c>
      <c r="AY10" t="s">
        <v>17</v>
      </c>
      <c r="AZ10" t="s">
        <v>17</v>
      </c>
      <c r="BA10" t="s">
        <v>17</v>
      </c>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HC10"/>
    </row>
    <row r="11" spans="1:211" hidden="1" x14ac:dyDescent="0.25">
      <c r="A11">
        <v>23545870</v>
      </c>
      <c r="B11">
        <f>VLOOKUP(A11,BASE!A:A,1,0)</f>
        <v>23545870</v>
      </c>
      <c r="C11">
        <v>1</v>
      </c>
      <c r="D11">
        <v>2</v>
      </c>
      <c r="E11" t="s">
        <v>4232</v>
      </c>
      <c r="F11" t="s">
        <v>462</v>
      </c>
      <c r="G11" t="s">
        <v>4233</v>
      </c>
      <c r="H11" t="s">
        <v>463</v>
      </c>
      <c r="I11" t="s">
        <v>463</v>
      </c>
      <c r="J11" t="s">
        <v>17</v>
      </c>
      <c r="K11" t="s">
        <v>17</v>
      </c>
      <c r="L11" t="s">
        <v>464</v>
      </c>
      <c r="M11" t="s">
        <v>17</v>
      </c>
      <c r="N11" t="s">
        <v>465</v>
      </c>
      <c r="O11" s="54">
        <v>45922.603877314818</v>
      </c>
      <c r="P11" t="s">
        <v>17</v>
      </c>
      <c r="Q11" s="55">
        <v>45922</v>
      </c>
      <c r="R11" s="56">
        <v>0</v>
      </c>
      <c r="S11" s="54">
        <v>45922.603912037041</v>
      </c>
      <c r="T11" t="s">
        <v>4708</v>
      </c>
      <c r="U11" t="s">
        <v>466</v>
      </c>
      <c r="V11">
        <v>1152689616</v>
      </c>
      <c r="W11" t="s">
        <v>4235</v>
      </c>
      <c r="X11" t="s">
        <v>17</v>
      </c>
      <c r="Y11" t="s">
        <v>17</v>
      </c>
      <c r="Z11" t="s">
        <v>17</v>
      </c>
      <c r="AA11" t="s">
        <v>17</v>
      </c>
      <c r="AB11" t="s">
        <v>17</v>
      </c>
      <c r="AC11">
        <v>3245757632</v>
      </c>
      <c r="AD11" t="s">
        <v>468</v>
      </c>
      <c r="AE11" t="s">
        <v>15</v>
      </c>
      <c r="AF11">
        <v>0</v>
      </c>
      <c r="AG11" t="s">
        <v>17</v>
      </c>
      <c r="AH11" t="s">
        <v>469</v>
      </c>
      <c r="AI11" t="s">
        <v>17</v>
      </c>
      <c r="AJ11" t="s">
        <v>470</v>
      </c>
      <c r="AK11" t="s">
        <v>4236</v>
      </c>
      <c r="AL11" t="s">
        <v>16</v>
      </c>
      <c r="AM11" t="s">
        <v>17</v>
      </c>
      <c r="AN11" t="s">
        <v>17</v>
      </c>
      <c r="AO11" t="s">
        <v>17</v>
      </c>
      <c r="AP11" t="s">
        <v>17</v>
      </c>
      <c r="AQ11">
        <v>9</v>
      </c>
      <c r="AR11" t="s">
        <v>17</v>
      </c>
      <c r="AS11" t="s">
        <v>17</v>
      </c>
      <c r="AT11" t="s">
        <v>17</v>
      </c>
      <c r="AU11" t="s">
        <v>17</v>
      </c>
      <c r="AV11" t="s">
        <v>17</v>
      </c>
      <c r="AW11" t="s">
        <v>4237</v>
      </c>
      <c r="AX11" t="s">
        <v>17</v>
      </c>
      <c r="AY11" t="s">
        <v>17</v>
      </c>
      <c r="AZ11" t="s">
        <v>17</v>
      </c>
      <c r="BA11" t="s">
        <v>17</v>
      </c>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HC11"/>
    </row>
    <row r="12" spans="1:211" hidden="1" x14ac:dyDescent="0.25">
      <c r="A12">
        <v>23525156</v>
      </c>
      <c r="B12">
        <f>VLOOKUP(A12,BASE!A:A,1,0)</f>
        <v>23525156</v>
      </c>
      <c r="C12">
        <v>1</v>
      </c>
      <c r="D12">
        <v>2</v>
      </c>
      <c r="E12" t="s">
        <v>2383</v>
      </c>
      <c r="F12" t="s">
        <v>514</v>
      </c>
      <c r="G12" t="s">
        <v>4709</v>
      </c>
      <c r="H12" t="s">
        <v>463</v>
      </c>
      <c r="I12" t="s">
        <v>463</v>
      </c>
      <c r="J12" t="s">
        <v>17</v>
      </c>
      <c r="K12" t="s">
        <v>17</v>
      </c>
      <c r="L12" t="s">
        <v>464</v>
      </c>
      <c r="M12" t="s">
        <v>17</v>
      </c>
      <c r="N12" t="s">
        <v>465</v>
      </c>
      <c r="O12" s="54">
        <v>45897.384201388886</v>
      </c>
      <c r="P12" t="s">
        <v>17</v>
      </c>
      <c r="Q12" s="55">
        <v>45831</v>
      </c>
      <c r="R12" t="s">
        <v>17</v>
      </c>
      <c r="S12" s="54">
        <v>45923.582870370374</v>
      </c>
      <c r="T12" t="s">
        <v>4234</v>
      </c>
      <c r="U12" t="s">
        <v>466</v>
      </c>
      <c r="V12">
        <v>1152469560</v>
      </c>
      <c r="W12" t="s">
        <v>4710</v>
      </c>
      <c r="X12" t="s">
        <v>17</v>
      </c>
      <c r="Y12" t="s">
        <v>17</v>
      </c>
      <c r="Z12" t="s">
        <v>17</v>
      </c>
      <c r="AA12" t="s">
        <v>17</v>
      </c>
      <c r="AB12" t="s">
        <v>17</v>
      </c>
      <c r="AC12">
        <v>3022837929</v>
      </c>
      <c r="AD12" t="s">
        <v>468</v>
      </c>
      <c r="AE12" t="s">
        <v>15</v>
      </c>
      <c r="AF12">
        <v>0</v>
      </c>
      <c r="AG12" t="s">
        <v>17</v>
      </c>
      <c r="AH12" t="s">
        <v>469</v>
      </c>
      <c r="AI12" t="s">
        <v>17</v>
      </c>
      <c r="AJ12" t="s">
        <v>470</v>
      </c>
      <c r="AK12" t="s">
        <v>4711</v>
      </c>
      <c r="AL12" t="s">
        <v>16</v>
      </c>
      <c r="AM12" t="s">
        <v>17</v>
      </c>
      <c r="AN12" t="s">
        <v>17</v>
      </c>
      <c r="AO12" t="s">
        <v>17</v>
      </c>
      <c r="AP12" t="s">
        <v>17</v>
      </c>
      <c r="AQ12">
        <v>10</v>
      </c>
      <c r="AR12" t="s">
        <v>17</v>
      </c>
      <c r="AS12" t="s">
        <v>17</v>
      </c>
      <c r="AT12" t="s">
        <v>17</v>
      </c>
      <c r="AU12" t="s">
        <v>17</v>
      </c>
      <c r="AV12" t="s">
        <v>17</v>
      </c>
      <c r="AW12" t="s">
        <v>2381</v>
      </c>
      <c r="AX12" t="s">
        <v>17</v>
      </c>
      <c r="AY12" t="s">
        <v>17</v>
      </c>
      <c r="AZ12" t="s">
        <v>17</v>
      </c>
      <c r="BA12" t="s">
        <v>17</v>
      </c>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HC12"/>
    </row>
    <row r="13" spans="1:211" hidden="1" x14ac:dyDescent="0.25">
      <c r="A13">
        <v>23545580</v>
      </c>
      <c r="B13">
        <f>VLOOKUP(A13,BASE!A:A,1,0)</f>
        <v>23545580</v>
      </c>
      <c r="C13">
        <v>1</v>
      </c>
      <c r="D13">
        <v>2</v>
      </c>
      <c r="E13" t="s">
        <v>4238</v>
      </c>
      <c r="F13" t="s">
        <v>462</v>
      </c>
      <c r="G13" t="s">
        <v>4239</v>
      </c>
      <c r="H13" t="s">
        <v>463</v>
      </c>
      <c r="I13" t="s">
        <v>463</v>
      </c>
      <c r="J13" t="s">
        <v>17</v>
      </c>
      <c r="K13" t="s">
        <v>17</v>
      </c>
      <c r="L13" t="s">
        <v>464</v>
      </c>
      <c r="M13" t="s">
        <v>17</v>
      </c>
      <c r="N13" t="s">
        <v>465</v>
      </c>
      <c r="O13" s="54">
        <v>45922.441620370373</v>
      </c>
      <c r="P13" t="s">
        <v>17</v>
      </c>
      <c r="Q13" s="55">
        <v>45922</v>
      </c>
      <c r="R13" s="56">
        <v>0</v>
      </c>
      <c r="S13" s="54">
        <v>45922.441643518519</v>
      </c>
      <c r="T13" t="s">
        <v>4712</v>
      </c>
      <c r="U13" t="s">
        <v>466</v>
      </c>
      <c r="V13">
        <v>1017268925</v>
      </c>
      <c r="W13" t="s">
        <v>4241</v>
      </c>
      <c r="X13" t="s">
        <v>17</v>
      </c>
      <c r="Y13" t="s">
        <v>17</v>
      </c>
      <c r="Z13" t="s">
        <v>17</v>
      </c>
      <c r="AA13" t="s">
        <v>17</v>
      </c>
      <c r="AB13" t="s">
        <v>17</v>
      </c>
      <c r="AC13">
        <v>3172756895</v>
      </c>
      <c r="AD13" t="s">
        <v>468</v>
      </c>
      <c r="AE13" t="s">
        <v>15</v>
      </c>
      <c r="AF13">
        <v>0</v>
      </c>
      <c r="AG13" t="s">
        <v>17</v>
      </c>
      <c r="AH13" t="s">
        <v>469</v>
      </c>
      <c r="AI13" t="s">
        <v>17</v>
      </c>
      <c r="AJ13" t="s">
        <v>470</v>
      </c>
      <c r="AK13" t="s">
        <v>4242</v>
      </c>
      <c r="AL13" t="s">
        <v>16</v>
      </c>
      <c r="AM13" t="s">
        <v>17</v>
      </c>
      <c r="AN13" t="s">
        <v>17</v>
      </c>
      <c r="AO13" t="s">
        <v>17</v>
      </c>
      <c r="AP13" t="s">
        <v>17</v>
      </c>
      <c r="AQ13">
        <v>5</v>
      </c>
      <c r="AR13" t="s">
        <v>17</v>
      </c>
      <c r="AS13" t="s">
        <v>17</v>
      </c>
      <c r="AT13" t="s">
        <v>17</v>
      </c>
      <c r="AU13" t="s">
        <v>17</v>
      </c>
      <c r="AV13" t="s">
        <v>17</v>
      </c>
      <c r="AW13" t="s">
        <v>4243</v>
      </c>
      <c r="AX13" t="s">
        <v>17</v>
      </c>
      <c r="AY13" t="s">
        <v>17</v>
      </c>
      <c r="AZ13" t="s">
        <v>17</v>
      </c>
      <c r="BA13" t="s">
        <v>17</v>
      </c>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HC13"/>
    </row>
    <row r="14" spans="1:211" hidden="1" x14ac:dyDescent="0.25">
      <c r="A14">
        <v>23538251</v>
      </c>
      <c r="B14">
        <f>VLOOKUP(A14,BASE!A:A,1,0)</f>
        <v>23538251</v>
      </c>
      <c r="C14">
        <v>1</v>
      </c>
      <c r="D14">
        <v>2</v>
      </c>
      <c r="E14" t="s">
        <v>3272</v>
      </c>
      <c r="F14" t="s">
        <v>514</v>
      </c>
      <c r="G14" t="s">
        <v>3273</v>
      </c>
      <c r="H14" t="s">
        <v>463</v>
      </c>
      <c r="I14" t="s">
        <v>463</v>
      </c>
      <c r="J14" t="s">
        <v>17</v>
      </c>
      <c r="K14" t="s">
        <v>17</v>
      </c>
      <c r="L14" t="s">
        <v>464</v>
      </c>
      <c r="M14" t="s">
        <v>17</v>
      </c>
      <c r="N14" t="s">
        <v>465</v>
      </c>
      <c r="O14" s="54">
        <v>45912.678368055553</v>
      </c>
      <c r="P14" t="s">
        <v>17</v>
      </c>
      <c r="Q14" s="55">
        <v>45919</v>
      </c>
      <c r="R14" t="s">
        <v>17</v>
      </c>
      <c r="S14" s="54">
        <v>45919.564837962964</v>
      </c>
      <c r="T14" t="s">
        <v>4706</v>
      </c>
      <c r="U14" t="s">
        <v>480</v>
      </c>
      <c r="V14">
        <v>1045080861</v>
      </c>
      <c r="W14" t="s">
        <v>3274</v>
      </c>
      <c r="X14" t="s">
        <v>17</v>
      </c>
      <c r="Y14" t="s">
        <v>17</v>
      </c>
      <c r="Z14" t="s">
        <v>17</v>
      </c>
      <c r="AA14" t="s">
        <v>17</v>
      </c>
      <c r="AB14" t="s">
        <v>17</v>
      </c>
      <c r="AC14">
        <v>3155815983</v>
      </c>
      <c r="AD14" t="s">
        <v>468</v>
      </c>
      <c r="AE14" t="s">
        <v>15</v>
      </c>
      <c r="AF14">
        <v>0</v>
      </c>
      <c r="AG14" t="s">
        <v>17</v>
      </c>
      <c r="AH14" t="s">
        <v>469</v>
      </c>
      <c r="AI14" t="s">
        <v>17</v>
      </c>
      <c r="AJ14" t="s">
        <v>470</v>
      </c>
      <c r="AK14" t="s">
        <v>3275</v>
      </c>
      <c r="AL14" t="s">
        <v>16</v>
      </c>
      <c r="AM14" t="s">
        <v>17</v>
      </c>
      <c r="AN14" t="s">
        <v>17</v>
      </c>
      <c r="AO14" t="s">
        <v>17</v>
      </c>
      <c r="AP14" t="s">
        <v>17</v>
      </c>
      <c r="AQ14">
        <v>9</v>
      </c>
      <c r="AR14" t="s">
        <v>17</v>
      </c>
      <c r="AS14" t="s">
        <v>17</v>
      </c>
      <c r="AT14" t="s">
        <v>475</v>
      </c>
      <c r="AU14" t="s">
        <v>476</v>
      </c>
      <c r="AV14" t="s">
        <v>477</v>
      </c>
      <c r="AW14" t="s">
        <v>3276</v>
      </c>
      <c r="AX14" t="s">
        <v>17</v>
      </c>
      <c r="AY14" t="s">
        <v>17</v>
      </c>
      <c r="AZ14" t="s">
        <v>17</v>
      </c>
      <c r="BA14" t="s">
        <v>17</v>
      </c>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HC14"/>
    </row>
    <row r="15" spans="1:211" hidden="1" x14ac:dyDescent="0.25">
      <c r="A15">
        <v>23448942</v>
      </c>
      <c r="B15">
        <f>VLOOKUP(A15,BASE!A:A,1,0)</f>
        <v>23448942</v>
      </c>
      <c r="C15">
        <v>1</v>
      </c>
      <c r="D15">
        <v>2</v>
      </c>
      <c r="E15" t="s">
        <v>4244</v>
      </c>
      <c r="F15" t="s">
        <v>514</v>
      </c>
      <c r="G15" t="s">
        <v>4245</v>
      </c>
      <c r="H15" t="s">
        <v>463</v>
      </c>
      <c r="I15" t="s">
        <v>463</v>
      </c>
      <c r="J15" t="s">
        <v>17</v>
      </c>
      <c r="K15" t="s">
        <v>17</v>
      </c>
      <c r="L15" t="s">
        <v>464</v>
      </c>
      <c r="M15" t="s">
        <v>17</v>
      </c>
      <c r="N15" t="s">
        <v>465</v>
      </c>
      <c r="O15" s="54">
        <v>45804.373692129629</v>
      </c>
      <c r="P15" t="s">
        <v>17</v>
      </c>
      <c r="Q15" s="55">
        <v>45810</v>
      </c>
      <c r="R15" s="56">
        <v>0</v>
      </c>
      <c r="S15" s="54">
        <v>45922.341631944444</v>
      </c>
      <c r="T15" t="s">
        <v>4713</v>
      </c>
      <c r="U15" t="s">
        <v>466</v>
      </c>
      <c r="V15">
        <v>43989924</v>
      </c>
      <c r="W15" t="s">
        <v>4246</v>
      </c>
      <c r="X15" t="s">
        <v>17</v>
      </c>
      <c r="Y15" t="s">
        <v>17</v>
      </c>
      <c r="Z15" t="s">
        <v>17</v>
      </c>
      <c r="AA15" t="s">
        <v>17</v>
      </c>
      <c r="AB15" t="s">
        <v>17</v>
      </c>
      <c r="AC15">
        <v>3108390241</v>
      </c>
      <c r="AD15" t="s">
        <v>468</v>
      </c>
      <c r="AE15" t="s">
        <v>15</v>
      </c>
      <c r="AF15" t="s">
        <v>17</v>
      </c>
      <c r="AG15" t="s">
        <v>17</v>
      </c>
      <c r="AH15" t="s">
        <v>469</v>
      </c>
      <c r="AI15" t="s">
        <v>17</v>
      </c>
      <c r="AJ15" t="s">
        <v>470</v>
      </c>
      <c r="AK15" t="s">
        <v>4247</v>
      </c>
      <c r="AL15" t="s">
        <v>16</v>
      </c>
      <c r="AM15" t="s">
        <v>17</v>
      </c>
      <c r="AN15" t="s">
        <v>17</v>
      </c>
      <c r="AO15" t="s">
        <v>17</v>
      </c>
      <c r="AP15" t="s">
        <v>17</v>
      </c>
      <c r="AQ15" t="s">
        <v>472</v>
      </c>
      <c r="AR15" t="s">
        <v>17</v>
      </c>
      <c r="AS15" t="s">
        <v>17</v>
      </c>
      <c r="AT15" t="s">
        <v>17</v>
      </c>
      <c r="AU15" t="s">
        <v>17</v>
      </c>
      <c r="AV15" t="s">
        <v>17</v>
      </c>
      <c r="AW15" t="s">
        <v>4248</v>
      </c>
      <c r="AX15" t="s">
        <v>17</v>
      </c>
      <c r="AY15" t="s">
        <v>17</v>
      </c>
      <c r="AZ15" t="s">
        <v>17</v>
      </c>
      <c r="BA15" t="s">
        <v>17</v>
      </c>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HC15"/>
    </row>
    <row r="16" spans="1:211" hidden="1" x14ac:dyDescent="0.25">
      <c r="A16">
        <v>23545707</v>
      </c>
      <c r="B16">
        <f>VLOOKUP(A16,BASE!A:A,1,0)</f>
        <v>23545707</v>
      </c>
      <c r="C16">
        <v>1</v>
      </c>
      <c r="D16">
        <v>2</v>
      </c>
      <c r="E16" t="s">
        <v>4249</v>
      </c>
      <c r="F16" t="s">
        <v>462</v>
      </c>
      <c r="G16" t="s">
        <v>4250</v>
      </c>
      <c r="H16" t="s">
        <v>463</v>
      </c>
      <c r="I16" t="s">
        <v>463</v>
      </c>
      <c r="J16" t="s">
        <v>17</v>
      </c>
      <c r="K16" t="s">
        <v>17</v>
      </c>
      <c r="L16" t="s">
        <v>464</v>
      </c>
      <c r="M16" t="s">
        <v>17</v>
      </c>
      <c r="N16" t="s">
        <v>465</v>
      </c>
      <c r="O16" s="54">
        <v>45922.491805555554</v>
      </c>
      <c r="P16" t="s">
        <v>17</v>
      </c>
      <c r="Q16" s="55">
        <v>45922</v>
      </c>
      <c r="R16" s="56">
        <v>0</v>
      </c>
      <c r="S16" s="54">
        <v>45922.491828703707</v>
      </c>
      <c r="T16" t="s">
        <v>3509</v>
      </c>
      <c r="U16" t="s">
        <v>466</v>
      </c>
      <c r="V16">
        <v>43274390</v>
      </c>
      <c r="W16" t="s">
        <v>4251</v>
      </c>
      <c r="X16" t="s">
        <v>17</v>
      </c>
      <c r="Y16" t="s">
        <v>17</v>
      </c>
      <c r="Z16" t="s">
        <v>17</v>
      </c>
      <c r="AA16" t="s">
        <v>17</v>
      </c>
      <c r="AB16" t="s">
        <v>17</v>
      </c>
      <c r="AC16">
        <v>3117827634</v>
      </c>
      <c r="AD16" t="s">
        <v>468</v>
      </c>
      <c r="AE16" t="s">
        <v>15</v>
      </c>
      <c r="AF16">
        <v>0</v>
      </c>
      <c r="AG16" t="s">
        <v>17</v>
      </c>
      <c r="AH16" t="s">
        <v>469</v>
      </c>
      <c r="AI16" t="s">
        <v>17</v>
      </c>
      <c r="AJ16" t="s">
        <v>470</v>
      </c>
      <c r="AK16" t="s">
        <v>4252</v>
      </c>
      <c r="AL16" t="s">
        <v>16</v>
      </c>
      <c r="AM16" t="s">
        <v>17</v>
      </c>
      <c r="AN16" t="s">
        <v>17</v>
      </c>
      <c r="AO16" t="s">
        <v>17</v>
      </c>
      <c r="AP16" t="s">
        <v>17</v>
      </c>
      <c r="AQ16" t="s">
        <v>472</v>
      </c>
      <c r="AR16" t="s">
        <v>17</v>
      </c>
      <c r="AS16" t="s">
        <v>17</v>
      </c>
      <c r="AT16" t="s">
        <v>475</v>
      </c>
      <c r="AU16" t="s">
        <v>476</v>
      </c>
      <c r="AV16" t="s">
        <v>477</v>
      </c>
      <c r="AW16" t="s">
        <v>4253</v>
      </c>
      <c r="AX16" t="s">
        <v>17</v>
      </c>
      <c r="AY16" t="s">
        <v>17</v>
      </c>
      <c r="AZ16" t="s">
        <v>17</v>
      </c>
      <c r="BA16" t="s">
        <v>17</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HC16"/>
    </row>
    <row r="17" spans="1:211" hidden="1" x14ac:dyDescent="0.25">
      <c r="A17">
        <v>23545718</v>
      </c>
      <c r="B17">
        <f>VLOOKUP(A17,BASE!A:A,1,0)</f>
        <v>23545718</v>
      </c>
      <c r="C17">
        <v>1</v>
      </c>
      <c r="D17">
        <v>2</v>
      </c>
      <c r="E17" t="s">
        <v>4254</v>
      </c>
      <c r="F17" t="s">
        <v>462</v>
      </c>
      <c r="G17" t="s">
        <v>4255</v>
      </c>
      <c r="H17" t="s">
        <v>463</v>
      </c>
      <c r="I17" t="s">
        <v>463</v>
      </c>
      <c r="J17" t="s">
        <v>17</v>
      </c>
      <c r="K17" t="s">
        <v>17</v>
      </c>
      <c r="L17" t="s">
        <v>464</v>
      </c>
      <c r="M17" t="s">
        <v>17</v>
      </c>
      <c r="N17" t="s">
        <v>465</v>
      </c>
      <c r="O17" s="54">
        <v>45922.493796296294</v>
      </c>
      <c r="P17" t="s">
        <v>17</v>
      </c>
      <c r="Q17" s="55">
        <v>45922</v>
      </c>
      <c r="R17" s="56">
        <v>0</v>
      </c>
      <c r="S17" s="54">
        <v>45922.493831018517</v>
      </c>
      <c r="T17" t="s">
        <v>3509</v>
      </c>
      <c r="U17" t="s">
        <v>466</v>
      </c>
      <c r="V17">
        <v>43274390</v>
      </c>
      <c r="W17" t="s">
        <v>4251</v>
      </c>
      <c r="X17" t="s">
        <v>17</v>
      </c>
      <c r="Y17" t="s">
        <v>17</v>
      </c>
      <c r="Z17" t="s">
        <v>17</v>
      </c>
      <c r="AA17" t="s">
        <v>17</v>
      </c>
      <c r="AB17" t="s">
        <v>17</v>
      </c>
      <c r="AC17">
        <v>3117827634</v>
      </c>
      <c r="AD17" t="s">
        <v>468</v>
      </c>
      <c r="AE17" t="s">
        <v>15</v>
      </c>
      <c r="AF17">
        <v>0</v>
      </c>
      <c r="AG17" t="s">
        <v>17</v>
      </c>
      <c r="AH17" t="s">
        <v>469</v>
      </c>
      <c r="AI17" t="s">
        <v>17</v>
      </c>
      <c r="AJ17" t="s">
        <v>470</v>
      </c>
      <c r="AK17" t="s">
        <v>4256</v>
      </c>
      <c r="AL17" t="s">
        <v>16</v>
      </c>
      <c r="AM17" t="s">
        <v>17</v>
      </c>
      <c r="AN17" t="s">
        <v>17</v>
      </c>
      <c r="AO17" t="s">
        <v>17</v>
      </c>
      <c r="AP17" t="s">
        <v>17</v>
      </c>
      <c r="AQ17" t="s">
        <v>472</v>
      </c>
      <c r="AR17" t="s">
        <v>17</v>
      </c>
      <c r="AS17" t="s">
        <v>17</v>
      </c>
      <c r="AT17" t="s">
        <v>475</v>
      </c>
      <c r="AU17" t="s">
        <v>476</v>
      </c>
      <c r="AV17" t="s">
        <v>477</v>
      </c>
      <c r="AW17" t="s">
        <v>4257</v>
      </c>
      <c r="AX17" t="s">
        <v>17</v>
      </c>
      <c r="AY17" t="s">
        <v>17</v>
      </c>
      <c r="AZ17" t="s">
        <v>17</v>
      </c>
      <c r="BA17" t="s">
        <v>17</v>
      </c>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HC17"/>
    </row>
    <row r="18" spans="1:211" hidden="1" x14ac:dyDescent="0.25">
      <c r="A18">
        <v>23513160</v>
      </c>
      <c r="B18">
        <f>VLOOKUP(A18,BASE!A:A,1,0)</f>
        <v>23513160</v>
      </c>
      <c r="C18">
        <v>1</v>
      </c>
      <c r="D18">
        <v>2</v>
      </c>
      <c r="E18" t="s">
        <v>1740</v>
      </c>
      <c r="F18" t="s">
        <v>462</v>
      </c>
      <c r="G18" t="s">
        <v>4258</v>
      </c>
      <c r="H18" t="s">
        <v>463</v>
      </c>
      <c r="I18" t="s">
        <v>463</v>
      </c>
      <c r="J18" t="s">
        <v>17</v>
      </c>
      <c r="K18" t="s">
        <v>17</v>
      </c>
      <c r="L18" t="s">
        <v>464</v>
      </c>
      <c r="M18" t="s">
        <v>17</v>
      </c>
      <c r="N18" t="s">
        <v>465</v>
      </c>
      <c r="O18" s="54">
        <v>45883.482824074075</v>
      </c>
      <c r="P18" t="s">
        <v>17</v>
      </c>
      <c r="Q18" s="55">
        <v>45883</v>
      </c>
      <c r="R18" s="56">
        <v>0</v>
      </c>
      <c r="S18" s="54">
        <v>45922.5858912037</v>
      </c>
      <c r="T18" t="s">
        <v>4714</v>
      </c>
      <c r="U18" t="s">
        <v>466</v>
      </c>
      <c r="V18">
        <v>22174339</v>
      </c>
      <c r="W18" t="s">
        <v>4259</v>
      </c>
      <c r="X18" t="s">
        <v>17</v>
      </c>
      <c r="Y18" t="s">
        <v>17</v>
      </c>
      <c r="Z18" t="s">
        <v>17</v>
      </c>
      <c r="AA18" t="s">
        <v>17</v>
      </c>
      <c r="AB18" t="s">
        <v>17</v>
      </c>
      <c r="AC18">
        <v>3126120587</v>
      </c>
      <c r="AD18" t="s">
        <v>468</v>
      </c>
      <c r="AE18" t="s">
        <v>15</v>
      </c>
      <c r="AF18">
        <v>0</v>
      </c>
      <c r="AG18" t="s">
        <v>17</v>
      </c>
      <c r="AH18" t="s">
        <v>469</v>
      </c>
      <c r="AI18" t="s">
        <v>17</v>
      </c>
      <c r="AJ18" t="s">
        <v>470</v>
      </c>
      <c r="AK18" t="s">
        <v>4260</v>
      </c>
      <c r="AL18" t="s">
        <v>16</v>
      </c>
      <c r="AM18" t="s">
        <v>17</v>
      </c>
      <c r="AN18" t="s">
        <v>17</v>
      </c>
      <c r="AO18" t="s">
        <v>17</v>
      </c>
      <c r="AP18" t="s">
        <v>17</v>
      </c>
      <c r="AQ18" t="s">
        <v>472</v>
      </c>
      <c r="AR18" t="s">
        <v>17</v>
      </c>
      <c r="AS18" t="s">
        <v>17</v>
      </c>
      <c r="AT18" t="s">
        <v>475</v>
      </c>
      <c r="AU18" t="s">
        <v>476</v>
      </c>
      <c r="AV18" t="s">
        <v>477</v>
      </c>
      <c r="AW18" t="s">
        <v>1738</v>
      </c>
      <c r="AX18" t="s">
        <v>17</v>
      </c>
      <c r="AY18" t="s">
        <v>17</v>
      </c>
      <c r="AZ18" t="s">
        <v>17</v>
      </c>
      <c r="BA18" t="s">
        <v>17</v>
      </c>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HC18"/>
    </row>
    <row r="19" spans="1:211" hidden="1" x14ac:dyDescent="0.25">
      <c r="A19">
        <v>23526501</v>
      </c>
      <c r="B19">
        <f>VLOOKUP(A19,BASE!A:A,1,0)</f>
        <v>23526501</v>
      </c>
      <c r="C19">
        <v>1</v>
      </c>
      <c r="D19">
        <v>2</v>
      </c>
      <c r="E19" t="s">
        <v>2481</v>
      </c>
      <c r="F19" t="s">
        <v>462</v>
      </c>
      <c r="G19" t="s">
        <v>3747</v>
      </c>
      <c r="H19" t="s">
        <v>463</v>
      </c>
      <c r="I19" t="s">
        <v>463</v>
      </c>
      <c r="J19" t="s">
        <v>17</v>
      </c>
      <c r="K19" t="s">
        <v>17</v>
      </c>
      <c r="L19" t="s">
        <v>464</v>
      </c>
      <c r="M19" t="s">
        <v>17</v>
      </c>
      <c r="N19" t="s">
        <v>465</v>
      </c>
      <c r="O19" s="54">
        <v>45898.454247685186</v>
      </c>
      <c r="P19" t="s">
        <v>17</v>
      </c>
      <c r="Q19" s="55">
        <v>45917</v>
      </c>
      <c r="R19" s="56">
        <v>0</v>
      </c>
      <c r="S19" s="54">
        <v>45917.609409722223</v>
      </c>
      <c r="T19" t="s">
        <v>4715</v>
      </c>
      <c r="U19" t="s">
        <v>466</v>
      </c>
      <c r="V19">
        <v>98633492</v>
      </c>
      <c r="W19" t="s">
        <v>3748</v>
      </c>
      <c r="X19" t="s">
        <v>17</v>
      </c>
      <c r="Y19" t="s">
        <v>17</v>
      </c>
      <c r="Z19" t="s">
        <v>17</v>
      </c>
      <c r="AA19" t="s">
        <v>17</v>
      </c>
      <c r="AB19">
        <v>2359943</v>
      </c>
      <c r="AC19">
        <v>3012734126</v>
      </c>
      <c r="AD19" t="s">
        <v>468</v>
      </c>
      <c r="AE19" t="s">
        <v>15</v>
      </c>
      <c r="AF19">
        <v>3</v>
      </c>
      <c r="AG19" t="s">
        <v>17</v>
      </c>
      <c r="AH19" t="s">
        <v>469</v>
      </c>
      <c r="AI19" t="s">
        <v>17</v>
      </c>
      <c r="AJ19" t="s">
        <v>470</v>
      </c>
      <c r="AK19" t="s">
        <v>3749</v>
      </c>
      <c r="AL19" t="s">
        <v>16</v>
      </c>
      <c r="AM19" t="s">
        <v>17</v>
      </c>
      <c r="AN19" t="s">
        <v>17</v>
      </c>
      <c r="AO19" t="s">
        <v>17</v>
      </c>
      <c r="AP19" t="s">
        <v>17</v>
      </c>
      <c r="AQ19" t="s">
        <v>472</v>
      </c>
      <c r="AR19" t="s">
        <v>17</v>
      </c>
      <c r="AS19" t="s">
        <v>17</v>
      </c>
      <c r="AT19" t="s">
        <v>17</v>
      </c>
      <c r="AU19" t="s">
        <v>17</v>
      </c>
      <c r="AV19" t="s">
        <v>17</v>
      </c>
      <c r="AW19" t="s">
        <v>2479</v>
      </c>
      <c r="AX19" t="s">
        <v>17</v>
      </c>
      <c r="AY19" t="s">
        <v>17</v>
      </c>
      <c r="AZ19" t="s">
        <v>17</v>
      </c>
      <c r="BA19" t="s">
        <v>17</v>
      </c>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HC19"/>
    </row>
    <row r="20" spans="1:211" hidden="1" x14ac:dyDescent="0.25">
      <c r="A20">
        <v>23537589</v>
      </c>
      <c r="B20">
        <f>VLOOKUP(A20,BASE!A:A,1,0)</f>
        <v>23537589</v>
      </c>
      <c r="C20">
        <v>1</v>
      </c>
      <c r="D20">
        <v>2</v>
      </c>
      <c r="E20" t="s">
        <v>2959</v>
      </c>
      <c r="F20" t="s">
        <v>462</v>
      </c>
      <c r="G20" t="s">
        <v>2960</v>
      </c>
      <c r="H20" t="s">
        <v>463</v>
      </c>
      <c r="I20" t="s">
        <v>463</v>
      </c>
      <c r="J20" t="s">
        <v>17</v>
      </c>
      <c r="K20" t="s">
        <v>17</v>
      </c>
      <c r="L20" t="s">
        <v>464</v>
      </c>
      <c r="M20" t="s">
        <v>17</v>
      </c>
      <c r="N20" t="s">
        <v>465</v>
      </c>
      <c r="O20" s="54">
        <v>45912.35701388889</v>
      </c>
      <c r="P20" t="s">
        <v>17</v>
      </c>
      <c r="Q20" s="55">
        <v>45912</v>
      </c>
      <c r="R20" s="56">
        <v>0</v>
      </c>
      <c r="S20" s="54">
        <v>45912.357175925928</v>
      </c>
      <c r="T20" t="s">
        <v>4716</v>
      </c>
      <c r="U20" t="s">
        <v>466</v>
      </c>
      <c r="V20">
        <v>8036523</v>
      </c>
      <c r="W20" t="s">
        <v>2961</v>
      </c>
      <c r="X20" t="s">
        <v>17</v>
      </c>
      <c r="Y20" t="s">
        <v>17</v>
      </c>
      <c r="Z20" t="s">
        <v>17</v>
      </c>
      <c r="AA20" t="s">
        <v>17</v>
      </c>
      <c r="AB20" t="s">
        <v>17</v>
      </c>
      <c r="AC20">
        <v>3218221541</v>
      </c>
      <c r="AD20" t="s">
        <v>468</v>
      </c>
      <c r="AE20" t="s">
        <v>15</v>
      </c>
      <c r="AF20">
        <v>0</v>
      </c>
      <c r="AG20" t="s">
        <v>17</v>
      </c>
      <c r="AH20" t="s">
        <v>469</v>
      </c>
      <c r="AI20" t="s">
        <v>17</v>
      </c>
      <c r="AJ20" t="s">
        <v>470</v>
      </c>
      <c r="AK20" t="s">
        <v>2962</v>
      </c>
      <c r="AL20" t="s">
        <v>16</v>
      </c>
      <c r="AM20" t="s">
        <v>17</v>
      </c>
      <c r="AN20" t="s">
        <v>17</v>
      </c>
      <c r="AO20" t="s">
        <v>17</v>
      </c>
      <c r="AP20" t="s">
        <v>17</v>
      </c>
      <c r="AQ20">
        <v>9</v>
      </c>
      <c r="AR20" t="s">
        <v>17</v>
      </c>
      <c r="AS20" t="s">
        <v>17</v>
      </c>
      <c r="AT20" t="s">
        <v>17</v>
      </c>
      <c r="AU20" t="s">
        <v>17</v>
      </c>
      <c r="AV20" t="s">
        <v>17</v>
      </c>
      <c r="AW20" t="s">
        <v>2963</v>
      </c>
      <c r="AX20" t="s">
        <v>17</v>
      </c>
      <c r="AY20" t="s">
        <v>17</v>
      </c>
      <c r="AZ20" t="s">
        <v>17</v>
      </c>
      <c r="BA20" t="s">
        <v>17</v>
      </c>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HC20"/>
    </row>
    <row r="21" spans="1:211" hidden="1" x14ac:dyDescent="0.25">
      <c r="A21">
        <v>23524410</v>
      </c>
      <c r="B21">
        <f>VLOOKUP(A21,BASE!A:A,1,0)</f>
        <v>23524410</v>
      </c>
      <c r="C21">
        <v>2</v>
      </c>
      <c r="D21">
        <v>2</v>
      </c>
      <c r="E21" t="s">
        <v>4261</v>
      </c>
      <c r="F21" t="s">
        <v>514</v>
      </c>
      <c r="G21" t="s">
        <v>4262</v>
      </c>
      <c r="H21" t="s">
        <v>463</v>
      </c>
      <c r="I21" t="s">
        <v>463</v>
      </c>
      <c r="J21" t="s">
        <v>17</v>
      </c>
      <c r="K21" t="s">
        <v>4263</v>
      </c>
      <c r="L21" t="s">
        <v>464</v>
      </c>
      <c r="M21" t="s">
        <v>17</v>
      </c>
      <c r="N21" t="s">
        <v>465</v>
      </c>
      <c r="O21" s="54">
        <v>45896.574282407404</v>
      </c>
      <c r="P21" t="s">
        <v>17</v>
      </c>
      <c r="Q21"/>
      <c r="R21" t="s">
        <v>17</v>
      </c>
      <c r="S21" s="54">
        <v>45896.574328703704</v>
      </c>
      <c r="T21" t="s">
        <v>4717</v>
      </c>
      <c r="U21" t="s">
        <v>466</v>
      </c>
      <c r="V21">
        <v>43732765</v>
      </c>
      <c r="W21" t="s">
        <v>4264</v>
      </c>
      <c r="X21" t="s">
        <v>17</v>
      </c>
      <c r="Y21" t="s">
        <v>17</v>
      </c>
      <c r="Z21" t="s">
        <v>17</v>
      </c>
      <c r="AA21" t="s">
        <v>17</v>
      </c>
      <c r="AB21" t="s">
        <v>17</v>
      </c>
      <c r="AC21">
        <v>3147599443</v>
      </c>
      <c r="AD21" t="s">
        <v>468</v>
      </c>
      <c r="AE21" t="s">
        <v>15</v>
      </c>
      <c r="AF21">
        <v>2</v>
      </c>
      <c r="AG21" t="s">
        <v>17</v>
      </c>
      <c r="AH21" t="s">
        <v>469</v>
      </c>
      <c r="AI21">
        <v>1</v>
      </c>
      <c r="AJ21" t="s">
        <v>470</v>
      </c>
      <c r="AK21" t="s">
        <v>4265</v>
      </c>
      <c r="AL21" t="s">
        <v>16</v>
      </c>
      <c r="AM21" t="s">
        <v>17</v>
      </c>
      <c r="AN21" t="s">
        <v>17</v>
      </c>
      <c r="AO21" t="s">
        <v>17</v>
      </c>
      <c r="AP21" t="s">
        <v>17</v>
      </c>
      <c r="AQ21">
        <v>9.6</v>
      </c>
      <c r="AR21" t="s">
        <v>17</v>
      </c>
      <c r="AS21" t="s">
        <v>17</v>
      </c>
      <c r="AT21" t="s">
        <v>475</v>
      </c>
      <c r="AU21" t="s">
        <v>476</v>
      </c>
      <c r="AV21" t="s">
        <v>477</v>
      </c>
      <c r="AW21" t="s">
        <v>4266</v>
      </c>
      <c r="AX21" t="s">
        <v>17</v>
      </c>
      <c r="AY21" t="s">
        <v>17</v>
      </c>
      <c r="AZ21" t="s">
        <v>17</v>
      </c>
      <c r="BA21" t="s">
        <v>17</v>
      </c>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HC21"/>
    </row>
    <row r="22" spans="1:211" hidden="1" x14ac:dyDescent="0.25">
      <c r="A22">
        <v>23514843</v>
      </c>
      <c r="B22">
        <f>VLOOKUP(A22,BASE!A:A,1,0)</f>
        <v>23514843</v>
      </c>
      <c r="C22">
        <v>1</v>
      </c>
      <c r="D22">
        <v>2</v>
      </c>
      <c r="E22" t="s">
        <v>4718</v>
      </c>
      <c r="F22" t="s">
        <v>514</v>
      </c>
      <c r="G22" t="s">
        <v>4719</v>
      </c>
      <c r="H22" t="s">
        <v>463</v>
      </c>
      <c r="I22" t="s">
        <v>463</v>
      </c>
      <c r="J22" t="s">
        <v>17</v>
      </c>
      <c r="K22" t="s">
        <v>17</v>
      </c>
      <c r="L22" t="s">
        <v>464</v>
      </c>
      <c r="M22" t="s">
        <v>17</v>
      </c>
      <c r="N22" t="s">
        <v>465</v>
      </c>
      <c r="O22" s="54">
        <v>45884.738530092596</v>
      </c>
      <c r="P22" t="s">
        <v>17</v>
      </c>
      <c r="Q22" s="55">
        <v>45889</v>
      </c>
      <c r="R22" s="56">
        <v>0</v>
      </c>
      <c r="S22" s="54">
        <v>45888.598923611113</v>
      </c>
      <c r="T22" t="s">
        <v>4720</v>
      </c>
      <c r="U22" t="s">
        <v>466</v>
      </c>
      <c r="V22">
        <v>1152444747</v>
      </c>
      <c r="W22" t="s">
        <v>4721</v>
      </c>
      <c r="X22" t="s">
        <v>17</v>
      </c>
      <c r="Y22" t="s">
        <v>17</v>
      </c>
      <c r="Z22" t="s">
        <v>17</v>
      </c>
      <c r="AA22" t="s">
        <v>17</v>
      </c>
      <c r="AB22">
        <v>3877563</v>
      </c>
      <c r="AC22">
        <v>3233085374</v>
      </c>
      <c r="AD22" t="s">
        <v>468</v>
      </c>
      <c r="AE22" t="s">
        <v>15</v>
      </c>
      <c r="AF22">
        <v>0</v>
      </c>
      <c r="AG22" t="s">
        <v>17</v>
      </c>
      <c r="AH22" t="s">
        <v>469</v>
      </c>
      <c r="AI22" t="s">
        <v>17</v>
      </c>
      <c r="AJ22" t="s">
        <v>470</v>
      </c>
      <c r="AK22" t="s">
        <v>4722</v>
      </c>
      <c r="AL22" t="s">
        <v>16</v>
      </c>
      <c r="AM22" t="s">
        <v>17</v>
      </c>
      <c r="AN22" t="s">
        <v>17</v>
      </c>
      <c r="AO22" t="s">
        <v>17</v>
      </c>
      <c r="AP22" t="s">
        <v>17</v>
      </c>
      <c r="AQ22">
        <v>9</v>
      </c>
      <c r="AR22" t="s">
        <v>17</v>
      </c>
      <c r="AS22" t="s">
        <v>17</v>
      </c>
      <c r="AT22" t="s">
        <v>17</v>
      </c>
      <c r="AU22" t="s">
        <v>17</v>
      </c>
      <c r="AV22" t="s">
        <v>17</v>
      </c>
      <c r="AW22" t="s">
        <v>4723</v>
      </c>
      <c r="AX22" t="s">
        <v>17</v>
      </c>
      <c r="AY22" t="s">
        <v>17</v>
      </c>
      <c r="AZ22" t="s">
        <v>17</v>
      </c>
      <c r="BA22" t="s">
        <v>17</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HC22"/>
    </row>
    <row r="23" spans="1:211" hidden="1" x14ac:dyDescent="0.25">
      <c r="A23">
        <v>23524320</v>
      </c>
      <c r="B23">
        <f>VLOOKUP(A23,BASE!A:A,1,0)</f>
        <v>23524320</v>
      </c>
      <c r="C23">
        <v>1</v>
      </c>
      <c r="D23">
        <v>2</v>
      </c>
      <c r="E23" t="s">
        <v>2299</v>
      </c>
      <c r="F23" t="s">
        <v>514</v>
      </c>
      <c r="G23" t="s">
        <v>4724</v>
      </c>
      <c r="H23" t="s">
        <v>463</v>
      </c>
      <c r="I23" t="s">
        <v>463</v>
      </c>
      <c r="J23" t="s">
        <v>17</v>
      </c>
      <c r="K23" t="s">
        <v>17</v>
      </c>
      <c r="L23" t="s">
        <v>464</v>
      </c>
      <c r="M23" t="s">
        <v>17</v>
      </c>
      <c r="N23" t="s">
        <v>465</v>
      </c>
      <c r="O23" s="54">
        <v>45896.528449074074</v>
      </c>
      <c r="P23" t="s">
        <v>17</v>
      </c>
      <c r="Q23" s="55">
        <v>45923</v>
      </c>
      <c r="R23" t="s">
        <v>17</v>
      </c>
      <c r="S23" s="54">
        <v>45923.576874999999</v>
      </c>
      <c r="T23" t="s">
        <v>4282</v>
      </c>
      <c r="U23" t="s">
        <v>480</v>
      </c>
      <c r="V23">
        <v>98533076</v>
      </c>
      <c r="W23" t="s">
        <v>4725</v>
      </c>
      <c r="X23" t="s">
        <v>17</v>
      </c>
      <c r="Y23" t="s">
        <v>17</v>
      </c>
      <c r="Z23" t="s">
        <v>17</v>
      </c>
      <c r="AA23" t="s">
        <v>17</v>
      </c>
      <c r="AB23" t="s">
        <v>17</v>
      </c>
      <c r="AC23">
        <v>3217515081</v>
      </c>
      <c r="AD23" t="s">
        <v>468</v>
      </c>
      <c r="AE23" t="s">
        <v>15</v>
      </c>
      <c r="AF23">
        <v>0</v>
      </c>
      <c r="AG23" t="s">
        <v>17</v>
      </c>
      <c r="AH23" t="s">
        <v>469</v>
      </c>
      <c r="AI23" t="s">
        <v>17</v>
      </c>
      <c r="AJ23" t="s">
        <v>470</v>
      </c>
      <c r="AK23" t="s">
        <v>4726</v>
      </c>
      <c r="AL23" t="s">
        <v>16</v>
      </c>
      <c r="AM23" t="s">
        <v>17</v>
      </c>
      <c r="AN23" t="s">
        <v>17</v>
      </c>
      <c r="AO23" t="s">
        <v>17</v>
      </c>
      <c r="AP23" t="s">
        <v>17</v>
      </c>
      <c r="AQ23">
        <v>9</v>
      </c>
      <c r="AR23" t="s">
        <v>17</v>
      </c>
      <c r="AS23" t="s">
        <v>17</v>
      </c>
      <c r="AT23" t="s">
        <v>475</v>
      </c>
      <c r="AU23" t="s">
        <v>476</v>
      </c>
      <c r="AV23" t="s">
        <v>477</v>
      </c>
      <c r="AW23" t="s">
        <v>2297</v>
      </c>
      <c r="AX23" t="s">
        <v>17</v>
      </c>
      <c r="AY23" t="s">
        <v>17</v>
      </c>
      <c r="AZ23" t="s">
        <v>17</v>
      </c>
      <c r="BA23" t="s">
        <v>17</v>
      </c>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HC23"/>
    </row>
    <row r="24" spans="1:211" hidden="1" x14ac:dyDescent="0.25">
      <c r="A24">
        <v>23543622</v>
      </c>
      <c r="B24">
        <f>VLOOKUP(A24,BASE!A:A,1,0)</f>
        <v>23543622</v>
      </c>
      <c r="C24">
        <v>1</v>
      </c>
      <c r="D24">
        <v>2</v>
      </c>
      <c r="E24" t="s">
        <v>4267</v>
      </c>
      <c r="F24" t="s">
        <v>462</v>
      </c>
      <c r="G24" t="s">
        <v>4268</v>
      </c>
      <c r="H24" t="s">
        <v>463</v>
      </c>
      <c r="I24" t="s">
        <v>463</v>
      </c>
      <c r="J24" t="s">
        <v>17</v>
      </c>
      <c r="K24" t="s">
        <v>17</v>
      </c>
      <c r="L24" t="s">
        <v>464</v>
      </c>
      <c r="M24" t="s">
        <v>17</v>
      </c>
      <c r="N24" t="s">
        <v>465</v>
      </c>
      <c r="O24" s="54">
        <v>45919.497094907405</v>
      </c>
      <c r="P24" t="s">
        <v>17</v>
      </c>
      <c r="Q24" s="55">
        <v>45919</v>
      </c>
      <c r="R24" s="56">
        <v>0</v>
      </c>
      <c r="S24" s="54">
        <v>45919.497129629628</v>
      </c>
      <c r="T24" t="s">
        <v>4514</v>
      </c>
      <c r="U24" t="s">
        <v>466</v>
      </c>
      <c r="V24">
        <v>3428969</v>
      </c>
      <c r="W24" t="s">
        <v>4269</v>
      </c>
      <c r="X24" t="s">
        <v>17</v>
      </c>
      <c r="Y24" t="s">
        <v>17</v>
      </c>
      <c r="Z24" t="s">
        <v>17</v>
      </c>
      <c r="AA24" t="s">
        <v>17</v>
      </c>
      <c r="AB24" t="s">
        <v>17</v>
      </c>
      <c r="AC24">
        <v>3207446279</v>
      </c>
      <c r="AD24" t="s">
        <v>468</v>
      </c>
      <c r="AE24" t="s">
        <v>15</v>
      </c>
      <c r="AF24">
        <v>0</v>
      </c>
      <c r="AG24" t="s">
        <v>17</v>
      </c>
      <c r="AH24" t="s">
        <v>469</v>
      </c>
      <c r="AI24" t="s">
        <v>17</v>
      </c>
      <c r="AJ24" t="s">
        <v>470</v>
      </c>
      <c r="AK24" t="s">
        <v>4270</v>
      </c>
      <c r="AL24" t="s">
        <v>16</v>
      </c>
      <c r="AM24" t="s">
        <v>17</v>
      </c>
      <c r="AN24" t="s">
        <v>17</v>
      </c>
      <c r="AO24" t="s">
        <v>17</v>
      </c>
      <c r="AP24" t="s">
        <v>17</v>
      </c>
      <c r="AQ24">
        <v>9</v>
      </c>
      <c r="AR24" t="s">
        <v>17</v>
      </c>
      <c r="AS24" t="s">
        <v>17</v>
      </c>
      <c r="AT24" t="s">
        <v>17</v>
      </c>
      <c r="AU24" t="s">
        <v>17</v>
      </c>
      <c r="AV24" t="s">
        <v>17</v>
      </c>
      <c r="AW24" t="s">
        <v>4271</v>
      </c>
      <c r="AX24" t="s">
        <v>17</v>
      </c>
      <c r="AY24" t="s">
        <v>17</v>
      </c>
      <c r="AZ24" t="s">
        <v>17</v>
      </c>
      <c r="BA24" t="s">
        <v>17</v>
      </c>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HC24"/>
    </row>
    <row r="25" spans="1:211" hidden="1" x14ac:dyDescent="0.25">
      <c r="A25">
        <v>23546721</v>
      </c>
      <c r="B25">
        <f>VLOOKUP(A25,BASE!A:A,1,0)</f>
        <v>23546721</v>
      </c>
      <c r="C25">
        <v>1</v>
      </c>
      <c r="D25">
        <v>2</v>
      </c>
      <c r="E25" t="s">
        <v>4727</v>
      </c>
      <c r="F25" t="s">
        <v>462</v>
      </c>
      <c r="G25" t="s">
        <v>4728</v>
      </c>
      <c r="H25" t="s">
        <v>463</v>
      </c>
      <c r="I25" t="s">
        <v>463</v>
      </c>
      <c r="J25" t="s">
        <v>17</v>
      </c>
      <c r="K25" t="s">
        <v>17</v>
      </c>
      <c r="L25" t="s">
        <v>464</v>
      </c>
      <c r="M25" t="s">
        <v>17</v>
      </c>
      <c r="N25" t="s">
        <v>465</v>
      </c>
      <c r="O25" s="54">
        <v>45923.446666666663</v>
      </c>
      <c r="P25" t="s">
        <v>17</v>
      </c>
      <c r="Q25" s="55">
        <v>45923</v>
      </c>
      <c r="R25" s="56">
        <v>0</v>
      </c>
      <c r="S25" s="54">
        <v>45923.446701388886</v>
      </c>
      <c r="T25" t="s">
        <v>980</v>
      </c>
      <c r="U25" t="s">
        <v>466</v>
      </c>
      <c r="V25">
        <v>21652549</v>
      </c>
      <c r="W25" t="s">
        <v>4729</v>
      </c>
      <c r="X25" t="s">
        <v>17</v>
      </c>
      <c r="Y25" t="s">
        <v>4730</v>
      </c>
      <c r="Z25" t="s">
        <v>17</v>
      </c>
      <c r="AA25" t="s">
        <v>17</v>
      </c>
      <c r="AB25" t="s">
        <v>17</v>
      </c>
      <c r="AC25">
        <v>3197477697</v>
      </c>
      <c r="AD25" t="s">
        <v>468</v>
      </c>
      <c r="AE25" t="s">
        <v>15</v>
      </c>
      <c r="AF25">
        <v>2</v>
      </c>
      <c r="AG25" t="s">
        <v>17</v>
      </c>
      <c r="AH25" t="s">
        <v>469</v>
      </c>
      <c r="AI25" t="s">
        <v>17</v>
      </c>
      <c r="AJ25" t="s">
        <v>470</v>
      </c>
      <c r="AK25" t="s">
        <v>4731</v>
      </c>
      <c r="AL25" t="s">
        <v>16</v>
      </c>
      <c r="AM25" t="s">
        <v>17</v>
      </c>
      <c r="AN25" t="s">
        <v>17</v>
      </c>
      <c r="AO25" t="s">
        <v>17</v>
      </c>
      <c r="AP25" t="s">
        <v>17</v>
      </c>
      <c r="AQ25">
        <v>9</v>
      </c>
      <c r="AR25" t="s">
        <v>17</v>
      </c>
      <c r="AS25" t="s">
        <v>17</v>
      </c>
      <c r="AT25" t="s">
        <v>475</v>
      </c>
      <c r="AU25" t="s">
        <v>476</v>
      </c>
      <c r="AV25" t="s">
        <v>477</v>
      </c>
      <c r="AW25" t="s">
        <v>4732</v>
      </c>
      <c r="AX25" t="s">
        <v>17</v>
      </c>
      <c r="AY25" t="s">
        <v>17</v>
      </c>
      <c r="AZ25" t="s">
        <v>17</v>
      </c>
      <c r="BA25" t="s">
        <v>17</v>
      </c>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HC25"/>
    </row>
    <row r="26" spans="1:211" hidden="1" x14ac:dyDescent="0.25">
      <c r="A26">
        <v>23334563</v>
      </c>
      <c r="B26">
        <f>VLOOKUP(A26,BASE!A:A,1,0)</f>
        <v>23334563</v>
      </c>
      <c r="C26">
        <v>1</v>
      </c>
      <c r="D26">
        <v>2</v>
      </c>
      <c r="E26" t="s">
        <v>1370</v>
      </c>
      <c r="F26" t="s">
        <v>462</v>
      </c>
      <c r="G26" t="s">
        <v>3279</v>
      </c>
      <c r="H26" t="s">
        <v>463</v>
      </c>
      <c r="I26" t="s">
        <v>463</v>
      </c>
      <c r="J26" t="s">
        <v>17</v>
      </c>
      <c r="K26" t="s">
        <v>17</v>
      </c>
      <c r="L26" t="s">
        <v>464</v>
      </c>
      <c r="M26" t="s">
        <v>17</v>
      </c>
      <c r="N26" t="s">
        <v>465</v>
      </c>
      <c r="O26" s="54">
        <v>45678.613877314812</v>
      </c>
      <c r="P26" t="s">
        <v>17</v>
      </c>
      <c r="Q26" s="55">
        <v>45678</v>
      </c>
      <c r="R26" s="56">
        <v>0</v>
      </c>
      <c r="S26" s="54">
        <v>45915.548831018517</v>
      </c>
      <c r="T26" t="s">
        <v>4733</v>
      </c>
      <c r="U26" t="s">
        <v>466</v>
      </c>
      <c r="V26">
        <v>1017122510</v>
      </c>
      <c r="W26" t="s">
        <v>1365</v>
      </c>
      <c r="X26" t="s">
        <v>17</v>
      </c>
      <c r="Y26" t="s">
        <v>17</v>
      </c>
      <c r="Z26" t="s">
        <v>17</v>
      </c>
      <c r="AA26" t="s">
        <v>17</v>
      </c>
      <c r="AB26">
        <v>2282818</v>
      </c>
      <c r="AC26">
        <v>3046648411</v>
      </c>
      <c r="AD26" t="s">
        <v>468</v>
      </c>
      <c r="AE26" t="s">
        <v>15</v>
      </c>
      <c r="AF26">
        <v>1</v>
      </c>
      <c r="AG26" t="s">
        <v>17</v>
      </c>
      <c r="AH26" t="s">
        <v>469</v>
      </c>
      <c r="AI26" t="s">
        <v>17</v>
      </c>
      <c r="AJ26" t="s">
        <v>470</v>
      </c>
      <c r="AK26" t="s">
        <v>3280</v>
      </c>
      <c r="AL26" t="s">
        <v>16</v>
      </c>
      <c r="AM26" t="s">
        <v>17</v>
      </c>
      <c r="AN26" t="s">
        <v>17</v>
      </c>
      <c r="AO26" t="s">
        <v>17</v>
      </c>
      <c r="AP26" t="s">
        <v>17</v>
      </c>
      <c r="AQ26">
        <v>9</v>
      </c>
      <c r="AR26" t="s">
        <v>17</v>
      </c>
      <c r="AS26" t="s">
        <v>17</v>
      </c>
      <c r="AT26" t="s">
        <v>17</v>
      </c>
      <c r="AU26" t="s">
        <v>17</v>
      </c>
      <c r="AV26" t="s">
        <v>17</v>
      </c>
      <c r="AW26" t="s">
        <v>1368</v>
      </c>
      <c r="AX26" t="s">
        <v>17</v>
      </c>
      <c r="AY26" t="s">
        <v>17</v>
      </c>
      <c r="AZ26" t="s">
        <v>17</v>
      </c>
      <c r="BA26" t="s">
        <v>17</v>
      </c>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HC26"/>
    </row>
    <row r="27" spans="1:211" hidden="1" x14ac:dyDescent="0.25">
      <c r="A27">
        <v>23546661</v>
      </c>
      <c r="B27">
        <f>VLOOKUP(A27,BASE!A:A,1,0)</f>
        <v>23546661</v>
      </c>
      <c r="C27">
        <v>1</v>
      </c>
      <c r="D27">
        <v>2</v>
      </c>
      <c r="E27" t="s">
        <v>4734</v>
      </c>
      <c r="F27" t="s">
        <v>462</v>
      </c>
      <c r="G27" t="s">
        <v>4735</v>
      </c>
      <c r="H27" t="s">
        <v>463</v>
      </c>
      <c r="I27" t="s">
        <v>463</v>
      </c>
      <c r="J27" t="s">
        <v>17</v>
      </c>
      <c r="K27" t="s">
        <v>17</v>
      </c>
      <c r="L27" t="s">
        <v>464</v>
      </c>
      <c r="M27" t="s">
        <v>17</v>
      </c>
      <c r="N27" t="s">
        <v>465</v>
      </c>
      <c r="O27" s="54">
        <v>45923.424849537034</v>
      </c>
      <c r="P27" t="s">
        <v>17</v>
      </c>
      <c r="Q27" s="55">
        <v>45923</v>
      </c>
      <c r="R27" s="56">
        <v>0</v>
      </c>
      <c r="S27" s="54">
        <v>45923.424884259257</v>
      </c>
      <c r="T27" t="s">
        <v>4240</v>
      </c>
      <c r="U27" t="s">
        <v>466</v>
      </c>
      <c r="V27">
        <v>15903104</v>
      </c>
      <c r="W27" t="s">
        <v>4736</v>
      </c>
      <c r="X27" t="s">
        <v>17</v>
      </c>
      <c r="Y27" t="s">
        <v>17</v>
      </c>
      <c r="Z27" t="s">
        <v>17</v>
      </c>
      <c r="AA27" t="s">
        <v>17</v>
      </c>
      <c r="AB27" t="s">
        <v>17</v>
      </c>
      <c r="AC27">
        <v>3105012678</v>
      </c>
      <c r="AD27" t="s">
        <v>468</v>
      </c>
      <c r="AE27" t="s">
        <v>15</v>
      </c>
      <c r="AF27">
        <v>0</v>
      </c>
      <c r="AG27" t="s">
        <v>17</v>
      </c>
      <c r="AH27" t="s">
        <v>469</v>
      </c>
      <c r="AI27" t="s">
        <v>17</v>
      </c>
      <c r="AJ27" t="s">
        <v>470</v>
      </c>
      <c r="AK27" t="s">
        <v>4737</v>
      </c>
      <c r="AL27" t="s">
        <v>16</v>
      </c>
      <c r="AM27" t="s">
        <v>17</v>
      </c>
      <c r="AN27" t="s">
        <v>17</v>
      </c>
      <c r="AO27" t="s">
        <v>17</v>
      </c>
      <c r="AP27" t="s">
        <v>17</v>
      </c>
      <c r="AQ27">
        <v>9</v>
      </c>
      <c r="AR27" t="s">
        <v>17</v>
      </c>
      <c r="AS27" t="s">
        <v>17</v>
      </c>
      <c r="AT27" t="s">
        <v>17</v>
      </c>
      <c r="AU27" t="s">
        <v>17</v>
      </c>
      <c r="AV27" t="s">
        <v>17</v>
      </c>
      <c r="AW27" t="s">
        <v>4738</v>
      </c>
      <c r="AX27" t="s">
        <v>17</v>
      </c>
      <c r="AY27" t="s">
        <v>17</v>
      </c>
      <c r="AZ27" t="s">
        <v>17</v>
      </c>
      <c r="BA27" t="s">
        <v>17</v>
      </c>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HC27"/>
    </row>
    <row r="28" spans="1:211" hidden="1" x14ac:dyDescent="0.25">
      <c r="A28">
        <v>23449069</v>
      </c>
      <c r="B28">
        <f>VLOOKUP(A28,BASE!A:A,1,0)</f>
        <v>23449069</v>
      </c>
      <c r="C28">
        <v>1</v>
      </c>
      <c r="D28">
        <v>2</v>
      </c>
      <c r="E28" t="s">
        <v>4739</v>
      </c>
      <c r="F28" t="s">
        <v>462</v>
      </c>
      <c r="G28" t="s">
        <v>4740</v>
      </c>
      <c r="H28" t="s">
        <v>463</v>
      </c>
      <c r="I28" t="s">
        <v>463</v>
      </c>
      <c r="J28" t="s">
        <v>17</v>
      </c>
      <c r="K28" t="s">
        <v>17</v>
      </c>
      <c r="L28" t="s">
        <v>464</v>
      </c>
      <c r="M28" t="s">
        <v>17</v>
      </c>
      <c r="N28" t="s">
        <v>465</v>
      </c>
      <c r="O28" s="54">
        <v>45804.438807870371</v>
      </c>
      <c r="P28" t="s">
        <v>17</v>
      </c>
      <c r="Q28" s="55">
        <v>45804</v>
      </c>
      <c r="R28" s="56">
        <v>0</v>
      </c>
      <c r="S28" s="54">
        <v>45923.264293981483</v>
      </c>
      <c r="T28" t="s">
        <v>4741</v>
      </c>
      <c r="U28" t="s">
        <v>466</v>
      </c>
      <c r="V28">
        <v>3572985</v>
      </c>
      <c r="W28" t="s">
        <v>4742</v>
      </c>
      <c r="X28" t="s">
        <v>17</v>
      </c>
      <c r="Y28" t="s">
        <v>17</v>
      </c>
      <c r="Z28" t="s">
        <v>4743</v>
      </c>
      <c r="AA28" t="s">
        <v>76</v>
      </c>
      <c r="AB28" t="s">
        <v>17</v>
      </c>
      <c r="AC28">
        <v>3107907309</v>
      </c>
      <c r="AD28" t="s">
        <v>468</v>
      </c>
      <c r="AE28" t="s">
        <v>15</v>
      </c>
      <c r="AF28">
        <v>2</v>
      </c>
      <c r="AG28" t="s">
        <v>17</v>
      </c>
      <c r="AH28" t="s">
        <v>469</v>
      </c>
      <c r="AI28" t="s">
        <v>17</v>
      </c>
      <c r="AJ28" t="s">
        <v>470</v>
      </c>
      <c r="AK28" t="s">
        <v>4744</v>
      </c>
      <c r="AL28" t="s">
        <v>16</v>
      </c>
      <c r="AM28" t="s">
        <v>17</v>
      </c>
      <c r="AN28" t="s">
        <v>17</v>
      </c>
      <c r="AO28" t="s">
        <v>17</v>
      </c>
      <c r="AP28" t="s">
        <v>17</v>
      </c>
      <c r="AQ28">
        <v>9</v>
      </c>
      <c r="AR28" t="s">
        <v>17</v>
      </c>
      <c r="AS28" t="s">
        <v>17</v>
      </c>
      <c r="AT28" t="s">
        <v>475</v>
      </c>
      <c r="AU28" t="s">
        <v>476</v>
      </c>
      <c r="AV28" t="s">
        <v>477</v>
      </c>
      <c r="AW28" t="s">
        <v>4745</v>
      </c>
      <c r="AX28" t="s">
        <v>17</v>
      </c>
      <c r="AY28" t="s">
        <v>17</v>
      </c>
      <c r="AZ28" t="s">
        <v>17</v>
      </c>
      <c r="BA28" t="s">
        <v>17</v>
      </c>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HC28"/>
    </row>
    <row r="29" spans="1:211" hidden="1" x14ac:dyDescent="0.25">
      <c r="A29">
        <v>23252866</v>
      </c>
      <c r="B29">
        <f>VLOOKUP(A29,BASE!A:A,1,0)</f>
        <v>23252866</v>
      </c>
      <c r="C29">
        <v>1</v>
      </c>
      <c r="D29">
        <v>2</v>
      </c>
      <c r="E29" t="s">
        <v>4746</v>
      </c>
      <c r="F29" t="s">
        <v>462</v>
      </c>
      <c r="G29" t="s">
        <v>4747</v>
      </c>
      <c r="H29" t="s">
        <v>463</v>
      </c>
      <c r="I29" t="s">
        <v>463</v>
      </c>
      <c r="J29" t="s">
        <v>17</v>
      </c>
      <c r="K29" t="s">
        <v>17</v>
      </c>
      <c r="L29" t="s">
        <v>464</v>
      </c>
      <c r="M29" t="s">
        <v>17</v>
      </c>
      <c r="N29" t="s">
        <v>465</v>
      </c>
      <c r="O29" s="54">
        <v>45587.633784722224</v>
      </c>
      <c r="P29" t="s">
        <v>17</v>
      </c>
      <c r="Q29" s="55">
        <v>45588</v>
      </c>
      <c r="R29" s="56">
        <v>0</v>
      </c>
      <c r="S29" s="54">
        <v>45923.262129629627</v>
      </c>
      <c r="T29" t="s">
        <v>4741</v>
      </c>
      <c r="U29" t="s">
        <v>466</v>
      </c>
      <c r="V29">
        <v>98584619</v>
      </c>
      <c r="W29" t="s">
        <v>4748</v>
      </c>
      <c r="X29" t="s">
        <v>17</v>
      </c>
      <c r="Y29" t="s">
        <v>17</v>
      </c>
      <c r="Z29" t="s">
        <v>17</v>
      </c>
      <c r="AA29" t="s">
        <v>17</v>
      </c>
      <c r="AB29" t="s">
        <v>17</v>
      </c>
      <c r="AC29">
        <v>3002300945</v>
      </c>
      <c r="AD29" t="s">
        <v>468</v>
      </c>
      <c r="AE29" t="s">
        <v>15</v>
      </c>
      <c r="AF29">
        <v>0</v>
      </c>
      <c r="AG29" t="s">
        <v>17</v>
      </c>
      <c r="AH29" t="s">
        <v>469</v>
      </c>
      <c r="AI29" t="s">
        <v>17</v>
      </c>
      <c r="AJ29" t="s">
        <v>470</v>
      </c>
      <c r="AK29" t="s">
        <v>4749</v>
      </c>
      <c r="AL29" t="s">
        <v>16</v>
      </c>
      <c r="AM29" t="s">
        <v>17</v>
      </c>
      <c r="AN29" t="s">
        <v>17</v>
      </c>
      <c r="AO29" t="s">
        <v>17</v>
      </c>
      <c r="AP29" t="s">
        <v>17</v>
      </c>
      <c r="AQ29">
        <v>9</v>
      </c>
      <c r="AR29" t="s">
        <v>17</v>
      </c>
      <c r="AS29" t="s">
        <v>17</v>
      </c>
      <c r="AT29" t="s">
        <v>475</v>
      </c>
      <c r="AU29" t="s">
        <v>476</v>
      </c>
      <c r="AV29" t="s">
        <v>477</v>
      </c>
      <c r="AW29" t="s">
        <v>4750</v>
      </c>
      <c r="AX29" t="s">
        <v>17</v>
      </c>
      <c r="AY29" t="s">
        <v>17</v>
      </c>
      <c r="AZ29" t="s">
        <v>17</v>
      </c>
      <c r="BA29" t="s">
        <v>17</v>
      </c>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HC29"/>
    </row>
    <row r="30" spans="1:211" hidden="1" x14ac:dyDescent="0.25">
      <c r="A30">
        <v>23252867</v>
      </c>
      <c r="B30">
        <f>VLOOKUP(A30,BASE!A:A,1,0)</f>
        <v>23252867</v>
      </c>
      <c r="C30">
        <v>1</v>
      </c>
      <c r="D30">
        <v>2</v>
      </c>
      <c r="E30" t="s">
        <v>4751</v>
      </c>
      <c r="F30" t="s">
        <v>462</v>
      </c>
      <c r="G30" t="s">
        <v>4752</v>
      </c>
      <c r="H30" t="s">
        <v>463</v>
      </c>
      <c r="I30" t="s">
        <v>463</v>
      </c>
      <c r="J30" t="s">
        <v>17</v>
      </c>
      <c r="K30" t="s">
        <v>17</v>
      </c>
      <c r="L30" t="s">
        <v>464</v>
      </c>
      <c r="M30" t="s">
        <v>17</v>
      </c>
      <c r="N30" t="s">
        <v>465</v>
      </c>
      <c r="O30" s="54">
        <v>45587.635312500002</v>
      </c>
      <c r="P30" t="s">
        <v>17</v>
      </c>
      <c r="Q30" s="55">
        <v>45588</v>
      </c>
      <c r="R30" s="56">
        <v>0</v>
      </c>
      <c r="S30" s="54">
        <v>45923.262418981481</v>
      </c>
      <c r="T30" t="s">
        <v>4741</v>
      </c>
      <c r="U30" t="s">
        <v>466</v>
      </c>
      <c r="V30">
        <v>98584619</v>
      </c>
      <c r="W30" t="s">
        <v>4748</v>
      </c>
      <c r="X30" t="s">
        <v>17</v>
      </c>
      <c r="Y30" t="s">
        <v>17</v>
      </c>
      <c r="Z30" t="s">
        <v>17</v>
      </c>
      <c r="AA30" t="s">
        <v>17</v>
      </c>
      <c r="AB30" t="s">
        <v>17</v>
      </c>
      <c r="AC30">
        <v>3002300945</v>
      </c>
      <c r="AD30" t="s">
        <v>468</v>
      </c>
      <c r="AE30" t="s">
        <v>15</v>
      </c>
      <c r="AF30">
        <v>0</v>
      </c>
      <c r="AG30" t="s">
        <v>17</v>
      </c>
      <c r="AH30" t="s">
        <v>469</v>
      </c>
      <c r="AI30" t="s">
        <v>17</v>
      </c>
      <c r="AJ30" t="s">
        <v>470</v>
      </c>
      <c r="AK30" t="s">
        <v>4753</v>
      </c>
      <c r="AL30" t="s">
        <v>16</v>
      </c>
      <c r="AM30" t="s">
        <v>17</v>
      </c>
      <c r="AN30" t="s">
        <v>17</v>
      </c>
      <c r="AO30" t="s">
        <v>17</v>
      </c>
      <c r="AP30" t="s">
        <v>17</v>
      </c>
      <c r="AQ30">
        <v>9</v>
      </c>
      <c r="AR30" t="s">
        <v>17</v>
      </c>
      <c r="AS30" t="s">
        <v>17</v>
      </c>
      <c r="AT30" t="s">
        <v>475</v>
      </c>
      <c r="AU30" t="s">
        <v>476</v>
      </c>
      <c r="AV30" t="s">
        <v>477</v>
      </c>
      <c r="AW30" t="s">
        <v>4754</v>
      </c>
      <c r="AX30" t="s">
        <v>17</v>
      </c>
      <c r="AY30" t="s">
        <v>17</v>
      </c>
      <c r="AZ30" t="s">
        <v>17</v>
      </c>
      <c r="BA30" t="s">
        <v>17</v>
      </c>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HC30"/>
    </row>
    <row r="31" spans="1:211" hidden="1" x14ac:dyDescent="0.25">
      <c r="A31">
        <v>23252893</v>
      </c>
      <c r="B31">
        <f>VLOOKUP(A31,BASE!A:A,1,0)</f>
        <v>23252893</v>
      </c>
      <c r="C31">
        <v>1</v>
      </c>
      <c r="D31">
        <v>2</v>
      </c>
      <c r="E31" t="s">
        <v>4755</v>
      </c>
      <c r="F31" t="s">
        <v>462</v>
      </c>
      <c r="G31" t="s">
        <v>4756</v>
      </c>
      <c r="H31" t="s">
        <v>463</v>
      </c>
      <c r="I31" t="s">
        <v>463</v>
      </c>
      <c r="J31" t="s">
        <v>17</v>
      </c>
      <c r="K31" t="s">
        <v>17</v>
      </c>
      <c r="L31" t="s">
        <v>464</v>
      </c>
      <c r="M31" t="s">
        <v>17</v>
      </c>
      <c r="N31" t="s">
        <v>465</v>
      </c>
      <c r="O31" s="54">
        <v>45587.647245370368</v>
      </c>
      <c r="P31" t="s">
        <v>17</v>
      </c>
      <c r="Q31" s="55">
        <v>45588</v>
      </c>
      <c r="R31" s="56">
        <v>0</v>
      </c>
      <c r="S31" s="54">
        <v>45923.262673611112</v>
      </c>
      <c r="T31" t="s">
        <v>4741</v>
      </c>
      <c r="U31" t="s">
        <v>466</v>
      </c>
      <c r="V31">
        <v>98584619</v>
      </c>
      <c r="W31" t="s">
        <v>4748</v>
      </c>
      <c r="X31" t="s">
        <v>17</v>
      </c>
      <c r="Y31" t="s">
        <v>17</v>
      </c>
      <c r="Z31" t="s">
        <v>17</v>
      </c>
      <c r="AA31" t="s">
        <v>17</v>
      </c>
      <c r="AB31" t="s">
        <v>17</v>
      </c>
      <c r="AC31">
        <v>3002300945</v>
      </c>
      <c r="AD31" t="s">
        <v>468</v>
      </c>
      <c r="AE31" t="s">
        <v>15</v>
      </c>
      <c r="AF31">
        <v>0</v>
      </c>
      <c r="AG31" t="s">
        <v>17</v>
      </c>
      <c r="AH31" t="s">
        <v>469</v>
      </c>
      <c r="AI31" t="s">
        <v>17</v>
      </c>
      <c r="AJ31" t="s">
        <v>470</v>
      </c>
      <c r="AK31" t="s">
        <v>4757</v>
      </c>
      <c r="AL31" t="s">
        <v>16</v>
      </c>
      <c r="AM31" t="s">
        <v>17</v>
      </c>
      <c r="AN31" t="s">
        <v>17</v>
      </c>
      <c r="AO31" t="s">
        <v>17</v>
      </c>
      <c r="AP31" t="s">
        <v>17</v>
      </c>
      <c r="AQ31">
        <v>9</v>
      </c>
      <c r="AR31" t="s">
        <v>17</v>
      </c>
      <c r="AS31" t="s">
        <v>17</v>
      </c>
      <c r="AT31" t="s">
        <v>475</v>
      </c>
      <c r="AU31" t="s">
        <v>476</v>
      </c>
      <c r="AV31" t="s">
        <v>477</v>
      </c>
      <c r="AW31" t="s">
        <v>4758</v>
      </c>
      <c r="AX31" t="s">
        <v>17</v>
      </c>
      <c r="AY31" t="s">
        <v>17</v>
      </c>
      <c r="AZ31" t="s">
        <v>17</v>
      </c>
      <c r="BA31" t="s">
        <v>17</v>
      </c>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HC31"/>
    </row>
    <row r="32" spans="1:211" hidden="1" x14ac:dyDescent="0.25">
      <c r="A32">
        <v>23252901</v>
      </c>
      <c r="B32">
        <f>VLOOKUP(A32,BASE!A:A,1,0)</f>
        <v>23252901</v>
      </c>
      <c r="C32">
        <v>1</v>
      </c>
      <c r="D32">
        <v>2</v>
      </c>
      <c r="E32" t="s">
        <v>4759</v>
      </c>
      <c r="F32" t="s">
        <v>462</v>
      </c>
      <c r="G32" t="s">
        <v>4760</v>
      </c>
      <c r="H32" t="s">
        <v>463</v>
      </c>
      <c r="I32" t="s">
        <v>463</v>
      </c>
      <c r="J32" t="s">
        <v>17</v>
      </c>
      <c r="K32" t="s">
        <v>17</v>
      </c>
      <c r="L32" t="s">
        <v>464</v>
      </c>
      <c r="M32" t="s">
        <v>17</v>
      </c>
      <c r="N32" t="s">
        <v>465</v>
      </c>
      <c r="O32" s="54">
        <v>45587.650636574072</v>
      </c>
      <c r="P32" t="s">
        <v>17</v>
      </c>
      <c r="Q32" s="55">
        <v>45588</v>
      </c>
      <c r="R32" s="56">
        <v>0</v>
      </c>
      <c r="S32" s="54">
        <v>45923.263078703705</v>
      </c>
      <c r="T32" t="s">
        <v>4741</v>
      </c>
      <c r="U32" t="s">
        <v>466</v>
      </c>
      <c r="V32">
        <v>98584619</v>
      </c>
      <c r="W32" t="s">
        <v>4748</v>
      </c>
      <c r="X32" t="s">
        <v>17</v>
      </c>
      <c r="Y32" t="s">
        <v>17</v>
      </c>
      <c r="Z32" t="s">
        <v>17</v>
      </c>
      <c r="AA32" t="s">
        <v>17</v>
      </c>
      <c r="AB32" t="s">
        <v>17</v>
      </c>
      <c r="AC32">
        <v>3002300945</v>
      </c>
      <c r="AD32" t="s">
        <v>468</v>
      </c>
      <c r="AE32" t="s">
        <v>15</v>
      </c>
      <c r="AF32">
        <v>0</v>
      </c>
      <c r="AG32" t="s">
        <v>17</v>
      </c>
      <c r="AH32" t="s">
        <v>469</v>
      </c>
      <c r="AI32" t="s">
        <v>17</v>
      </c>
      <c r="AJ32" t="s">
        <v>470</v>
      </c>
      <c r="AK32" t="s">
        <v>4761</v>
      </c>
      <c r="AL32" t="s">
        <v>16</v>
      </c>
      <c r="AM32" t="s">
        <v>17</v>
      </c>
      <c r="AN32" t="s">
        <v>17</v>
      </c>
      <c r="AO32" t="s">
        <v>17</v>
      </c>
      <c r="AP32" t="s">
        <v>17</v>
      </c>
      <c r="AQ32">
        <v>9</v>
      </c>
      <c r="AR32" t="s">
        <v>17</v>
      </c>
      <c r="AS32" t="s">
        <v>17</v>
      </c>
      <c r="AT32" t="s">
        <v>475</v>
      </c>
      <c r="AU32" t="s">
        <v>476</v>
      </c>
      <c r="AV32" t="s">
        <v>477</v>
      </c>
      <c r="AW32" t="s">
        <v>4762</v>
      </c>
      <c r="AX32" t="s">
        <v>17</v>
      </c>
      <c r="AY32" t="s">
        <v>17</v>
      </c>
      <c r="AZ32" t="s">
        <v>17</v>
      </c>
      <c r="BA32" t="s">
        <v>17</v>
      </c>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HC32"/>
    </row>
    <row r="33" spans="1:211" hidden="1" x14ac:dyDescent="0.25">
      <c r="A33">
        <v>23252885</v>
      </c>
      <c r="B33">
        <f>VLOOKUP(A33,BASE!A:A,1,0)</f>
        <v>23252885</v>
      </c>
      <c r="C33">
        <v>1</v>
      </c>
      <c r="D33">
        <v>2</v>
      </c>
      <c r="E33" t="s">
        <v>4763</v>
      </c>
      <c r="F33" t="s">
        <v>462</v>
      </c>
      <c r="G33" t="s">
        <v>4764</v>
      </c>
      <c r="H33" t="s">
        <v>463</v>
      </c>
      <c r="I33" t="s">
        <v>463</v>
      </c>
      <c r="J33" t="s">
        <v>17</v>
      </c>
      <c r="K33" t="s">
        <v>17</v>
      </c>
      <c r="L33" t="s">
        <v>464</v>
      </c>
      <c r="M33" t="s">
        <v>17</v>
      </c>
      <c r="N33" t="s">
        <v>465</v>
      </c>
      <c r="O33" s="54">
        <v>45587.644444444442</v>
      </c>
      <c r="P33" t="s">
        <v>17</v>
      </c>
      <c r="Q33" s="55">
        <v>45588</v>
      </c>
      <c r="R33" s="56">
        <v>0</v>
      </c>
      <c r="S33" s="54">
        <v>45923.263310185182</v>
      </c>
      <c r="T33" t="s">
        <v>4741</v>
      </c>
      <c r="U33" t="s">
        <v>466</v>
      </c>
      <c r="V33">
        <v>98584619</v>
      </c>
      <c r="W33" t="s">
        <v>4748</v>
      </c>
      <c r="X33" t="s">
        <v>17</v>
      </c>
      <c r="Y33" t="s">
        <v>17</v>
      </c>
      <c r="Z33" t="s">
        <v>17</v>
      </c>
      <c r="AA33" t="s">
        <v>17</v>
      </c>
      <c r="AB33" t="s">
        <v>17</v>
      </c>
      <c r="AC33">
        <v>3002300945</v>
      </c>
      <c r="AD33" t="s">
        <v>468</v>
      </c>
      <c r="AE33" t="s">
        <v>15</v>
      </c>
      <c r="AF33">
        <v>0</v>
      </c>
      <c r="AG33" t="s">
        <v>17</v>
      </c>
      <c r="AH33" t="s">
        <v>469</v>
      </c>
      <c r="AI33" t="s">
        <v>17</v>
      </c>
      <c r="AJ33" t="s">
        <v>470</v>
      </c>
      <c r="AK33" t="s">
        <v>4765</v>
      </c>
      <c r="AL33" t="s">
        <v>16</v>
      </c>
      <c r="AM33" t="s">
        <v>17</v>
      </c>
      <c r="AN33" t="s">
        <v>17</v>
      </c>
      <c r="AO33" t="s">
        <v>17</v>
      </c>
      <c r="AP33" t="s">
        <v>17</v>
      </c>
      <c r="AQ33">
        <v>9</v>
      </c>
      <c r="AR33" t="s">
        <v>17</v>
      </c>
      <c r="AS33" t="s">
        <v>17</v>
      </c>
      <c r="AT33" t="s">
        <v>475</v>
      </c>
      <c r="AU33" t="s">
        <v>476</v>
      </c>
      <c r="AV33" t="s">
        <v>477</v>
      </c>
      <c r="AW33" t="s">
        <v>4766</v>
      </c>
      <c r="AX33" t="s">
        <v>17</v>
      </c>
      <c r="AY33" t="s">
        <v>17</v>
      </c>
      <c r="AZ33" t="s">
        <v>17</v>
      </c>
      <c r="BA33" t="s">
        <v>17</v>
      </c>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HC33"/>
    </row>
    <row r="34" spans="1:211" hidden="1" x14ac:dyDescent="0.25">
      <c r="A34">
        <v>23520541</v>
      </c>
      <c r="B34">
        <f>VLOOKUP(A34,BASE!A:A,1,0)</f>
        <v>23520541</v>
      </c>
      <c r="C34">
        <v>1</v>
      </c>
      <c r="D34">
        <v>2</v>
      </c>
      <c r="E34" t="s">
        <v>3281</v>
      </c>
      <c r="F34" t="s">
        <v>514</v>
      </c>
      <c r="G34" t="s">
        <v>3282</v>
      </c>
      <c r="H34" t="s">
        <v>463</v>
      </c>
      <c r="I34" t="s">
        <v>463</v>
      </c>
      <c r="J34" t="s">
        <v>17</v>
      </c>
      <c r="K34" t="s">
        <v>17</v>
      </c>
      <c r="L34" t="s">
        <v>464</v>
      </c>
      <c r="M34" t="s">
        <v>17</v>
      </c>
      <c r="N34" t="s">
        <v>465</v>
      </c>
      <c r="O34" s="54">
        <v>45891.784930555557</v>
      </c>
      <c r="P34" t="s">
        <v>17</v>
      </c>
      <c r="Q34" s="55">
        <v>45897</v>
      </c>
      <c r="R34" t="s">
        <v>17</v>
      </c>
      <c r="S34" s="54">
        <v>45915.551145833335</v>
      </c>
      <c r="T34" t="s">
        <v>4733</v>
      </c>
      <c r="U34" t="s">
        <v>466</v>
      </c>
      <c r="V34">
        <v>4826659</v>
      </c>
      <c r="W34" t="s">
        <v>3283</v>
      </c>
      <c r="X34" t="s">
        <v>17</v>
      </c>
      <c r="Y34" t="s">
        <v>17</v>
      </c>
      <c r="Z34" t="s">
        <v>17</v>
      </c>
      <c r="AA34" t="s">
        <v>17</v>
      </c>
      <c r="AB34" t="s">
        <v>17</v>
      </c>
      <c r="AC34">
        <v>3147965910</v>
      </c>
      <c r="AD34" t="s">
        <v>468</v>
      </c>
      <c r="AE34" t="s">
        <v>15</v>
      </c>
      <c r="AF34" t="s">
        <v>17</v>
      </c>
      <c r="AG34" t="s">
        <v>17</v>
      </c>
      <c r="AH34" t="s">
        <v>469</v>
      </c>
      <c r="AI34" t="s">
        <v>17</v>
      </c>
      <c r="AJ34" t="s">
        <v>470</v>
      </c>
      <c r="AK34" t="s">
        <v>3284</v>
      </c>
      <c r="AL34" t="s">
        <v>16</v>
      </c>
      <c r="AM34" t="s">
        <v>17</v>
      </c>
      <c r="AN34" t="s">
        <v>17</v>
      </c>
      <c r="AO34" t="s">
        <v>17</v>
      </c>
      <c r="AP34" t="s">
        <v>17</v>
      </c>
      <c r="AQ34" t="s">
        <v>472</v>
      </c>
      <c r="AR34" t="s">
        <v>17</v>
      </c>
      <c r="AS34" t="s">
        <v>17</v>
      </c>
      <c r="AT34" t="s">
        <v>475</v>
      </c>
      <c r="AU34" t="s">
        <v>476</v>
      </c>
      <c r="AV34" t="s">
        <v>477</v>
      </c>
      <c r="AW34" t="s">
        <v>2019</v>
      </c>
      <c r="AX34" t="s">
        <v>17</v>
      </c>
      <c r="AY34" t="s">
        <v>17</v>
      </c>
      <c r="AZ34" t="s">
        <v>17</v>
      </c>
      <c r="BA34" t="s">
        <v>17</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HC34"/>
    </row>
    <row r="35" spans="1:211" hidden="1" x14ac:dyDescent="0.25">
      <c r="A35">
        <v>23543022</v>
      </c>
      <c r="B35">
        <f>VLOOKUP(A35,BASE!A:A,1,0)</f>
        <v>23543022</v>
      </c>
      <c r="C35">
        <v>1</v>
      </c>
      <c r="D35">
        <v>2</v>
      </c>
      <c r="E35" t="s">
        <v>4272</v>
      </c>
      <c r="F35" t="s">
        <v>462</v>
      </c>
      <c r="G35" t="s">
        <v>4273</v>
      </c>
      <c r="H35" t="s">
        <v>463</v>
      </c>
      <c r="I35" t="s">
        <v>463</v>
      </c>
      <c r="J35" t="s">
        <v>17</v>
      </c>
      <c r="K35" t="s">
        <v>17</v>
      </c>
      <c r="L35" t="s">
        <v>464</v>
      </c>
      <c r="M35" t="s">
        <v>17</v>
      </c>
      <c r="N35" t="s">
        <v>465</v>
      </c>
      <c r="O35" s="54">
        <v>45918.711527777778</v>
      </c>
      <c r="P35" t="s">
        <v>17</v>
      </c>
      <c r="Q35" s="55">
        <v>45919</v>
      </c>
      <c r="R35" s="56">
        <v>0</v>
      </c>
      <c r="S35" s="54">
        <v>45918.711550925924</v>
      </c>
      <c r="T35" t="s">
        <v>4767</v>
      </c>
      <c r="U35" t="s">
        <v>466</v>
      </c>
      <c r="V35">
        <v>43207589</v>
      </c>
      <c r="W35" t="s">
        <v>4274</v>
      </c>
      <c r="X35" t="s">
        <v>17</v>
      </c>
      <c r="Y35" t="s">
        <v>17</v>
      </c>
      <c r="Z35" t="s">
        <v>17</v>
      </c>
      <c r="AA35" t="s">
        <v>17</v>
      </c>
      <c r="AB35">
        <v>2147606</v>
      </c>
      <c r="AC35">
        <v>3192639689</v>
      </c>
      <c r="AD35" t="s">
        <v>468</v>
      </c>
      <c r="AE35" t="s">
        <v>15</v>
      </c>
      <c r="AF35">
        <v>0</v>
      </c>
      <c r="AG35" t="s">
        <v>17</v>
      </c>
      <c r="AH35" t="s">
        <v>469</v>
      </c>
      <c r="AI35" t="s">
        <v>17</v>
      </c>
      <c r="AJ35" t="s">
        <v>470</v>
      </c>
      <c r="AK35" t="s">
        <v>4275</v>
      </c>
      <c r="AL35" t="s">
        <v>16</v>
      </c>
      <c r="AM35" t="s">
        <v>17</v>
      </c>
      <c r="AN35" t="s">
        <v>17</v>
      </c>
      <c r="AO35" t="s">
        <v>17</v>
      </c>
      <c r="AP35" t="s">
        <v>17</v>
      </c>
      <c r="AQ35">
        <v>9</v>
      </c>
      <c r="AR35" t="s">
        <v>17</v>
      </c>
      <c r="AS35" t="s">
        <v>17</v>
      </c>
      <c r="AT35" t="s">
        <v>475</v>
      </c>
      <c r="AU35" t="s">
        <v>476</v>
      </c>
      <c r="AV35" t="s">
        <v>477</v>
      </c>
      <c r="AW35" t="s">
        <v>4276</v>
      </c>
      <c r="AX35" t="s">
        <v>17</v>
      </c>
      <c r="AY35" t="s">
        <v>17</v>
      </c>
      <c r="AZ35" t="s">
        <v>17</v>
      </c>
      <c r="BA35" t="s">
        <v>17</v>
      </c>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HC35"/>
    </row>
    <row r="36" spans="1:211" hidden="1" x14ac:dyDescent="0.25">
      <c r="A36">
        <v>23544178</v>
      </c>
      <c r="B36">
        <f>VLOOKUP(A36,BASE!A:A,1,0)</f>
        <v>23544178</v>
      </c>
      <c r="C36">
        <v>1</v>
      </c>
      <c r="D36">
        <v>2</v>
      </c>
      <c r="E36" t="s">
        <v>4277</v>
      </c>
      <c r="F36" t="s">
        <v>462</v>
      </c>
      <c r="G36" t="s">
        <v>4278</v>
      </c>
      <c r="H36" t="s">
        <v>463</v>
      </c>
      <c r="I36" t="s">
        <v>463</v>
      </c>
      <c r="J36" t="s">
        <v>17</v>
      </c>
      <c r="K36" t="s">
        <v>17</v>
      </c>
      <c r="L36" t="s">
        <v>464</v>
      </c>
      <c r="M36" t="s">
        <v>17</v>
      </c>
      <c r="N36" t="s">
        <v>465</v>
      </c>
      <c r="O36" s="54">
        <v>45919.791828703703</v>
      </c>
      <c r="P36" t="s">
        <v>17</v>
      </c>
      <c r="Q36" s="55">
        <v>45922</v>
      </c>
      <c r="R36" s="56">
        <v>0</v>
      </c>
      <c r="S36" s="54">
        <v>45919.791851851849</v>
      </c>
      <c r="T36" t="s">
        <v>4768</v>
      </c>
      <c r="U36" t="s">
        <v>466</v>
      </c>
      <c r="V36">
        <v>71740784</v>
      </c>
      <c r="W36" t="s">
        <v>4279</v>
      </c>
      <c r="X36" t="s">
        <v>17</v>
      </c>
      <c r="Y36" t="s">
        <v>17</v>
      </c>
      <c r="Z36" t="s">
        <v>17</v>
      </c>
      <c r="AA36" t="s">
        <v>17</v>
      </c>
      <c r="AB36">
        <v>2222173</v>
      </c>
      <c r="AC36">
        <v>3054840543</v>
      </c>
      <c r="AD36" t="s">
        <v>468</v>
      </c>
      <c r="AE36" t="s">
        <v>15</v>
      </c>
      <c r="AF36">
        <v>0</v>
      </c>
      <c r="AG36" t="s">
        <v>17</v>
      </c>
      <c r="AH36" t="s">
        <v>469</v>
      </c>
      <c r="AI36" t="s">
        <v>17</v>
      </c>
      <c r="AJ36" t="s">
        <v>470</v>
      </c>
      <c r="AK36" t="s">
        <v>4280</v>
      </c>
      <c r="AL36" t="s">
        <v>16</v>
      </c>
      <c r="AM36" t="s">
        <v>17</v>
      </c>
      <c r="AN36" t="s">
        <v>17</v>
      </c>
      <c r="AO36" t="s">
        <v>17</v>
      </c>
      <c r="AP36" t="s">
        <v>17</v>
      </c>
      <c r="AQ36">
        <v>9</v>
      </c>
      <c r="AR36" t="s">
        <v>17</v>
      </c>
      <c r="AS36" t="s">
        <v>17</v>
      </c>
      <c r="AT36" t="s">
        <v>17</v>
      </c>
      <c r="AU36" t="s">
        <v>17</v>
      </c>
      <c r="AV36" t="s">
        <v>17</v>
      </c>
      <c r="AW36" t="s">
        <v>4281</v>
      </c>
      <c r="AX36" t="s">
        <v>17</v>
      </c>
      <c r="AY36" t="s">
        <v>17</v>
      </c>
      <c r="AZ36" t="s">
        <v>17</v>
      </c>
      <c r="BA36" t="s">
        <v>17</v>
      </c>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HC36"/>
    </row>
    <row r="37" spans="1:211" hidden="1" x14ac:dyDescent="0.25">
      <c r="A37">
        <v>23540402</v>
      </c>
      <c r="B37">
        <f>VLOOKUP(A37,BASE!A:A,1,0)</f>
        <v>23540402</v>
      </c>
      <c r="C37">
        <v>1</v>
      </c>
      <c r="D37">
        <v>2</v>
      </c>
      <c r="E37" t="s">
        <v>3524</v>
      </c>
      <c r="F37" t="s">
        <v>462</v>
      </c>
      <c r="G37" t="s">
        <v>3525</v>
      </c>
      <c r="H37" t="s">
        <v>463</v>
      </c>
      <c r="I37" t="s">
        <v>463</v>
      </c>
      <c r="J37" t="s">
        <v>17</v>
      </c>
      <c r="K37" t="s">
        <v>17</v>
      </c>
      <c r="L37" t="s">
        <v>464</v>
      </c>
      <c r="M37" t="s">
        <v>17</v>
      </c>
      <c r="N37" t="s">
        <v>465</v>
      </c>
      <c r="O37" s="54">
        <v>45916.372025462966</v>
      </c>
      <c r="P37" t="s">
        <v>17</v>
      </c>
      <c r="Q37" s="55">
        <v>45916</v>
      </c>
      <c r="R37" s="56">
        <v>0</v>
      </c>
      <c r="S37" s="54">
        <v>45922.601215277777</v>
      </c>
      <c r="T37" t="s">
        <v>4769</v>
      </c>
      <c r="U37" t="s">
        <v>466</v>
      </c>
      <c r="V37">
        <v>71731627</v>
      </c>
      <c r="W37" t="s">
        <v>3526</v>
      </c>
      <c r="X37" t="s">
        <v>17</v>
      </c>
      <c r="Y37" t="s">
        <v>17</v>
      </c>
      <c r="Z37" t="s">
        <v>17</v>
      </c>
      <c r="AA37" t="s">
        <v>17</v>
      </c>
      <c r="AB37" t="s">
        <v>17</v>
      </c>
      <c r="AC37">
        <v>3016372073</v>
      </c>
      <c r="AD37" t="s">
        <v>468</v>
      </c>
      <c r="AE37" t="s">
        <v>15</v>
      </c>
      <c r="AF37">
        <v>0</v>
      </c>
      <c r="AG37" t="s">
        <v>17</v>
      </c>
      <c r="AH37" t="s">
        <v>469</v>
      </c>
      <c r="AI37" t="s">
        <v>17</v>
      </c>
      <c r="AJ37" t="s">
        <v>470</v>
      </c>
      <c r="AK37" t="s">
        <v>4283</v>
      </c>
      <c r="AL37" t="s">
        <v>16</v>
      </c>
      <c r="AM37" t="s">
        <v>17</v>
      </c>
      <c r="AN37" t="s">
        <v>17</v>
      </c>
      <c r="AO37" t="s">
        <v>17</v>
      </c>
      <c r="AP37" t="s">
        <v>17</v>
      </c>
      <c r="AQ37" t="s">
        <v>472</v>
      </c>
      <c r="AR37" t="s">
        <v>17</v>
      </c>
      <c r="AS37" t="s">
        <v>17</v>
      </c>
      <c r="AT37" t="s">
        <v>475</v>
      </c>
      <c r="AU37" t="s">
        <v>476</v>
      </c>
      <c r="AV37" t="s">
        <v>477</v>
      </c>
      <c r="AW37" t="s">
        <v>3528</v>
      </c>
      <c r="AX37" t="s">
        <v>17</v>
      </c>
      <c r="AY37" t="s">
        <v>17</v>
      </c>
      <c r="AZ37" t="s">
        <v>17</v>
      </c>
      <c r="BA37" t="s">
        <v>17</v>
      </c>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HC37"/>
    </row>
    <row r="38" spans="1:211" hidden="1" x14ac:dyDescent="0.25">
      <c r="A38">
        <v>23540430</v>
      </c>
      <c r="B38">
        <f>VLOOKUP(A38,BASE!A:A,1,0)</f>
        <v>23540430</v>
      </c>
      <c r="C38">
        <v>1</v>
      </c>
      <c r="D38">
        <v>2</v>
      </c>
      <c r="E38" t="s">
        <v>3529</v>
      </c>
      <c r="F38" t="s">
        <v>462</v>
      </c>
      <c r="G38" t="s">
        <v>3530</v>
      </c>
      <c r="H38" t="s">
        <v>463</v>
      </c>
      <c r="I38" t="s">
        <v>463</v>
      </c>
      <c r="J38" t="s">
        <v>17</v>
      </c>
      <c r="K38" t="s">
        <v>17</v>
      </c>
      <c r="L38" t="s">
        <v>464</v>
      </c>
      <c r="M38" t="s">
        <v>17</v>
      </c>
      <c r="N38" t="s">
        <v>465</v>
      </c>
      <c r="O38" s="54">
        <v>45916.38484953704</v>
      </c>
      <c r="P38" t="s">
        <v>17</v>
      </c>
      <c r="Q38" s="55">
        <v>45916</v>
      </c>
      <c r="R38" s="56">
        <v>0</v>
      </c>
      <c r="S38" s="54">
        <v>45922.599849537037</v>
      </c>
      <c r="T38" t="s">
        <v>4769</v>
      </c>
      <c r="U38" t="s">
        <v>466</v>
      </c>
      <c r="V38">
        <v>71731627</v>
      </c>
      <c r="W38" t="s">
        <v>3526</v>
      </c>
      <c r="X38" t="s">
        <v>17</v>
      </c>
      <c r="Y38" t="s">
        <v>17</v>
      </c>
      <c r="Z38" t="s">
        <v>17</v>
      </c>
      <c r="AA38" t="s">
        <v>17</v>
      </c>
      <c r="AB38" t="s">
        <v>17</v>
      </c>
      <c r="AC38">
        <v>3016372073</v>
      </c>
      <c r="AD38" t="s">
        <v>468</v>
      </c>
      <c r="AE38" t="s">
        <v>15</v>
      </c>
      <c r="AF38">
        <v>0</v>
      </c>
      <c r="AG38" t="s">
        <v>17</v>
      </c>
      <c r="AH38" t="s">
        <v>469</v>
      </c>
      <c r="AI38" t="s">
        <v>17</v>
      </c>
      <c r="AJ38" t="s">
        <v>470</v>
      </c>
      <c r="AK38" t="s">
        <v>4284</v>
      </c>
      <c r="AL38" t="s">
        <v>16</v>
      </c>
      <c r="AM38" t="s">
        <v>17</v>
      </c>
      <c r="AN38" t="s">
        <v>17</v>
      </c>
      <c r="AO38" t="s">
        <v>17</v>
      </c>
      <c r="AP38" t="s">
        <v>17</v>
      </c>
      <c r="AQ38" t="s">
        <v>472</v>
      </c>
      <c r="AR38" t="s">
        <v>17</v>
      </c>
      <c r="AS38" t="s">
        <v>17</v>
      </c>
      <c r="AT38" t="s">
        <v>475</v>
      </c>
      <c r="AU38" t="s">
        <v>476</v>
      </c>
      <c r="AV38" t="s">
        <v>477</v>
      </c>
      <c r="AW38" t="s">
        <v>3532</v>
      </c>
      <c r="AX38" t="s">
        <v>17</v>
      </c>
      <c r="AY38" t="s">
        <v>17</v>
      </c>
      <c r="AZ38" t="s">
        <v>17</v>
      </c>
      <c r="BA38" t="s">
        <v>17</v>
      </c>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HC38"/>
    </row>
    <row r="39" spans="1:211" hidden="1" x14ac:dyDescent="0.25">
      <c r="A39">
        <v>23530557</v>
      </c>
      <c r="B39">
        <f>VLOOKUP(A39,BASE!A:A,1,0)</f>
        <v>23530557</v>
      </c>
      <c r="C39">
        <v>1</v>
      </c>
      <c r="D39">
        <v>2</v>
      </c>
      <c r="E39" t="s">
        <v>3755</v>
      </c>
      <c r="F39" t="s">
        <v>514</v>
      </c>
      <c r="G39" t="s">
        <v>3756</v>
      </c>
      <c r="H39" t="s">
        <v>463</v>
      </c>
      <c r="I39" t="s">
        <v>463</v>
      </c>
      <c r="J39" t="s">
        <v>17</v>
      </c>
      <c r="K39" t="s">
        <v>17</v>
      </c>
      <c r="L39" t="s">
        <v>464</v>
      </c>
      <c r="M39" t="s">
        <v>17</v>
      </c>
      <c r="N39" t="s">
        <v>465</v>
      </c>
      <c r="O39" s="54">
        <v>45903.607048611113</v>
      </c>
      <c r="P39" t="s">
        <v>17</v>
      </c>
      <c r="Q39" s="55">
        <v>45908</v>
      </c>
      <c r="R39" t="s">
        <v>17</v>
      </c>
      <c r="S39" s="54">
        <v>45917.265300925923</v>
      </c>
      <c r="T39" t="s">
        <v>4770</v>
      </c>
      <c r="U39" t="s">
        <v>466</v>
      </c>
      <c r="V39">
        <v>8312328</v>
      </c>
      <c r="W39" t="s">
        <v>98</v>
      </c>
      <c r="X39" t="s">
        <v>17</v>
      </c>
      <c r="Y39" t="s">
        <v>17</v>
      </c>
      <c r="Z39" t="s">
        <v>17</v>
      </c>
      <c r="AA39" t="s">
        <v>17</v>
      </c>
      <c r="AB39" t="s">
        <v>17</v>
      </c>
      <c r="AC39">
        <v>3165129885</v>
      </c>
      <c r="AD39" t="s">
        <v>468</v>
      </c>
      <c r="AE39" t="s">
        <v>15</v>
      </c>
      <c r="AF39">
        <v>0</v>
      </c>
      <c r="AG39" t="s">
        <v>17</v>
      </c>
      <c r="AH39" t="s">
        <v>469</v>
      </c>
      <c r="AI39" t="s">
        <v>17</v>
      </c>
      <c r="AJ39" t="s">
        <v>470</v>
      </c>
      <c r="AK39" t="s">
        <v>99</v>
      </c>
      <c r="AL39" t="s">
        <v>16</v>
      </c>
      <c r="AM39" t="s">
        <v>17</v>
      </c>
      <c r="AN39" t="s">
        <v>17</v>
      </c>
      <c r="AO39" t="s">
        <v>17</v>
      </c>
      <c r="AP39" t="s">
        <v>17</v>
      </c>
      <c r="AQ39">
        <v>9</v>
      </c>
      <c r="AR39" t="s">
        <v>17</v>
      </c>
      <c r="AS39" t="s">
        <v>17</v>
      </c>
      <c r="AT39" t="s">
        <v>475</v>
      </c>
      <c r="AU39" t="s">
        <v>476</v>
      </c>
      <c r="AV39" t="s">
        <v>477</v>
      </c>
      <c r="AW39" t="s">
        <v>3757</v>
      </c>
      <c r="AX39" t="s">
        <v>17</v>
      </c>
      <c r="AY39" t="s">
        <v>17</v>
      </c>
      <c r="AZ39" t="s">
        <v>17</v>
      </c>
      <c r="BA39" t="s">
        <v>17</v>
      </c>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HC39"/>
    </row>
    <row r="40" spans="1:211" hidden="1" x14ac:dyDescent="0.25">
      <c r="A40">
        <v>23543412</v>
      </c>
      <c r="B40">
        <f>VLOOKUP(A40,BASE!A:A,1,0)</f>
        <v>23543412</v>
      </c>
      <c r="C40">
        <v>1</v>
      </c>
      <c r="D40">
        <v>2</v>
      </c>
      <c r="E40" t="s">
        <v>4285</v>
      </c>
      <c r="F40" t="s">
        <v>462</v>
      </c>
      <c r="G40" t="s">
        <v>4286</v>
      </c>
      <c r="H40" t="s">
        <v>463</v>
      </c>
      <c r="I40" t="s">
        <v>463</v>
      </c>
      <c r="J40" t="s">
        <v>17</v>
      </c>
      <c r="K40" t="s">
        <v>17</v>
      </c>
      <c r="L40" t="s">
        <v>464</v>
      </c>
      <c r="M40" t="s">
        <v>17</v>
      </c>
      <c r="N40" t="s">
        <v>465</v>
      </c>
      <c r="O40" s="54">
        <v>45919.394490740742</v>
      </c>
      <c r="P40" t="s">
        <v>17</v>
      </c>
      <c r="Q40" s="55">
        <v>45919</v>
      </c>
      <c r="R40" s="56">
        <v>0</v>
      </c>
      <c r="S40" s="54">
        <v>45919.394525462965</v>
      </c>
      <c r="T40" t="s">
        <v>4771</v>
      </c>
      <c r="U40">
        <v>2</v>
      </c>
      <c r="V40">
        <v>1128482955</v>
      </c>
      <c r="W40" t="s">
        <v>4288</v>
      </c>
      <c r="X40" t="s">
        <v>17</v>
      </c>
      <c r="Y40" t="s">
        <v>17</v>
      </c>
      <c r="Z40" t="s">
        <v>17</v>
      </c>
      <c r="AA40" t="s">
        <v>17</v>
      </c>
      <c r="AB40" t="s">
        <v>17</v>
      </c>
      <c r="AC40">
        <v>3214853206</v>
      </c>
      <c r="AD40" t="s">
        <v>468</v>
      </c>
      <c r="AE40" t="s">
        <v>15</v>
      </c>
      <c r="AF40">
        <v>0</v>
      </c>
      <c r="AG40" t="s">
        <v>17</v>
      </c>
      <c r="AH40" t="s">
        <v>469</v>
      </c>
      <c r="AI40" t="s">
        <v>17</v>
      </c>
      <c r="AJ40" t="s">
        <v>470</v>
      </c>
      <c r="AK40" t="s">
        <v>4289</v>
      </c>
      <c r="AL40" t="s">
        <v>16</v>
      </c>
      <c r="AM40" t="s">
        <v>17</v>
      </c>
      <c r="AN40" t="s">
        <v>17</v>
      </c>
      <c r="AO40" t="s">
        <v>17</v>
      </c>
      <c r="AP40" t="s">
        <v>17</v>
      </c>
      <c r="AQ40">
        <v>9</v>
      </c>
      <c r="AR40" t="s">
        <v>17</v>
      </c>
      <c r="AS40" t="s">
        <v>17</v>
      </c>
      <c r="AT40" t="s">
        <v>475</v>
      </c>
      <c r="AU40" t="s">
        <v>476</v>
      </c>
      <c r="AV40" t="s">
        <v>477</v>
      </c>
      <c r="AW40" t="s">
        <v>4290</v>
      </c>
      <c r="AX40" t="s">
        <v>17</v>
      </c>
      <c r="AY40" t="s">
        <v>17</v>
      </c>
      <c r="AZ40" t="s">
        <v>17</v>
      </c>
      <c r="BA40" t="s">
        <v>17</v>
      </c>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HC40"/>
    </row>
    <row r="41" spans="1:211" hidden="1" x14ac:dyDescent="0.25">
      <c r="A41">
        <v>23517054</v>
      </c>
      <c r="B41">
        <f>VLOOKUP(A41,BASE!A:A,1,0)</f>
        <v>23517054</v>
      </c>
      <c r="C41">
        <v>1</v>
      </c>
      <c r="D41">
        <v>2</v>
      </c>
      <c r="E41" t="s">
        <v>4291</v>
      </c>
      <c r="F41" t="s">
        <v>514</v>
      </c>
      <c r="G41" t="s">
        <v>4292</v>
      </c>
      <c r="H41" t="s">
        <v>463</v>
      </c>
      <c r="I41" t="s">
        <v>463</v>
      </c>
      <c r="J41" t="s">
        <v>17</v>
      </c>
      <c r="K41" t="s">
        <v>17</v>
      </c>
      <c r="L41" t="s">
        <v>464</v>
      </c>
      <c r="M41" t="s">
        <v>17</v>
      </c>
      <c r="N41" t="s">
        <v>465</v>
      </c>
      <c r="O41" s="54">
        <v>45889.457800925928</v>
      </c>
      <c r="P41" t="s">
        <v>17</v>
      </c>
      <c r="Q41" s="55">
        <v>45891</v>
      </c>
      <c r="R41" s="56">
        <v>0</v>
      </c>
      <c r="S41" s="54">
        <v>45919.659409722219</v>
      </c>
      <c r="T41" t="s">
        <v>3765</v>
      </c>
      <c r="U41" t="s">
        <v>466</v>
      </c>
      <c r="V41">
        <v>71747654</v>
      </c>
      <c r="W41" t="s">
        <v>4293</v>
      </c>
      <c r="X41" t="s">
        <v>17</v>
      </c>
      <c r="Y41" t="s">
        <v>17</v>
      </c>
      <c r="Z41" t="s">
        <v>17</v>
      </c>
      <c r="AA41" t="s">
        <v>17</v>
      </c>
      <c r="AB41" t="s">
        <v>17</v>
      </c>
      <c r="AC41">
        <v>3234898548</v>
      </c>
      <c r="AD41" t="s">
        <v>468</v>
      </c>
      <c r="AE41" t="s">
        <v>15</v>
      </c>
      <c r="AF41">
        <v>0</v>
      </c>
      <c r="AG41" t="s">
        <v>17</v>
      </c>
      <c r="AH41" t="s">
        <v>469</v>
      </c>
      <c r="AI41" t="s">
        <v>17</v>
      </c>
      <c r="AJ41" t="s">
        <v>470</v>
      </c>
      <c r="AK41" t="s">
        <v>4294</v>
      </c>
      <c r="AL41" t="s">
        <v>16</v>
      </c>
      <c r="AM41" t="s">
        <v>17</v>
      </c>
      <c r="AN41" t="s">
        <v>17</v>
      </c>
      <c r="AO41" t="s">
        <v>17</v>
      </c>
      <c r="AP41" t="s">
        <v>17</v>
      </c>
      <c r="AQ41">
        <v>9</v>
      </c>
      <c r="AR41" t="s">
        <v>17</v>
      </c>
      <c r="AS41" t="s">
        <v>17</v>
      </c>
      <c r="AT41" t="s">
        <v>475</v>
      </c>
      <c r="AU41" t="s">
        <v>476</v>
      </c>
      <c r="AV41" t="s">
        <v>477</v>
      </c>
      <c r="AW41" t="s">
        <v>4295</v>
      </c>
      <c r="AX41" t="s">
        <v>17</v>
      </c>
      <c r="AY41" t="s">
        <v>17</v>
      </c>
      <c r="AZ41" t="s">
        <v>17</v>
      </c>
      <c r="BA41" t="s">
        <v>17</v>
      </c>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HC41"/>
    </row>
    <row r="42" spans="1:211" hidden="1" x14ac:dyDescent="0.25">
      <c r="A42">
        <v>23546987</v>
      </c>
      <c r="B42">
        <f>VLOOKUP(A42,BASE!A:A,1,0)</f>
        <v>23546987</v>
      </c>
      <c r="C42">
        <v>1</v>
      </c>
      <c r="D42">
        <v>2</v>
      </c>
      <c r="E42" t="s">
        <v>4772</v>
      </c>
      <c r="F42" t="s">
        <v>462</v>
      </c>
      <c r="G42" t="s">
        <v>4773</v>
      </c>
      <c r="H42" t="s">
        <v>463</v>
      </c>
      <c r="I42" t="s">
        <v>463</v>
      </c>
      <c r="J42" t="s">
        <v>17</v>
      </c>
      <c r="K42" t="s">
        <v>17</v>
      </c>
      <c r="L42" t="s">
        <v>464</v>
      </c>
      <c r="M42" t="s">
        <v>17</v>
      </c>
      <c r="N42" t="s">
        <v>465</v>
      </c>
      <c r="O42" s="54">
        <v>45923.580960648149</v>
      </c>
      <c r="P42" t="s">
        <v>17</v>
      </c>
      <c r="Q42" s="55">
        <v>45923</v>
      </c>
      <c r="R42" s="56">
        <v>0</v>
      </c>
      <c r="S42" s="54">
        <v>45923.580983796295</v>
      </c>
      <c r="T42" t="s">
        <v>4282</v>
      </c>
      <c r="U42" t="s">
        <v>466</v>
      </c>
      <c r="V42">
        <v>21697028</v>
      </c>
      <c r="W42" t="s">
        <v>4774</v>
      </c>
      <c r="X42" t="s">
        <v>17</v>
      </c>
      <c r="Y42" t="s">
        <v>17</v>
      </c>
      <c r="Z42" t="s">
        <v>17</v>
      </c>
      <c r="AA42" t="s">
        <v>17</v>
      </c>
      <c r="AB42" t="s">
        <v>17</v>
      </c>
      <c r="AC42">
        <v>3205372718</v>
      </c>
      <c r="AD42" t="s">
        <v>468</v>
      </c>
      <c r="AE42" t="s">
        <v>15</v>
      </c>
      <c r="AF42">
        <v>0</v>
      </c>
      <c r="AG42" t="s">
        <v>17</v>
      </c>
      <c r="AH42" t="s">
        <v>469</v>
      </c>
      <c r="AI42" t="s">
        <v>17</v>
      </c>
      <c r="AJ42" t="s">
        <v>470</v>
      </c>
      <c r="AK42" t="s">
        <v>4775</v>
      </c>
      <c r="AL42" t="s">
        <v>16</v>
      </c>
      <c r="AM42" t="s">
        <v>17</v>
      </c>
      <c r="AN42" t="s">
        <v>17</v>
      </c>
      <c r="AO42" t="s">
        <v>17</v>
      </c>
      <c r="AP42" t="s">
        <v>17</v>
      </c>
      <c r="AQ42">
        <v>9</v>
      </c>
      <c r="AR42" t="s">
        <v>17</v>
      </c>
      <c r="AS42" t="s">
        <v>17</v>
      </c>
      <c r="AT42" t="s">
        <v>17</v>
      </c>
      <c r="AU42" t="s">
        <v>17</v>
      </c>
      <c r="AV42" t="s">
        <v>17</v>
      </c>
      <c r="AW42" t="s">
        <v>4776</v>
      </c>
      <c r="AX42" t="s">
        <v>17</v>
      </c>
      <c r="AY42" t="s">
        <v>17</v>
      </c>
      <c r="AZ42" t="s">
        <v>17</v>
      </c>
      <c r="BA42" t="s">
        <v>17</v>
      </c>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HC42"/>
    </row>
    <row r="43" spans="1:211" hidden="1" x14ac:dyDescent="0.25">
      <c r="A43">
        <v>23547003</v>
      </c>
      <c r="B43">
        <f>VLOOKUP(A43,BASE!A:A,1,0)</f>
        <v>23547003</v>
      </c>
      <c r="C43">
        <v>1</v>
      </c>
      <c r="D43">
        <v>2</v>
      </c>
      <c r="E43" t="s">
        <v>4777</v>
      </c>
      <c r="F43" t="s">
        <v>462</v>
      </c>
      <c r="G43" t="s">
        <v>4778</v>
      </c>
      <c r="H43" t="s">
        <v>463</v>
      </c>
      <c r="I43" t="s">
        <v>463</v>
      </c>
      <c r="J43" t="s">
        <v>17</v>
      </c>
      <c r="K43" t="s">
        <v>17</v>
      </c>
      <c r="L43" t="s">
        <v>464</v>
      </c>
      <c r="M43" t="s">
        <v>17</v>
      </c>
      <c r="N43" t="s">
        <v>465</v>
      </c>
      <c r="O43" s="54">
        <v>45923.589537037034</v>
      </c>
      <c r="P43" t="s">
        <v>17</v>
      </c>
      <c r="Q43" s="55">
        <v>45923</v>
      </c>
      <c r="R43" s="56">
        <v>0</v>
      </c>
      <c r="S43" s="54">
        <v>45923.589560185188</v>
      </c>
      <c r="T43" t="s">
        <v>4234</v>
      </c>
      <c r="U43" t="s">
        <v>466</v>
      </c>
      <c r="V43">
        <v>21697028</v>
      </c>
      <c r="W43" t="s">
        <v>4774</v>
      </c>
      <c r="X43" t="s">
        <v>17</v>
      </c>
      <c r="Y43" t="s">
        <v>17</v>
      </c>
      <c r="Z43" t="s">
        <v>17</v>
      </c>
      <c r="AA43" t="s">
        <v>17</v>
      </c>
      <c r="AB43" t="s">
        <v>17</v>
      </c>
      <c r="AC43">
        <v>3205372718</v>
      </c>
      <c r="AD43" t="s">
        <v>468</v>
      </c>
      <c r="AE43" t="s">
        <v>15</v>
      </c>
      <c r="AF43">
        <v>0</v>
      </c>
      <c r="AG43" t="s">
        <v>17</v>
      </c>
      <c r="AH43" t="s">
        <v>469</v>
      </c>
      <c r="AI43" t="s">
        <v>17</v>
      </c>
      <c r="AJ43" t="s">
        <v>470</v>
      </c>
      <c r="AK43" t="s">
        <v>4779</v>
      </c>
      <c r="AL43" t="s">
        <v>16</v>
      </c>
      <c r="AM43" t="s">
        <v>17</v>
      </c>
      <c r="AN43" t="s">
        <v>17</v>
      </c>
      <c r="AO43" t="s">
        <v>17</v>
      </c>
      <c r="AP43" t="s">
        <v>17</v>
      </c>
      <c r="AQ43">
        <v>9</v>
      </c>
      <c r="AR43" t="s">
        <v>17</v>
      </c>
      <c r="AS43" t="s">
        <v>17</v>
      </c>
      <c r="AT43" t="s">
        <v>17</v>
      </c>
      <c r="AU43" t="s">
        <v>17</v>
      </c>
      <c r="AV43" t="s">
        <v>17</v>
      </c>
      <c r="AW43" t="s">
        <v>4780</v>
      </c>
      <c r="AX43" t="s">
        <v>17</v>
      </c>
      <c r="AY43" t="s">
        <v>17</v>
      </c>
      <c r="AZ43" t="s">
        <v>17</v>
      </c>
      <c r="BA43" t="s">
        <v>17</v>
      </c>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HC43"/>
    </row>
    <row r="44" spans="1:211" hidden="1" x14ac:dyDescent="0.25">
      <c r="A44">
        <v>23522655</v>
      </c>
      <c r="B44">
        <f>VLOOKUP(A44,BASE!A:A,1,0)</f>
        <v>23522655</v>
      </c>
      <c r="C44">
        <v>1</v>
      </c>
      <c r="D44">
        <v>2</v>
      </c>
      <c r="E44" t="s">
        <v>2121</v>
      </c>
      <c r="F44" t="s">
        <v>514</v>
      </c>
      <c r="G44" t="s">
        <v>4781</v>
      </c>
      <c r="H44" t="s">
        <v>463</v>
      </c>
      <c r="I44" t="s">
        <v>463</v>
      </c>
      <c r="J44" t="s">
        <v>17</v>
      </c>
      <c r="K44" t="s">
        <v>17</v>
      </c>
      <c r="L44" t="s">
        <v>464</v>
      </c>
      <c r="M44" t="s">
        <v>17</v>
      </c>
      <c r="N44" t="s">
        <v>465</v>
      </c>
      <c r="O44" s="54">
        <v>45895.423379629632</v>
      </c>
      <c r="P44" t="s">
        <v>17</v>
      </c>
      <c r="Q44" s="55">
        <v>45923</v>
      </c>
      <c r="R44" t="s">
        <v>17</v>
      </c>
      <c r="S44" s="54">
        <v>45923.575439814813</v>
      </c>
      <c r="T44" t="s">
        <v>4282</v>
      </c>
      <c r="U44" t="s">
        <v>466</v>
      </c>
      <c r="V44">
        <v>4556088</v>
      </c>
      <c r="W44" t="s">
        <v>4782</v>
      </c>
      <c r="X44" t="s">
        <v>17</v>
      </c>
      <c r="Y44" t="s">
        <v>17</v>
      </c>
      <c r="Z44" t="s">
        <v>17</v>
      </c>
      <c r="AA44" t="s">
        <v>17</v>
      </c>
      <c r="AB44" t="s">
        <v>17</v>
      </c>
      <c r="AC44">
        <v>3215159273</v>
      </c>
      <c r="AD44" t="s">
        <v>468</v>
      </c>
      <c r="AE44" t="s">
        <v>15</v>
      </c>
      <c r="AF44">
        <v>0</v>
      </c>
      <c r="AG44" t="s">
        <v>17</v>
      </c>
      <c r="AH44" t="s">
        <v>469</v>
      </c>
      <c r="AI44" t="s">
        <v>17</v>
      </c>
      <c r="AJ44" t="s">
        <v>470</v>
      </c>
      <c r="AK44" t="s">
        <v>4783</v>
      </c>
      <c r="AL44" t="s">
        <v>16</v>
      </c>
      <c r="AM44" t="s">
        <v>17</v>
      </c>
      <c r="AN44" t="s">
        <v>17</v>
      </c>
      <c r="AO44" t="s">
        <v>17</v>
      </c>
      <c r="AP44" t="s">
        <v>17</v>
      </c>
      <c r="AQ44">
        <v>9</v>
      </c>
      <c r="AR44" t="s">
        <v>17</v>
      </c>
      <c r="AS44" t="s">
        <v>17</v>
      </c>
      <c r="AT44" t="s">
        <v>17</v>
      </c>
      <c r="AU44" t="s">
        <v>17</v>
      </c>
      <c r="AV44" t="s">
        <v>17</v>
      </c>
      <c r="AW44" t="s">
        <v>2119</v>
      </c>
      <c r="AX44" t="s">
        <v>17</v>
      </c>
      <c r="AY44" t="s">
        <v>17</v>
      </c>
      <c r="AZ44" t="s">
        <v>17</v>
      </c>
      <c r="BA44" t="s">
        <v>17</v>
      </c>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HC44"/>
    </row>
    <row r="45" spans="1:211" hidden="1" x14ac:dyDescent="0.25">
      <c r="A45">
        <v>23542955</v>
      </c>
      <c r="B45">
        <f>VLOOKUP(A45,BASE!A:A,1,0)</f>
        <v>23542955</v>
      </c>
      <c r="C45">
        <v>1</v>
      </c>
      <c r="D45">
        <v>2</v>
      </c>
      <c r="E45" t="s">
        <v>4296</v>
      </c>
      <c r="F45" t="s">
        <v>462</v>
      </c>
      <c r="G45" t="s">
        <v>4297</v>
      </c>
      <c r="H45" t="s">
        <v>463</v>
      </c>
      <c r="I45" t="s">
        <v>463</v>
      </c>
      <c r="J45" t="s">
        <v>17</v>
      </c>
      <c r="K45" t="s">
        <v>17</v>
      </c>
      <c r="L45" t="s">
        <v>464</v>
      </c>
      <c r="M45" t="s">
        <v>17</v>
      </c>
      <c r="N45" t="s">
        <v>465</v>
      </c>
      <c r="O45" s="54">
        <v>45918.672627314816</v>
      </c>
      <c r="P45" t="s">
        <v>17</v>
      </c>
      <c r="Q45" s="55">
        <v>45919</v>
      </c>
      <c r="R45" s="56">
        <v>0</v>
      </c>
      <c r="S45" s="54">
        <v>45918.672662037039</v>
      </c>
      <c r="T45" t="s">
        <v>4784</v>
      </c>
      <c r="U45" t="s">
        <v>466</v>
      </c>
      <c r="V45">
        <v>1193071398</v>
      </c>
      <c r="W45" t="s">
        <v>4298</v>
      </c>
      <c r="X45" t="s">
        <v>17</v>
      </c>
      <c r="Y45" t="s">
        <v>17</v>
      </c>
      <c r="Z45" t="s">
        <v>17</v>
      </c>
      <c r="AA45" t="s">
        <v>17</v>
      </c>
      <c r="AB45" t="s">
        <v>17</v>
      </c>
      <c r="AC45">
        <v>3046247853</v>
      </c>
      <c r="AD45" t="s">
        <v>468</v>
      </c>
      <c r="AE45" t="s">
        <v>15</v>
      </c>
      <c r="AF45">
        <v>0</v>
      </c>
      <c r="AG45" t="s">
        <v>17</v>
      </c>
      <c r="AH45" t="s">
        <v>469</v>
      </c>
      <c r="AI45" t="s">
        <v>17</v>
      </c>
      <c r="AJ45" t="s">
        <v>470</v>
      </c>
      <c r="AK45" t="s">
        <v>4299</v>
      </c>
      <c r="AL45" t="s">
        <v>16</v>
      </c>
      <c r="AM45" t="s">
        <v>17</v>
      </c>
      <c r="AN45" t="s">
        <v>17</v>
      </c>
      <c r="AO45" t="s">
        <v>17</v>
      </c>
      <c r="AP45" t="s">
        <v>17</v>
      </c>
      <c r="AQ45" t="s">
        <v>4300</v>
      </c>
      <c r="AR45" t="s">
        <v>17</v>
      </c>
      <c r="AS45" t="s">
        <v>17</v>
      </c>
      <c r="AT45" t="s">
        <v>17</v>
      </c>
      <c r="AU45" t="s">
        <v>17</v>
      </c>
      <c r="AV45" t="s">
        <v>17</v>
      </c>
      <c r="AW45" t="s">
        <v>4301</v>
      </c>
      <c r="AX45" t="s">
        <v>17</v>
      </c>
      <c r="AY45" t="s">
        <v>17</v>
      </c>
      <c r="AZ45" t="s">
        <v>17</v>
      </c>
      <c r="BA45" t="s">
        <v>17</v>
      </c>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HC45"/>
    </row>
    <row r="46" spans="1:211" hidden="1" x14ac:dyDescent="0.25">
      <c r="A46">
        <v>23545807</v>
      </c>
      <c r="B46">
        <f>VLOOKUP(A46,BASE!A:A,1,0)</f>
        <v>23545807</v>
      </c>
      <c r="C46">
        <v>1</v>
      </c>
      <c r="D46">
        <v>2</v>
      </c>
      <c r="E46" t="s">
        <v>4302</v>
      </c>
      <c r="F46" t="s">
        <v>462</v>
      </c>
      <c r="G46" t="s">
        <v>4303</v>
      </c>
      <c r="H46" t="s">
        <v>463</v>
      </c>
      <c r="I46" t="s">
        <v>463</v>
      </c>
      <c r="J46" t="s">
        <v>17</v>
      </c>
      <c r="K46" t="s">
        <v>17</v>
      </c>
      <c r="L46" t="s">
        <v>464</v>
      </c>
      <c r="M46" t="s">
        <v>17</v>
      </c>
      <c r="N46" t="s">
        <v>465</v>
      </c>
      <c r="O46" s="54">
        <v>45922.577314814815</v>
      </c>
      <c r="P46" t="s">
        <v>17</v>
      </c>
      <c r="Q46" s="55">
        <v>45922</v>
      </c>
      <c r="R46" s="56">
        <v>0</v>
      </c>
      <c r="S46" s="54">
        <v>45922.577349537038</v>
      </c>
      <c r="T46" t="s">
        <v>4785</v>
      </c>
      <c r="U46" t="s">
        <v>466</v>
      </c>
      <c r="V46">
        <v>1000549237</v>
      </c>
      <c r="W46" t="s">
        <v>4304</v>
      </c>
      <c r="X46" t="s">
        <v>17</v>
      </c>
      <c r="Y46" t="s">
        <v>4305</v>
      </c>
      <c r="Z46" t="s">
        <v>17</v>
      </c>
      <c r="AA46" t="s">
        <v>17</v>
      </c>
      <c r="AB46" t="s">
        <v>17</v>
      </c>
      <c r="AC46">
        <v>3022147486</v>
      </c>
      <c r="AD46" t="s">
        <v>468</v>
      </c>
      <c r="AE46" t="s">
        <v>15</v>
      </c>
      <c r="AF46">
        <v>0</v>
      </c>
      <c r="AG46" t="s">
        <v>17</v>
      </c>
      <c r="AH46" t="s">
        <v>469</v>
      </c>
      <c r="AI46" t="s">
        <v>17</v>
      </c>
      <c r="AJ46" t="s">
        <v>470</v>
      </c>
      <c r="AK46" t="s">
        <v>4306</v>
      </c>
      <c r="AL46" t="s">
        <v>16</v>
      </c>
      <c r="AM46" t="s">
        <v>17</v>
      </c>
      <c r="AN46" t="s">
        <v>17</v>
      </c>
      <c r="AO46" t="s">
        <v>17</v>
      </c>
      <c r="AP46" t="s">
        <v>17</v>
      </c>
      <c r="AQ46" t="s">
        <v>472</v>
      </c>
      <c r="AR46" t="s">
        <v>17</v>
      </c>
      <c r="AS46" t="s">
        <v>17</v>
      </c>
      <c r="AT46" t="s">
        <v>17</v>
      </c>
      <c r="AU46" t="s">
        <v>17</v>
      </c>
      <c r="AV46" t="s">
        <v>17</v>
      </c>
      <c r="AW46" t="s">
        <v>4307</v>
      </c>
      <c r="AX46" t="s">
        <v>17</v>
      </c>
      <c r="AY46" t="s">
        <v>17</v>
      </c>
      <c r="AZ46" t="s">
        <v>17</v>
      </c>
      <c r="BA46" t="s">
        <v>17</v>
      </c>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HC46"/>
    </row>
    <row r="47" spans="1:211" hidden="1" x14ac:dyDescent="0.25">
      <c r="A47">
        <v>23241052</v>
      </c>
      <c r="B47">
        <f>VLOOKUP(A47,BASE!A:A,1,0)</f>
        <v>23241052</v>
      </c>
      <c r="C47">
        <v>1</v>
      </c>
      <c r="D47">
        <v>2</v>
      </c>
      <c r="E47" t="s">
        <v>3291</v>
      </c>
      <c r="F47" t="s">
        <v>514</v>
      </c>
      <c r="G47" t="s">
        <v>3292</v>
      </c>
      <c r="H47" t="s">
        <v>463</v>
      </c>
      <c r="I47" t="s">
        <v>463</v>
      </c>
      <c r="J47" t="s">
        <v>17</v>
      </c>
      <c r="K47" t="s">
        <v>17</v>
      </c>
      <c r="L47" t="s">
        <v>464</v>
      </c>
      <c r="M47" t="s">
        <v>17</v>
      </c>
      <c r="N47" t="s">
        <v>465</v>
      </c>
      <c r="O47" s="54">
        <v>45575.477696759262</v>
      </c>
      <c r="P47" t="s">
        <v>17</v>
      </c>
      <c r="Q47" s="55">
        <v>45897</v>
      </c>
      <c r="R47" t="s">
        <v>17</v>
      </c>
      <c r="S47" s="54">
        <v>45915.569143518522</v>
      </c>
      <c r="T47" t="s">
        <v>4786</v>
      </c>
      <c r="U47" t="s">
        <v>466</v>
      </c>
      <c r="V47">
        <v>21920993</v>
      </c>
      <c r="W47" t="s">
        <v>3293</v>
      </c>
      <c r="X47" t="s">
        <v>17</v>
      </c>
      <c r="Y47" t="s">
        <v>17</v>
      </c>
      <c r="Z47" t="s">
        <v>17</v>
      </c>
      <c r="AA47" t="s">
        <v>17</v>
      </c>
      <c r="AB47" t="s">
        <v>17</v>
      </c>
      <c r="AC47">
        <v>3228801375</v>
      </c>
      <c r="AD47" t="s">
        <v>468</v>
      </c>
      <c r="AE47" t="s">
        <v>15</v>
      </c>
      <c r="AF47" t="s">
        <v>17</v>
      </c>
      <c r="AG47" t="s">
        <v>17</v>
      </c>
      <c r="AH47" t="s">
        <v>469</v>
      </c>
      <c r="AI47" t="s">
        <v>17</v>
      </c>
      <c r="AJ47" t="s">
        <v>470</v>
      </c>
      <c r="AK47" t="s">
        <v>3294</v>
      </c>
      <c r="AL47" t="s">
        <v>16</v>
      </c>
      <c r="AM47" t="s">
        <v>17</v>
      </c>
      <c r="AN47" t="s">
        <v>17</v>
      </c>
      <c r="AO47" t="s">
        <v>17</v>
      </c>
      <c r="AP47" t="s">
        <v>17</v>
      </c>
      <c r="AQ47">
        <v>9</v>
      </c>
      <c r="AR47" t="s">
        <v>17</v>
      </c>
      <c r="AS47" t="s">
        <v>17</v>
      </c>
      <c r="AT47" t="s">
        <v>17</v>
      </c>
      <c r="AU47" t="s">
        <v>17</v>
      </c>
      <c r="AV47" t="s">
        <v>17</v>
      </c>
      <c r="AW47" t="s">
        <v>1335</v>
      </c>
      <c r="AX47" t="s">
        <v>17</v>
      </c>
      <c r="AY47" t="s">
        <v>17</v>
      </c>
      <c r="AZ47" t="s">
        <v>17</v>
      </c>
      <c r="BA47" t="s">
        <v>17</v>
      </c>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HC47"/>
    </row>
    <row r="48" spans="1:211" x14ac:dyDescent="0.25">
      <c r="A48">
        <v>23537551</v>
      </c>
      <c r="B48">
        <f>VLOOKUP(A48,BASE!A:A,1,0)</f>
        <v>23537551</v>
      </c>
      <c r="C48">
        <v>1</v>
      </c>
      <c r="D48">
        <v>2</v>
      </c>
      <c r="E48" t="s">
        <v>4309</v>
      </c>
      <c r="F48" t="s">
        <v>462</v>
      </c>
      <c r="G48" t="s">
        <v>4310</v>
      </c>
      <c r="H48" t="s">
        <v>463</v>
      </c>
      <c r="I48" t="s">
        <v>463</v>
      </c>
      <c r="J48" t="s">
        <v>17</v>
      </c>
      <c r="K48" t="s">
        <v>17</v>
      </c>
      <c r="L48" t="s">
        <v>464</v>
      </c>
      <c r="M48" t="s">
        <v>17</v>
      </c>
      <c r="N48" t="s">
        <v>465</v>
      </c>
      <c r="O48" s="54">
        <v>45912.303946759261</v>
      </c>
      <c r="P48" t="s">
        <v>17</v>
      </c>
      <c r="Q48" s="55">
        <v>45912</v>
      </c>
      <c r="R48" s="56">
        <v>0</v>
      </c>
      <c r="S48" s="54">
        <v>45922.463194444441</v>
      </c>
      <c r="T48" t="s">
        <v>4787</v>
      </c>
      <c r="U48" t="s">
        <v>466</v>
      </c>
      <c r="V48">
        <v>1041087232</v>
      </c>
      <c r="W48" t="s">
        <v>2967</v>
      </c>
      <c r="X48" t="s">
        <v>17</v>
      </c>
      <c r="Y48" t="s">
        <v>17</v>
      </c>
      <c r="Z48" t="s">
        <v>17</v>
      </c>
      <c r="AA48" t="s">
        <v>17</v>
      </c>
      <c r="AB48" t="s">
        <v>17</v>
      </c>
      <c r="AC48">
        <v>3207290167</v>
      </c>
      <c r="AD48" t="s">
        <v>468</v>
      </c>
      <c r="AE48" t="s">
        <v>15</v>
      </c>
      <c r="AF48">
        <v>0</v>
      </c>
      <c r="AG48" t="s">
        <v>17</v>
      </c>
      <c r="AH48" t="s">
        <v>469</v>
      </c>
      <c r="AI48" t="s">
        <v>17</v>
      </c>
      <c r="AJ48" t="s">
        <v>470</v>
      </c>
      <c r="AK48" t="s">
        <v>4311</v>
      </c>
      <c r="AL48" t="s">
        <v>16</v>
      </c>
      <c r="AM48" t="s">
        <v>17</v>
      </c>
      <c r="AN48" t="s">
        <v>17</v>
      </c>
      <c r="AO48" t="s">
        <v>17</v>
      </c>
      <c r="AP48" t="s">
        <v>17</v>
      </c>
      <c r="AQ48">
        <v>9</v>
      </c>
      <c r="AR48" t="s">
        <v>17</v>
      </c>
      <c r="AS48" t="s">
        <v>17</v>
      </c>
      <c r="AT48" t="s">
        <v>17</v>
      </c>
      <c r="AU48" t="s">
        <v>17</v>
      </c>
      <c r="AV48" t="s">
        <v>17</v>
      </c>
      <c r="AW48" t="s">
        <v>4312</v>
      </c>
      <c r="AX48" t="s">
        <v>17</v>
      </c>
      <c r="AY48" t="s">
        <v>17</v>
      </c>
      <c r="AZ48" t="s">
        <v>17</v>
      </c>
      <c r="BA48" t="s">
        <v>17</v>
      </c>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HC48"/>
    </row>
    <row r="49" spans="1:211" hidden="1" x14ac:dyDescent="0.25">
      <c r="A49">
        <v>23544583</v>
      </c>
      <c r="B49">
        <f>VLOOKUP(A49,BASE!A:A,1,0)</f>
        <v>23544583</v>
      </c>
      <c r="C49">
        <v>1</v>
      </c>
      <c r="D49">
        <v>2</v>
      </c>
      <c r="E49" t="s">
        <v>4313</v>
      </c>
      <c r="F49" t="s">
        <v>462</v>
      </c>
      <c r="G49" t="s">
        <v>4314</v>
      </c>
      <c r="H49" t="s">
        <v>463</v>
      </c>
      <c r="I49" t="s">
        <v>463</v>
      </c>
      <c r="J49" t="s">
        <v>17</v>
      </c>
      <c r="K49" t="s">
        <v>17</v>
      </c>
      <c r="L49" t="s">
        <v>464</v>
      </c>
      <c r="M49" t="s">
        <v>17</v>
      </c>
      <c r="N49" t="s">
        <v>465</v>
      </c>
      <c r="O49" s="54">
        <v>45920.609351851854</v>
      </c>
      <c r="P49" t="s">
        <v>17</v>
      </c>
      <c r="Q49" s="55">
        <v>45922</v>
      </c>
      <c r="R49" s="56">
        <v>0</v>
      </c>
      <c r="S49" s="54">
        <v>45920.609398148146</v>
      </c>
      <c r="T49" t="s">
        <v>4788</v>
      </c>
      <c r="U49" t="s">
        <v>466</v>
      </c>
      <c r="V49">
        <v>71712383</v>
      </c>
      <c r="W49" t="s">
        <v>4315</v>
      </c>
      <c r="X49" t="s">
        <v>17</v>
      </c>
      <c r="Y49" t="s">
        <v>17</v>
      </c>
      <c r="Z49" t="s">
        <v>17</v>
      </c>
      <c r="AA49" t="s">
        <v>17</v>
      </c>
      <c r="AB49" t="s">
        <v>17</v>
      </c>
      <c r="AC49">
        <v>3113868165</v>
      </c>
      <c r="AD49" t="s">
        <v>468</v>
      </c>
      <c r="AE49" t="s">
        <v>15</v>
      </c>
      <c r="AF49">
        <v>0</v>
      </c>
      <c r="AG49" t="s">
        <v>17</v>
      </c>
      <c r="AH49" t="s">
        <v>469</v>
      </c>
      <c r="AI49" t="s">
        <v>17</v>
      </c>
      <c r="AJ49" t="s">
        <v>470</v>
      </c>
      <c r="AK49" t="s">
        <v>4316</v>
      </c>
      <c r="AL49" t="s">
        <v>16</v>
      </c>
      <c r="AM49" t="s">
        <v>17</v>
      </c>
      <c r="AN49" t="s">
        <v>17</v>
      </c>
      <c r="AO49" t="s">
        <v>17</v>
      </c>
      <c r="AP49" t="s">
        <v>17</v>
      </c>
      <c r="AQ49" t="s">
        <v>472</v>
      </c>
      <c r="AR49" t="s">
        <v>17</v>
      </c>
      <c r="AS49" t="s">
        <v>17</v>
      </c>
      <c r="AT49" t="s">
        <v>475</v>
      </c>
      <c r="AU49" t="s">
        <v>476</v>
      </c>
      <c r="AV49" t="s">
        <v>477</v>
      </c>
      <c r="AW49" t="s">
        <v>4317</v>
      </c>
      <c r="AX49" t="s">
        <v>17</v>
      </c>
      <c r="AY49" t="s">
        <v>17</v>
      </c>
      <c r="AZ49" t="s">
        <v>17</v>
      </c>
      <c r="BA49" t="s">
        <v>17</v>
      </c>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HC49"/>
    </row>
    <row r="50" spans="1:211" hidden="1" x14ac:dyDescent="0.25">
      <c r="A50">
        <v>23542894</v>
      </c>
      <c r="B50">
        <f>VLOOKUP(A50,BASE!A:A,1,0)</f>
        <v>23542894</v>
      </c>
      <c r="C50">
        <v>1</v>
      </c>
      <c r="D50">
        <v>2</v>
      </c>
      <c r="E50" t="s">
        <v>4318</v>
      </c>
      <c r="F50" t="s">
        <v>462</v>
      </c>
      <c r="G50" t="s">
        <v>4319</v>
      </c>
      <c r="H50" t="s">
        <v>463</v>
      </c>
      <c r="I50" t="s">
        <v>463</v>
      </c>
      <c r="J50" t="s">
        <v>17</v>
      </c>
      <c r="K50" t="s">
        <v>17</v>
      </c>
      <c r="L50" t="s">
        <v>464</v>
      </c>
      <c r="M50" t="s">
        <v>17</v>
      </c>
      <c r="N50" t="s">
        <v>465</v>
      </c>
      <c r="O50" s="54">
        <v>45918.635266203702</v>
      </c>
      <c r="P50" t="s">
        <v>17</v>
      </c>
      <c r="Q50" s="55">
        <v>45918</v>
      </c>
      <c r="R50" s="56">
        <v>0</v>
      </c>
      <c r="S50" s="54">
        <v>45918.635300925926</v>
      </c>
      <c r="T50" t="s">
        <v>4789</v>
      </c>
      <c r="U50" t="s">
        <v>466</v>
      </c>
      <c r="V50">
        <v>1128398771</v>
      </c>
      <c r="W50" t="s">
        <v>4320</v>
      </c>
      <c r="X50" t="s">
        <v>17</v>
      </c>
      <c r="Y50" t="s">
        <v>17</v>
      </c>
      <c r="Z50" t="s">
        <v>17</v>
      </c>
      <c r="AA50" t="s">
        <v>17</v>
      </c>
      <c r="AB50" t="s">
        <v>17</v>
      </c>
      <c r="AC50">
        <v>3137301861</v>
      </c>
      <c r="AD50" t="s">
        <v>468</v>
      </c>
      <c r="AE50" t="s">
        <v>15</v>
      </c>
      <c r="AF50">
        <v>2</v>
      </c>
      <c r="AG50" t="s">
        <v>17</v>
      </c>
      <c r="AH50" t="s">
        <v>469</v>
      </c>
      <c r="AI50" t="s">
        <v>17</v>
      </c>
      <c r="AJ50" t="s">
        <v>470</v>
      </c>
      <c r="AK50" t="s">
        <v>4321</v>
      </c>
      <c r="AL50" t="s">
        <v>16</v>
      </c>
      <c r="AM50" t="s">
        <v>17</v>
      </c>
      <c r="AN50" t="s">
        <v>17</v>
      </c>
      <c r="AO50" t="s">
        <v>17</v>
      </c>
      <c r="AP50" t="s">
        <v>17</v>
      </c>
      <c r="AQ50">
        <v>9</v>
      </c>
      <c r="AR50" t="s">
        <v>17</v>
      </c>
      <c r="AS50" t="s">
        <v>17</v>
      </c>
      <c r="AT50" t="s">
        <v>17</v>
      </c>
      <c r="AU50" t="s">
        <v>17</v>
      </c>
      <c r="AV50" t="s">
        <v>17</v>
      </c>
      <c r="AW50" t="s">
        <v>4322</v>
      </c>
      <c r="AX50" t="s">
        <v>17</v>
      </c>
      <c r="AY50" t="s">
        <v>17</v>
      </c>
      <c r="AZ50" t="s">
        <v>17</v>
      </c>
      <c r="BA50" t="s">
        <v>17</v>
      </c>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HC50"/>
    </row>
    <row r="51" spans="1:211" hidden="1" x14ac:dyDescent="0.25">
      <c r="A51">
        <v>23454026</v>
      </c>
      <c r="B51">
        <f>VLOOKUP(A51,BASE!A:A,1,0)</f>
        <v>23454026</v>
      </c>
      <c r="C51">
        <v>1</v>
      </c>
      <c r="D51">
        <v>2</v>
      </c>
      <c r="E51" t="s">
        <v>1459</v>
      </c>
      <c r="F51" t="s">
        <v>462</v>
      </c>
      <c r="G51" t="s">
        <v>4790</v>
      </c>
      <c r="H51" t="s">
        <v>463</v>
      </c>
      <c r="I51" t="s">
        <v>463</v>
      </c>
      <c r="J51" t="s">
        <v>17</v>
      </c>
      <c r="K51" t="s">
        <v>17</v>
      </c>
      <c r="L51" t="s">
        <v>464</v>
      </c>
      <c r="M51" t="s">
        <v>17</v>
      </c>
      <c r="N51" t="s">
        <v>465</v>
      </c>
      <c r="O51" s="54">
        <v>45811.392048611109</v>
      </c>
      <c r="P51" t="s">
        <v>17</v>
      </c>
      <c r="Q51" s="55">
        <v>45811</v>
      </c>
      <c r="R51" s="56">
        <v>0</v>
      </c>
      <c r="S51" s="54">
        <v>45923.362951388888</v>
      </c>
      <c r="T51" t="s">
        <v>4791</v>
      </c>
      <c r="U51" t="s">
        <v>466</v>
      </c>
      <c r="V51">
        <v>43206264</v>
      </c>
      <c r="W51" t="s">
        <v>4792</v>
      </c>
      <c r="X51" t="s">
        <v>17</v>
      </c>
      <c r="Y51" t="s">
        <v>17</v>
      </c>
      <c r="Z51" t="s">
        <v>17</v>
      </c>
      <c r="AA51" t="s">
        <v>17</v>
      </c>
      <c r="AB51" t="s">
        <v>17</v>
      </c>
      <c r="AC51">
        <v>3215487612</v>
      </c>
      <c r="AD51" t="s">
        <v>468</v>
      </c>
      <c r="AE51" t="s">
        <v>15</v>
      </c>
      <c r="AF51">
        <v>1</v>
      </c>
      <c r="AG51" t="s">
        <v>17</v>
      </c>
      <c r="AH51" t="s">
        <v>469</v>
      </c>
      <c r="AI51" t="s">
        <v>17</v>
      </c>
      <c r="AJ51" t="s">
        <v>470</v>
      </c>
      <c r="AK51" t="s">
        <v>4793</v>
      </c>
      <c r="AL51" t="s">
        <v>16</v>
      </c>
      <c r="AM51" t="s">
        <v>17</v>
      </c>
      <c r="AN51" t="s">
        <v>17</v>
      </c>
      <c r="AO51" t="s">
        <v>17</v>
      </c>
      <c r="AP51" t="s">
        <v>17</v>
      </c>
      <c r="AQ51" t="s">
        <v>472</v>
      </c>
      <c r="AR51" t="s">
        <v>17</v>
      </c>
      <c r="AS51" t="s">
        <v>17</v>
      </c>
      <c r="AT51" t="s">
        <v>17</v>
      </c>
      <c r="AU51" t="s">
        <v>17</v>
      </c>
      <c r="AV51" t="s">
        <v>17</v>
      </c>
      <c r="AW51" t="s">
        <v>1457</v>
      </c>
      <c r="AX51" t="s">
        <v>17</v>
      </c>
      <c r="AY51" t="s">
        <v>17</v>
      </c>
      <c r="AZ51" t="s">
        <v>17</v>
      </c>
      <c r="BA51" t="s">
        <v>17</v>
      </c>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HC51"/>
    </row>
    <row r="52" spans="1:211" hidden="1" x14ac:dyDescent="0.25">
      <c r="A52">
        <v>23546852</v>
      </c>
      <c r="B52">
        <f>VLOOKUP(A52,BASE!A:A,1,0)</f>
        <v>23546852</v>
      </c>
      <c r="C52">
        <v>1</v>
      </c>
      <c r="D52">
        <v>2</v>
      </c>
      <c r="E52" t="s">
        <v>4794</v>
      </c>
      <c r="F52" t="s">
        <v>462</v>
      </c>
      <c r="G52" t="s">
        <v>4795</v>
      </c>
      <c r="H52" t="s">
        <v>463</v>
      </c>
      <c r="I52" t="s">
        <v>463</v>
      </c>
      <c r="J52" t="s">
        <v>17</v>
      </c>
      <c r="K52" t="s">
        <v>17</v>
      </c>
      <c r="L52" t="s">
        <v>464</v>
      </c>
      <c r="M52" t="s">
        <v>17</v>
      </c>
      <c r="N52" t="s">
        <v>465</v>
      </c>
      <c r="O52" s="54">
        <v>45923.508009259262</v>
      </c>
      <c r="P52" t="s">
        <v>17</v>
      </c>
      <c r="Q52" s="55">
        <v>45923</v>
      </c>
      <c r="R52" s="56">
        <v>0</v>
      </c>
      <c r="S52" s="54">
        <v>45923.508032407408</v>
      </c>
      <c r="T52" t="s">
        <v>4796</v>
      </c>
      <c r="U52" t="s">
        <v>466</v>
      </c>
      <c r="V52">
        <v>3393455</v>
      </c>
      <c r="W52" t="s">
        <v>4797</v>
      </c>
      <c r="X52" t="s">
        <v>17</v>
      </c>
      <c r="Y52" t="s">
        <v>17</v>
      </c>
      <c r="Z52" t="s">
        <v>4798</v>
      </c>
      <c r="AA52" t="s">
        <v>76</v>
      </c>
      <c r="AB52" t="s">
        <v>17</v>
      </c>
      <c r="AC52">
        <v>3225097382</v>
      </c>
      <c r="AD52" t="s">
        <v>468</v>
      </c>
      <c r="AE52" t="s">
        <v>15</v>
      </c>
      <c r="AF52">
        <v>0</v>
      </c>
      <c r="AG52" t="s">
        <v>17</v>
      </c>
      <c r="AH52" t="s">
        <v>469</v>
      </c>
      <c r="AI52" t="s">
        <v>17</v>
      </c>
      <c r="AJ52" t="s">
        <v>470</v>
      </c>
      <c r="AK52" t="s">
        <v>4799</v>
      </c>
      <c r="AL52" t="s">
        <v>16</v>
      </c>
      <c r="AM52" t="s">
        <v>17</v>
      </c>
      <c r="AN52" t="s">
        <v>17</v>
      </c>
      <c r="AO52" t="s">
        <v>17</v>
      </c>
      <c r="AP52" t="s">
        <v>17</v>
      </c>
      <c r="AQ52">
        <v>9</v>
      </c>
      <c r="AR52" t="s">
        <v>17</v>
      </c>
      <c r="AS52" t="s">
        <v>17</v>
      </c>
      <c r="AT52" t="s">
        <v>475</v>
      </c>
      <c r="AU52" t="s">
        <v>476</v>
      </c>
      <c r="AV52" t="s">
        <v>477</v>
      </c>
      <c r="AW52" t="s">
        <v>4800</v>
      </c>
      <c r="AX52" t="s">
        <v>17</v>
      </c>
      <c r="AY52" t="s">
        <v>17</v>
      </c>
      <c r="AZ52" t="s">
        <v>17</v>
      </c>
      <c r="BA52" t="s">
        <v>17</v>
      </c>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HC52"/>
    </row>
    <row r="53" spans="1:211" hidden="1" x14ac:dyDescent="0.25">
      <c r="A53">
        <v>23547057</v>
      </c>
      <c r="B53">
        <f>VLOOKUP(A53,BASE!A:A,1,0)</f>
        <v>23547057</v>
      </c>
      <c r="C53">
        <v>1</v>
      </c>
      <c r="D53">
        <v>2</v>
      </c>
      <c r="E53" t="s">
        <v>4801</v>
      </c>
      <c r="F53" t="s">
        <v>462</v>
      </c>
      <c r="G53" t="s">
        <v>4802</v>
      </c>
      <c r="H53" t="s">
        <v>463</v>
      </c>
      <c r="I53" t="s">
        <v>463</v>
      </c>
      <c r="J53" t="s">
        <v>17</v>
      </c>
      <c r="K53" t="s">
        <v>17</v>
      </c>
      <c r="L53" t="s">
        <v>464</v>
      </c>
      <c r="M53" t="s">
        <v>17</v>
      </c>
      <c r="N53" t="s">
        <v>465</v>
      </c>
      <c r="O53" s="54">
        <v>45923.601481481484</v>
      </c>
      <c r="P53" t="s">
        <v>17</v>
      </c>
      <c r="Q53" s="55">
        <v>45923</v>
      </c>
      <c r="R53" s="56">
        <v>0</v>
      </c>
      <c r="S53" s="54">
        <v>45923.6015162037</v>
      </c>
      <c r="T53" t="s">
        <v>4454</v>
      </c>
      <c r="U53" t="s">
        <v>480</v>
      </c>
      <c r="V53">
        <v>70557992</v>
      </c>
      <c r="W53" t="s">
        <v>4803</v>
      </c>
      <c r="X53" t="s">
        <v>17</v>
      </c>
      <c r="Y53" t="s">
        <v>4804</v>
      </c>
      <c r="Z53" t="s">
        <v>17</v>
      </c>
      <c r="AA53" t="s">
        <v>17</v>
      </c>
      <c r="AB53" t="s">
        <v>17</v>
      </c>
      <c r="AC53">
        <v>3117520866</v>
      </c>
      <c r="AD53" t="s">
        <v>468</v>
      </c>
      <c r="AE53" t="s">
        <v>15</v>
      </c>
      <c r="AF53">
        <v>0</v>
      </c>
      <c r="AG53" t="s">
        <v>17</v>
      </c>
      <c r="AH53" t="s">
        <v>469</v>
      </c>
      <c r="AI53" t="s">
        <v>17</v>
      </c>
      <c r="AJ53" t="s">
        <v>470</v>
      </c>
      <c r="AK53" t="s">
        <v>17</v>
      </c>
      <c r="AL53" t="s">
        <v>16</v>
      </c>
      <c r="AM53" t="s">
        <v>17</v>
      </c>
      <c r="AN53" t="s">
        <v>17</v>
      </c>
      <c r="AO53" t="s">
        <v>17</v>
      </c>
      <c r="AP53" t="s">
        <v>17</v>
      </c>
      <c r="AQ53">
        <v>9</v>
      </c>
      <c r="AR53" t="s">
        <v>17</v>
      </c>
      <c r="AS53" t="s">
        <v>17</v>
      </c>
      <c r="AT53" t="s">
        <v>475</v>
      </c>
      <c r="AU53" t="s">
        <v>476</v>
      </c>
      <c r="AV53" t="s">
        <v>477</v>
      </c>
      <c r="AW53" t="s">
        <v>4805</v>
      </c>
      <c r="AX53" t="s">
        <v>17</v>
      </c>
      <c r="AY53" t="s">
        <v>17</v>
      </c>
      <c r="AZ53" t="s">
        <v>17</v>
      </c>
      <c r="BA53" t="s">
        <v>17</v>
      </c>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HC53"/>
    </row>
    <row r="54" spans="1:211" hidden="1" x14ac:dyDescent="0.25">
      <c r="A54">
        <v>23518270</v>
      </c>
      <c r="B54">
        <f>VLOOKUP(A54,BASE!A:A,1,0)</f>
        <v>23518270</v>
      </c>
      <c r="C54">
        <v>1</v>
      </c>
      <c r="D54">
        <v>2</v>
      </c>
      <c r="E54" t="s">
        <v>4806</v>
      </c>
      <c r="F54" t="s">
        <v>462</v>
      </c>
      <c r="G54" t="s">
        <v>4807</v>
      </c>
      <c r="H54" t="s">
        <v>463</v>
      </c>
      <c r="I54" t="s">
        <v>463</v>
      </c>
      <c r="J54" t="s">
        <v>17</v>
      </c>
      <c r="K54" t="s">
        <v>17</v>
      </c>
      <c r="L54" t="s">
        <v>464</v>
      </c>
      <c r="M54" t="s">
        <v>17</v>
      </c>
      <c r="N54" t="s">
        <v>465</v>
      </c>
      <c r="O54" s="54">
        <v>45890.442372685182</v>
      </c>
      <c r="P54" t="s">
        <v>17</v>
      </c>
      <c r="Q54" s="55">
        <v>45891</v>
      </c>
      <c r="R54" s="56">
        <v>0</v>
      </c>
      <c r="S54" s="54">
        <v>45923.574976851851</v>
      </c>
      <c r="T54" t="s">
        <v>4282</v>
      </c>
      <c r="U54" t="s">
        <v>466</v>
      </c>
      <c r="V54">
        <v>71648602</v>
      </c>
      <c r="W54" t="s">
        <v>4808</v>
      </c>
      <c r="X54" t="s">
        <v>17</v>
      </c>
      <c r="Y54" t="s">
        <v>17</v>
      </c>
      <c r="Z54" t="s">
        <v>4809</v>
      </c>
      <c r="AA54" t="s">
        <v>484</v>
      </c>
      <c r="AB54" t="s">
        <v>17</v>
      </c>
      <c r="AC54">
        <v>3012526561</v>
      </c>
      <c r="AD54" t="s">
        <v>468</v>
      </c>
      <c r="AE54" t="s">
        <v>15</v>
      </c>
      <c r="AF54">
        <v>0</v>
      </c>
      <c r="AG54" t="s">
        <v>17</v>
      </c>
      <c r="AH54" t="s">
        <v>469</v>
      </c>
      <c r="AI54" t="s">
        <v>17</v>
      </c>
      <c r="AJ54" t="s">
        <v>470</v>
      </c>
      <c r="AK54" t="s">
        <v>4810</v>
      </c>
      <c r="AL54" t="s">
        <v>16</v>
      </c>
      <c r="AM54" t="s">
        <v>17</v>
      </c>
      <c r="AN54" t="s">
        <v>17</v>
      </c>
      <c r="AO54" t="s">
        <v>17</v>
      </c>
      <c r="AP54" t="s">
        <v>17</v>
      </c>
      <c r="AQ54">
        <v>9</v>
      </c>
      <c r="AR54" t="s">
        <v>17</v>
      </c>
      <c r="AS54" t="s">
        <v>17</v>
      </c>
      <c r="AT54" t="s">
        <v>17</v>
      </c>
      <c r="AU54" t="s">
        <v>17</v>
      </c>
      <c r="AV54" t="s">
        <v>17</v>
      </c>
      <c r="AW54" t="s">
        <v>4811</v>
      </c>
      <c r="AX54" t="s">
        <v>17</v>
      </c>
      <c r="AY54" t="s">
        <v>17</v>
      </c>
      <c r="AZ54" t="s">
        <v>17</v>
      </c>
      <c r="BA54" t="s">
        <v>17</v>
      </c>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HC54"/>
    </row>
    <row r="55" spans="1:211" hidden="1" x14ac:dyDescent="0.25">
      <c r="A55">
        <v>23545364</v>
      </c>
      <c r="B55">
        <f>VLOOKUP(A55,BASE!A:A,1,0)</f>
        <v>23545364</v>
      </c>
      <c r="C55">
        <v>1</v>
      </c>
      <c r="D55">
        <v>2</v>
      </c>
      <c r="E55" t="s">
        <v>4323</v>
      </c>
      <c r="F55" t="s">
        <v>462</v>
      </c>
      <c r="G55" t="s">
        <v>4324</v>
      </c>
      <c r="H55" t="s">
        <v>463</v>
      </c>
      <c r="I55" t="s">
        <v>463</v>
      </c>
      <c r="J55" t="s">
        <v>17</v>
      </c>
      <c r="K55" t="s">
        <v>17</v>
      </c>
      <c r="L55" t="s">
        <v>464</v>
      </c>
      <c r="M55" t="s">
        <v>17</v>
      </c>
      <c r="N55" t="s">
        <v>465</v>
      </c>
      <c r="O55" s="54">
        <v>45922.360034722224</v>
      </c>
      <c r="P55" t="s">
        <v>17</v>
      </c>
      <c r="Q55" s="55">
        <v>45922</v>
      </c>
      <c r="R55" s="56">
        <v>0</v>
      </c>
      <c r="S55" s="54">
        <v>45922.360069444447</v>
      </c>
      <c r="T55" t="s">
        <v>4812</v>
      </c>
      <c r="U55" t="s">
        <v>466</v>
      </c>
      <c r="V55">
        <v>24742181</v>
      </c>
      <c r="W55" t="s">
        <v>4325</v>
      </c>
      <c r="X55" t="s">
        <v>17</v>
      </c>
      <c r="Y55" t="s">
        <v>17</v>
      </c>
      <c r="Z55" t="s">
        <v>517</v>
      </c>
      <c r="AA55" t="s">
        <v>4326</v>
      </c>
      <c r="AB55" t="s">
        <v>17</v>
      </c>
      <c r="AC55">
        <v>3125978879</v>
      </c>
      <c r="AD55" t="s">
        <v>468</v>
      </c>
      <c r="AE55" t="s">
        <v>15</v>
      </c>
      <c r="AF55">
        <v>1</v>
      </c>
      <c r="AG55" t="s">
        <v>17</v>
      </c>
      <c r="AH55" t="s">
        <v>469</v>
      </c>
      <c r="AI55" t="s">
        <v>17</v>
      </c>
      <c r="AJ55" t="s">
        <v>470</v>
      </c>
      <c r="AK55" t="s">
        <v>4327</v>
      </c>
      <c r="AL55" t="s">
        <v>16</v>
      </c>
      <c r="AM55" t="s">
        <v>17</v>
      </c>
      <c r="AN55" t="s">
        <v>17</v>
      </c>
      <c r="AO55" t="s">
        <v>17</v>
      </c>
      <c r="AP55" t="s">
        <v>17</v>
      </c>
      <c r="AQ55" t="s">
        <v>472</v>
      </c>
      <c r="AR55" t="s">
        <v>17</v>
      </c>
      <c r="AS55" t="s">
        <v>17</v>
      </c>
      <c r="AT55" t="s">
        <v>17</v>
      </c>
      <c r="AU55" t="s">
        <v>17</v>
      </c>
      <c r="AV55" t="s">
        <v>17</v>
      </c>
      <c r="AW55" t="s">
        <v>4328</v>
      </c>
      <c r="AX55" t="s">
        <v>17</v>
      </c>
      <c r="AY55" t="s">
        <v>17</v>
      </c>
      <c r="AZ55" t="s">
        <v>17</v>
      </c>
      <c r="BA55" t="s">
        <v>17</v>
      </c>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HC55"/>
    </row>
    <row r="56" spans="1:211" hidden="1" x14ac:dyDescent="0.25">
      <c r="A56">
        <v>23545825</v>
      </c>
      <c r="B56">
        <f>VLOOKUP(A56,BASE!A:A,1,0)</f>
        <v>23545825</v>
      </c>
      <c r="C56">
        <v>1</v>
      </c>
      <c r="D56">
        <v>2</v>
      </c>
      <c r="E56" t="s">
        <v>4329</v>
      </c>
      <c r="F56" t="s">
        <v>462</v>
      </c>
      <c r="G56" t="s">
        <v>4330</v>
      </c>
      <c r="H56" t="s">
        <v>463</v>
      </c>
      <c r="I56" t="s">
        <v>463</v>
      </c>
      <c r="J56" t="s">
        <v>17</v>
      </c>
      <c r="K56" t="s">
        <v>17</v>
      </c>
      <c r="L56" t="s">
        <v>464</v>
      </c>
      <c r="M56" t="s">
        <v>17</v>
      </c>
      <c r="N56" t="s">
        <v>465</v>
      </c>
      <c r="O56" s="54">
        <v>45922.586041666669</v>
      </c>
      <c r="P56" t="s">
        <v>17</v>
      </c>
      <c r="Q56" s="55">
        <v>45922</v>
      </c>
      <c r="R56" s="56">
        <v>0</v>
      </c>
      <c r="S56" s="54">
        <v>45922.586076388892</v>
      </c>
      <c r="T56" t="s">
        <v>4714</v>
      </c>
      <c r="U56" t="s">
        <v>466</v>
      </c>
      <c r="V56">
        <v>1017207463</v>
      </c>
      <c r="W56" t="s">
        <v>4331</v>
      </c>
      <c r="X56" t="s">
        <v>17</v>
      </c>
      <c r="Y56" t="s">
        <v>4332</v>
      </c>
      <c r="Z56" t="s">
        <v>17</v>
      </c>
      <c r="AA56" t="s">
        <v>17</v>
      </c>
      <c r="AB56" t="s">
        <v>17</v>
      </c>
      <c r="AC56">
        <v>3007047049</v>
      </c>
      <c r="AD56" t="s">
        <v>468</v>
      </c>
      <c r="AE56" t="s">
        <v>15</v>
      </c>
      <c r="AF56">
        <v>0</v>
      </c>
      <c r="AG56" t="s">
        <v>17</v>
      </c>
      <c r="AH56" t="s">
        <v>469</v>
      </c>
      <c r="AI56" t="s">
        <v>17</v>
      </c>
      <c r="AJ56" t="s">
        <v>470</v>
      </c>
      <c r="AK56" t="s">
        <v>4333</v>
      </c>
      <c r="AL56" t="s">
        <v>16</v>
      </c>
      <c r="AM56" t="s">
        <v>17</v>
      </c>
      <c r="AN56" t="s">
        <v>17</v>
      </c>
      <c r="AO56" t="s">
        <v>17</v>
      </c>
      <c r="AP56" t="s">
        <v>17</v>
      </c>
      <c r="AQ56">
        <v>9</v>
      </c>
      <c r="AR56" t="s">
        <v>17</v>
      </c>
      <c r="AS56" t="s">
        <v>17</v>
      </c>
      <c r="AT56" t="s">
        <v>17</v>
      </c>
      <c r="AU56" t="s">
        <v>17</v>
      </c>
      <c r="AV56" t="s">
        <v>17</v>
      </c>
      <c r="AW56" t="s">
        <v>4334</v>
      </c>
      <c r="AX56" t="s">
        <v>17</v>
      </c>
      <c r="AY56" t="s">
        <v>17</v>
      </c>
      <c r="AZ56" t="s">
        <v>17</v>
      </c>
      <c r="BA56" t="s">
        <v>17</v>
      </c>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HC56"/>
    </row>
    <row r="57" spans="1:211" hidden="1" x14ac:dyDescent="0.25">
      <c r="A57">
        <v>23488126</v>
      </c>
      <c r="B57">
        <f>VLOOKUP(A57,BASE!A:A,1,0)</f>
        <v>23488126</v>
      </c>
      <c r="C57">
        <v>1</v>
      </c>
      <c r="D57">
        <v>2</v>
      </c>
      <c r="E57" t="s">
        <v>4813</v>
      </c>
      <c r="F57" t="s">
        <v>462</v>
      </c>
      <c r="G57" t="s">
        <v>4814</v>
      </c>
      <c r="H57" t="s">
        <v>463</v>
      </c>
      <c r="I57" t="s">
        <v>463</v>
      </c>
      <c r="J57" t="s">
        <v>17</v>
      </c>
      <c r="K57" t="s">
        <v>17</v>
      </c>
      <c r="L57" t="s">
        <v>464</v>
      </c>
      <c r="M57" t="s">
        <v>17</v>
      </c>
      <c r="N57" t="s">
        <v>465</v>
      </c>
      <c r="O57" s="54">
        <v>45853.385601851849</v>
      </c>
      <c r="P57" t="s">
        <v>17</v>
      </c>
      <c r="Q57" s="55">
        <v>45854</v>
      </c>
      <c r="R57" s="56">
        <v>0</v>
      </c>
      <c r="S57" s="54">
        <v>45923.314201388886</v>
      </c>
      <c r="T57" t="s">
        <v>4815</v>
      </c>
      <c r="U57" t="s">
        <v>466</v>
      </c>
      <c r="V57">
        <v>25995634</v>
      </c>
      <c r="W57" t="s">
        <v>4816</v>
      </c>
      <c r="X57" t="s">
        <v>17</v>
      </c>
      <c r="Y57" t="s">
        <v>17</v>
      </c>
      <c r="Z57" t="s">
        <v>17</v>
      </c>
      <c r="AA57" t="s">
        <v>17</v>
      </c>
      <c r="AB57" t="s">
        <v>17</v>
      </c>
      <c r="AC57">
        <v>3228538382</v>
      </c>
      <c r="AD57" t="s">
        <v>468</v>
      </c>
      <c r="AE57" t="s">
        <v>15</v>
      </c>
      <c r="AF57">
        <v>0</v>
      </c>
      <c r="AG57" t="s">
        <v>17</v>
      </c>
      <c r="AH57" t="s">
        <v>469</v>
      </c>
      <c r="AI57" t="s">
        <v>17</v>
      </c>
      <c r="AJ57" t="s">
        <v>470</v>
      </c>
      <c r="AK57" t="s">
        <v>4817</v>
      </c>
      <c r="AL57" t="s">
        <v>16</v>
      </c>
      <c r="AM57" t="s">
        <v>17</v>
      </c>
      <c r="AN57" t="s">
        <v>17</v>
      </c>
      <c r="AO57" t="s">
        <v>17</v>
      </c>
      <c r="AP57" t="s">
        <v>17</v>
      </c>
      <c r="AQ57">
        <v>9</v>
      </c>
      <c r="AR57" t="s">
        <v>17</v>
      </c>
      <c r="AS57" t="s">
        <v>17</v>
      </c>
      <c r="AT57" t="s">
        <v>17</v>
      </c>
      <c r="AU57" t="s">
        <v>17</v>
      </c>
      <c r="AV57" t="s">
        <v>17</v>
      </c>
      <c r="AW57" t="s">
        <v>4818</v>
      </c>
      <c r="AX57" t="s">
        <v>17</v>
      </c>
      <c r="AY57" t="s">
        <v>17</v>
      </c>
      <c r="AZ57" t="s">
        <v>17</v>
      </c>
      <c r="BA57" t="s">
        <v>17</v>
      </c>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HC57"/>
    </row>
    <row r="58" spans="1:211" hidden="1" x14ac:dyDescent="0.25">
      <c r="A58">
        <v>23488108</v>
      </c>
      <c r="B58">
        <f>VLOOKUP(A58,BASE!A:A,1,0)</f>
        <v>23488108</v>
      </c>
      <c r="C58">
        <v>1</v>
      </c>
      <c r="D58">
        <v>2</v>
      </c>
      <c r="E58" t="s">
        <v>4819</v>
      </c>
      <c r="F58" t="s">
        <v>462</v>
      </c>
      <c r="G58" t="s">
        <v>4820</v>
      </c>
      <c r="H58" t="s">
        <v>463</v>
      </c>
      <c r="I58" t="s">
        <v>463</v>
      </c>
      <c r="J58" t="s">
        <v>17</v>
      </c>
      <c r="K58" t="s">
        <v>17</v>
      </c>
      <c r="L58" t="s">
        <v>464</v>
      </c>
      <c r="M58" t="s">
        <v>17</v>
      </c>
      <c r="N58" t="s">
        <v>465</v>
      </c>
      <c r="O58" s="54">
        <v>45853.380995370368</v>
      </c>
      <c r="P58" t="s">
        <v>17</v>
      </c>
      <c r="Q58" s="55">
        <v>45854</v>
      </c>
      <c r="R58" s="56">
        <v>0</v>
      </c>
      <c r="S58" s="54">
        <v>45923.314432870371</v>
      </c>
      <c r="T58" t="s">
        <v>4815</v>
      </c>
      <c r="U58" t="s">
        <v>466</v>
      </c>
      <c r="V58">
        <v>25995634</v>
      </c>
      <c r="W58" t="s">
        <v>4816</v>
      </c>
      <c r="X58" t="s">
        <v>17</v>
      </c>
      <c r="Y58" t="s">
        <v>17</v>
      </c>
      <c r="Z58" t="s">
        <v>17</v>
      </c>
      <c r="AA58" t="s">
        <v>17</v>
      </c>
      <c r="AB58" t="s">
        <v>17</v>
      </c>
      <c r="AC58">
        <v>3228538382</v>
      </c>
      <c r="AD58" t="s">
        <v>468</v>
      </c>
      <c r="AE58" t="s">
        <v>15</v>
      </c>
      <c r="AF58">
        <v>0</v>
      </c>
      <c r="AG58" t="s">
        <v>17</v>
      </c>
      <c r="AH58" t="s">
        <v>469</v>
      </c>
      <c r="AI58" t="s">
        <v>17</v>
      </c>
      <c r="AJ58" t="s">
        <v>470</v>
      </c>
      <c r="AK58" t="s">
        <v>4821</v>
      </c>
      <c r="AL58" t="s">
        <v>16</v>
      </c>
      <c r="AM58" t="s">
        <v>17</v>
      </c>
      <c r="AN58" t="s">
        <v>17</v>
      </c>
      <c r="AO58" t="s">
        <v>17</v>
      </c>
      <c r="AP58" t="s">
        <v>17</v>
      </c>
      <c r="AQ58">
        <v>9</v>
      </c>
      <c r="AR58" t="s">
        <v>17</v>
      </c>
      <c r="AS58" t="s">
        <v>17</v>
      </c>
      <c r="AT58" t="s">
        <v>17</v>
      </c>
      <c r="AU58" t="s">
        <v>17</v>
      </c>
      <c r="AV58" t="s">
        <v>17</v>
      </c>
      <c r="AW58" t="s">
        <v>4822</v>
      </c>
      <c r="AX58" t="s">
        <v>17</v>
      </c>
      <c r="AY58" t="s">
        <v>17</v>
      </c>
      <c r="AZ58" t="s">
        <v>17</v>
      </c>
      <c r="BA58" t="s">
        <v>17</v>
      </c>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HC58"/>
    </row>
    <row r="59" spans="1:211" hidden="1" x14ac:dyDescent="0.25">
      <c r="A59">
        <v>23546930</v>
      </c>
      <c r="B59">
        <f>VLOOKUP(A59,BASE!A:A,1,0)</f>
        <v>23546930</v>
      </c>
      <c r="C59">
        <v>1</v>
      </c>
      <c r="D59">
        <v>2</v>
      </c>
      <c r="E59" t="s">
        <v>4823</v>
      </c>
      <c r="F59" t="s">
        <v>462</v>
      </c>
      <c r="G59" t="s">
        <v>4824</v>
      </c>
      <c r="H59" t="s">
        <v>463</v>
      </c>
      <c r="I59" t="s">
        <v>463</v>
      </c>
      <c r="J59" t="s">
        <v>17</v>
      </c>
      <c r="K59" t="s">
        <v>17</v>
      </c>
      <c r="L59" t="s">
        <v>464</v>
      </c>
      <c r="M59" t="s">
        <v>17</v>
      </c>
      <c r="N59" t="s">
        <v>465</v>
      </c>
      <c r="O59" s="54">
        <v>45923.565138888887</v>
      </c>
      <c r="P59" t="s">
        <v>17</v>
      </c>
      <c r="Q59" s="55">
        <v>45923</v>
      </c>
      <c r="R59" s="56">
        <v>0</v>
      </c>
      <c r="S59" s="54">
        <v>45923.565162037034</v>
      </c>
      <c r="T59" t="s">
        <v>4216</v>
      </c>
      <c r="U59" t="s">
        <v>466</v>
      </c>
      <c r="V59">
        <v>1146438824</v>
      </c>
      <c r="W59" t="s">
        <v>4825</v>
      </c>
      <c r="X59" t="s">
        <v>17</v>
      </c>
      <c r="Y59" t="s">
        <v>17</v>
      </c>
      <c r="Z59" t="s">
        <v>17</v>
      </c>
      <c r="AA59" t="s">
        <v>17</v>
      </c>
      <c r="AB59" t="s">
        <v>17</v>
      </c>
      <c r="AC59">
        <v>3195586469</v>
      </c>
      <c r="AD59" t="s">
        <v>468</v>
      </c>
      <c r="AE59" t="s">
        <v>15</v>
      </c>
      <c r="AF59">
        <v>0</v>
      </c>
      <c r="AG59" t="s">
        <v>17</v>
      </c>
      <c r="AH59" t="s">
        <v>469</v>
      </c>
      <c r="AI59" t="s">
        <v>17</v>
      </c>
      <c r="AJ59" t="s">
        <v>470</v>
      </c>
      <c r="AK59" t="s">
        <v>4826</v>
      </c>
      <c r="AL59" t="s">
        <v>16</v>
      </c>
      <c r="AM59" t="s">
        <v>17</v>
      </c>
      <c r="AN59" t="s">
        <v>17</v>
      </c>
      <c r="AO59" t="s">
        <v>17</v>
      </c>
      <c r="AP59" t="s">
        <v>17</v>
      </c>
      <c r="AQ59">
        <v>9</v>
      </c>
      <c r="AR59" t="s">
        <v>17</v>
      </c>
      <c r="AS59" t="s">
        <v>17</v>
      </c>
      <c r="AT59" t="s">
        <v>17</v>
      </c>
      <c r="AU59" t="s">
        <v>17</v>
      </c>
      <c r="AV59" t="s">
        <v>17</v>
      </c>
      <c r="AW59" t="s">
        <v>4827</v>
      </c>
      <c r="AX59" t="s">
        <v>17</v>
      </c>
      <c r="AY59" t="s">
        <v>17</v>
      </c>
      <c r="AZ59" t="s">
        <v>17</v>
      </c>
      <c r="BA59" t="s">
        <v>17</v>
      </c>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HC59"/>
    </row>
    <row r="60" spans="1:211" hidden="1" x14ac:dyDescent="0.25">
      <c r="A60">
        <v>23188502</v>
      </c>
      <c r="B60">
        <f>VLOOKUP(A60,BASE!A:A,1,0)</f>
        <v>23188502</v>
      </c>
      <c r="C60">
        <v>1</v>
      </c>
      <c r="D60">
        <v>2</v>
      </c>
      <c r="E60" t="s">
        <v>4335</v>
      </c>
      <c r="F60" t="s">
        <v>462</v>
      </c>
      <c r="G60" t="s">
        <v>4336</v>
      </c>
      <c r="H60" t="s">
        <v>463</v>
      </c>
      <c r="I60" t="s">
        <v>463</v>
      </c>
      <c r="J60" t="s">
        <v>17</v>
      </c>
      <c r="K60" t="s">
        <v>17</v>
      </c>
      <c r="L60" t="s">
        <v>464</v>
      </c>
      <c r="M60" t="s">
        <v>17</v>
      </c>
      <c r="N60" t="s">
        <v>465</v>
      </c>
      <c r="O60" s="54">
        <v>45525.429861111108</v>
      </c>
      <c r="P60" t="s">
        <v>17</v>
      </c>
      <c r="Q60" s="55">
        <v>45525</v>
      </c>
      <c r="R60" s="56">
        <v>0</v>
      </c>
      <c r="S60" s="54">
        <v>45922.460520833331</v>
      </c>
      <c r="T60" t="s">
        <v>4828</v>
      </c>
      <c r="U60" t="s">
        <v>466</v>
      </c>
      <c r="V60">
        <v>32456141</v>
      </c>
      <c r="W60" t="s">
        <v>4337</v>
      </c>
      <c r="X60" t="s">
        <v>17</v>
      </c>
      <c r="Y60" t="s">
        <v>17</v>
      </c>
      <c r="Z60" t="s">
        <v>17</v>
      </c>
      <c r="AA60" t="s">
        <v>17</v>
      </c>
      <c r="AB60" t="s">
        <v>17</v>
      </c>
      <c r="AC60">
        <v>3006859344</v>
      </c>
      <c r="AD60" t="s">
        <v>468</v>
      </c>
      <c r="AE60" t="s">
        <v>15</v>
      </c>
      <c r="AF60">
        <v>0</v>
      </c>
      <c r="AG60" t="s">
        <v>17</v>
      </c>
      <c r="AH60" t="s">
        <v>469</v>
      </c>
      <c r="AI60" t="s">
        <v>17</v>
      </c>
      <c r="AJ60" t="s">
        <v>470</v>
      </c>
      <c r="AK60" t="s">
        <v>17</v>
      </c>
      <c r="AL60" t="s">
        <v>16</v>
      </c>
      <c r="AM60" t="s">
        <v>17</v>
      </c>
      <c r="AN60" t="s">
        <v>17</v>
      </c>
      <c r="AO60" t="s">
        <v>17</v>
      </c>
      <c r="AP60" t="s">
        <v>17</v>
      </c>
      <c r="AQ60">
        <v>9</v>
      </c>
      <c r="AR60" t="s">
        <v>17</v>
      </c>
      <c r="AS60" t="s">
        <v>17</v>
      </c>
      <c r="AT60" t="s">
        <v>17</v>
      </c>
      <c r="AU60" t="s">
        <v>17</v>
      </c>
      <c r="AV60" t="s">
        <v>17</v>
      </c>
      <c r="AW60" t="s">
        <v>4338</v>
      </c>
      <c r="AX60" t="s">
        <v>17</v>
      </c>
      <c r="AY60" t="s">
        <v>17</v>
      </c>
      <c r="AZ60" t="s">
        <v>17</v>
      </c>
      <c r="BA60" t="s">
        <v>17</v>
      </c>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HC60"/>
    </row>
    <row r="61" spans="1:211" hidden="1" x14ac:dyDescent="0.25">
      <c r="A61">
        <v>23524629</v>
      </c>
      <c r="B61">
        <f>VLOOKUP(A61,BASE!A:A,1,0)</f>
        <v>23524629</v>
      </c>
      <c r="C61">
        <v>1</v>
      </c>
      <c r="D61">
        <v>2</v>
      </c>
      <c r="E61" t="s">
        <v>2336</v>
      </c>
      <c r="F61" t="s">
        <v>462</v>
      </c>
      <c r="G61" t="s">
        <v>3305</v>
      </c>
      <c r="H61" t="s">
        <v>463</v>
      </c>
      <c r="I61" t="s">
        <v>463</v>
      </c>
      <c r="J61" t="s">
        <v>17</v>
      </c>
      <c r="K61" t="s">
        <v>17</v>
      </c>
      <c r="L61" t="s">
        <v>464</v>
      </c>
      <c r="M61" t="s">
        <v>17</v>
      </c>
      <c r="N61" t="s">
        <v>465</v>
      </c>
      <c r="O61" s="54">
        <v>45896.650752314818</v>
      </c>
      <c r="P61" t="s">
        <v>17</v>
      </c>
      <c r="Q61" s="55">
        <v>45896</v>
      </c>
      <c r="R61" s="56">
        <v>0</v>
      </c>
      <c r="S61" s="54">
        <v>45915.553194444445</v>
      </c>
      <c r="T61" t="s">
        <v>4829</v>
      </c>
      <c r="U61" t="s">
        <v>466</v>
      </c>
      <c r="V61">
        <v>42988582</v>
      </c>
      <c r="W61" t="s">
        <v>3306</v>
      </c>
      <c r="X61">
        <v>2217060</v>
      </c>
      <c r="Y61" t="s">
        <v>17</v>
      </c>
      <c r="Z61" t="s">
        <v>2332</v>
      </c>
      <c r="AA61" t="s">
        <v>484</v>
      </c>
      <c r="AB61">
        <v>2217060</v>
      </c>
      <c r="AC61">
        <v>3234481484</v>
      </c>
      <c r="AD61" t="s">
        <v>468</v>
      </c>
      <c r="AE61" t="s">
        <v>15</v>
      </c>
      <c r="AF61">
        <v>0</v>
      </c>
      <c r="AG61" t="s">
        <v>17</v>
      </c>
      <c r="AH61" t="s">
        <v>469</v>
      </c>
      <c r="AI61" t="s">
        <v>17</v>
      </c>
      <c r="AJ61" t="s">
        <v>470</v>
      </c>
      <c r="AK61" t="s">
        <v>3307</v>
      </c>
      <c r="AL61" t="s">
        <v>16</v>
      </c>
      <c r="AM61" t="s">
        <v>17</v>
      </c>
      <c r="AN61" t="s">
        <v>17</v>
      </c>
      <c r="AO61" t="s">
        <v>17</v>
      </c>
      <c r="AP61" t="s">
        <v>17</v>
      </c>
      <c r="AQ61" t="s">
        <v>472</v>
      </c>
      <c r="AR61" t="s">
        <v>17</v>
      </c>
      <c r="AS61" t="s">
        <v>17</v>
      </c>
      <c r="AT61" t="s">
        <v>17</v>
      </c>
      <c r="AU61" t="s">
        <v>17</v>
      </c>
      <c r="AV61" t="s">
        <v>17</v>
      </c>
      <c r="AW61" t="s">
        <v>2334</v>
      </c>
      <c r="AX61" t="s">
        <v>17</v>
      </c>
      <c r="AY61" t="s">
        <v>17</v>
      </c>
      <c r="AZ61" t="s">
        <v>17</v>
      </c>
      <c r="BA61" t="s">
        <v>17</v>
      </c>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HC61"/>
    </row>
    <row r="62" spans="1:211" hidden="1" x14ac:dyDescent="0.25">
      <c r="A62">
        <v>23546693</v>
      </c>
      <c r="B62">
        <f>VLOOKUP(A62,BASE!A:A,1,0)</f>
        <v>23546693</v>
      </c>
      <c r="C62">
        <v>1</v>
      </c>
      <c r="D62">
        <v>2</v>
      </c>
      <c r="E62" t="s">
        <v>4830</v>
      </c>
      <c r="F62" t="s">
        <v>462</v>
      </c>
      <c r="G62" t="s">
        <v>4831</v>
      </c>
      <c r="H62" t="s">
        <v>463</v>
      </c>
      <c r="I62" t="s">
        <v>463</v>
      </c>
      <c r="J62" t="s">
        <v>17</v>
      </c>
      <c r="K62" t="s">
        <v>17</v>
      </c>
      <c r="L62" t="s">
        <v>464</v>
      </c>
      <c r="M62" t="s">
        <v>17</v>
      </c>
      <c r="N62" t="s">
        <v>465</v>
      </c>
      <c r="O62" s="54">
        <v>45923.43645833333</v>
      </c>
      <c r="P62" t="s">
        <v>17</v>
      </c>
      <c r="Q62" s="55">
        <v>45923</v>
      </c>
      <c r="R62" s="56">
        <v>0</v>
      </c>
      <c r="S62" s="54">
        <v>45923.436493055553</v>
      </c>
      <c r="T62" t="s">
        <v>3288</v>
      </c>
      <c r="U62" t="s">
        <v>466</v>
      </c>
      <c r="V62">
        <v>1017247912</v>
      </c>
      <c r="W62" t="s">
        <v>4832</v>
      </c>
      <c r="X62" t="s">
        <v>17</v>
      </c>
      <c r="Y62" t="s">
        <v>17</v>
      </c>
      <c r="Z62" t="s">
        <v>17</v>
      </c>
      <c r="AA62" t="s">
        <v>17</v>
      </c>
      <c r="AB62" t="s">
        <v>17</v>
      </c>
      <c r="AC62">
        <v>3016992612</v>
      </c>
      <c r="AD62" t="s">
        <v>468</v>
      </c>
      <c r="AE62" t="s">
        <v>15</v>
      </c>
      <c r="AF62">
        <v>0</v>
      </c>
      <c r="AG62" t="s">
        <v>17</v>
      </c>
      <c r="AH62" t="s">
        <v>469</v>
      </c>
      <c r="AI62" t="s">
        <v>17</v>
      </c>
      <c r="AJ62" t="s">
        <v>470</v>
      </c>
      <c r="AK62" t="s">
        <v>4833</v>
      </c>
      <c r="AL62" t="s">
        <v>16</v>
      </c>
      <c r="AM62" t="s">
        <v>17</v>
      </c>
      <c r="AN62" t="s">
        <v>17</v>
      </c>
      <c r="AO62" t="s">
        <v>17</v>
      </c>
      <c r="AP62" t="s">
        <v>17</v>
      </c>
      <c r="AQ62">
        <v>9</v>
      </c>
      <c r="AR62" t="s">
        <v>17</v>
      </c>
      <c r="AS62" t="s">
        <v>17</v>
      </c>
      <c r="AT62" t="s">
        <v>17</v>
      </c>
      <c r="AU62" t="s">
        <v>17</v>
      </c>
      <c r="AV62" t="s">
        <v>17</v>
      </c>
      <c r="AW62" t="s">
        <v>4834</v>
      </c>
      <c r="AX62" t="s">
        <v>17</v>
      </c>
      <c r="AY62" t="s">
        <v>17</v>
      </c>
      <c r="AZ62" t="s">
        <v>17</v>
      </c>
      <c r="BA62" t="s">
        <v>17</v>
      </c>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HC62"/>
    </row>
    <row r="63" spans="1:211" hidden="1" x14ac:dyDescent="0.25">
      <c r="A63">
        <v>23546931</v>
      </c>
      <c r="B63">
        <f>VLOOKUP(A63,BASE!A:A,1,0)</f>
        <v>23546931</v>
      </c>
      <c r="C63">
        <v>1</v>
      </c>
      <c r="D63">
        <v>2</v>
      </c>
      <c r="E63" t="s">
        <v>4835</v>
      </c>
      <c r="F63" t="s">
        <v>462</v>
      </c>
      <c r="G63" t="s">
        <v>4836</v>
      </c>
      <c r="H63" t="s">
        <v>463</v>
      </c>
      <c r="I63" t="s">
        <v>463</v>
      </c>
      <c r="J63" t="s">
        <v>17</v>
      </c>
      <c r="K63" t="s">
        <v>17</v>
      </c>
      <c r="L63" t="s">
        <v>464</v>
      </c>
      <c r="M63" t="s">
        <v>17</v>
      </c>
      <c r="N63" t="s">
        <v>465</v>
      </c>
      <c r="O63" s="54">
        <v>45923.566967592589</v>
      </c>
      <c r="P63" t="s">
        <v>17</v>
      </c>
      <c r="Q63" s="55">
        <v>45923</v>
      </c>
      <c r="R63" s="56">
        <v>0</v>
      </c>
      <c r="S63" s="54">
        <v>45923.566990740743</v>
      </c>
      <c r="T63" t="s">
        <v>4216</v>
      </c>
      <c r="U63" t="s">
        <v>466</v>
      </c>
      <c r="V63">
        <v>70050223</v>
      </c>
      <c r="W63" t="s">
        <v>4837</v>
      </c>
      <c r="X63" t="s">
        <v>17</v>
      </c>
      <c r="Y63" t="s">
        <v>17</v>
      </c>
      <c r="Z63" t="s">
        <v>17</v>
      </c>
      <c r="AA63" t="s">
        <v>17</v>
      </c>
      <c r="AB63" t="s">
        <v>17</v>
      </c>
      <c r="AC63">
        <v>3045717312</v>
      </c>
      <c r="AD63" t="s">
        <v>468</v>
      </c>
      <c r="AE63" t="s">
        <v>15</v>
      </c>
      <c r="AF63">
        <v>0</v>
      </c>
      <c r="AG63" t="s">
        <v>17</v>
      </c>
      <c r="AH63" t="s">
        <v>469</v>
      </c>
      <c r="AI63" t="s">
        <v>17</v>
      </c>
      <c r="AJ63" t="s">
        <v>470</v>
      </c>
      <c r="AK63" t="s">
        <v>4838</v>
      </c>
      <c r="AL63" t="s">
        <v>16</v>
      </c>
      <c r="AM63" t="s">
        <v>17</v>
      </c>
      <c r="AN63" t="s">
        <v>17</v>
      </c>
      <c r="AO63" t="s">
        <v>17</v>
      </c>
      <c r="AP63" t="s">
        <v>17</v>
      </c>
      <c r="AQ63">
        <v>9</v>
      </c>
      <c r="AR63" t="s">
        <v>17</v>
      </c>
      <c r="AS63" t="s">
        <v>17</v>
      </c>
      <c r="AT63" t="s">
        <v>475</v>
      </c>
      <c r="AU63" t="s">
        <v>476</v>
      </c>
      <c r="AV63" t="s">
        <v>477</v>
      </c>
      <c r="AW63" t="s">
        <v>4839</v>
      </c>
      <c r="AX63" t="s">
        <v>17</v>
      </c>
      <c r="AY63" t="s">
        <v>17</v>
      </c>
      <c r="AZ63" t="s">
        <v>17</v>
      </c>
      <c r="BA63" t="s">
        <v>17</v>
      </c>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HC63"/>
    </row>
    <row r="64" spans="1:211" hidden="1" x14ac:dyDescent="0.25">
      <c r="A64">
        <v>23546208</v>
      </c>
      <c r="B64">
        <f>VLOOKUP(A64,BASE!A:A,1,0)</f>
        <v>23546208</v>
      </c>
      <c r="C64">
        <v>1</v>
      </c>
      <c r="D64">
        <v>2</v>
      </c>
      <c r="E64" t="s">
        <v>4840</v>
      </c>
      <c r="F64" t="s">
        <v>462</v>
      </c>
      <c r="G64" t="s">
        <v>4841</v>
      </c>
      <c r="H64" t="s">
        <v>463</v>
      </c>
      <c r="I64" t="s">
        <v>463</v>
      </c>
      <c r="J64" t="s">
        <v>17</v>
      </c>
      <c r="K64" t="s">
        <v>17</v>
      </c>
      <c r="L64" t="s">
        <v>464</v>
      </c>
      <c r="M64" t="s">
        <v>17</v>
      </c>
      <c r="N64" t="s">
        <v>465</v>
      </c>
      <c r="O64" s="54">
        <v>45922.733472222222</v>
      </c>
      <c r="P64" t="s">
        <v>17</v>
      </c>
      <c r="Q64" s="55">
        <v>45923</v>
      </c>
      <c r="R64" s="56">
        <v>0</v>
      </c>
      <c r="S64" s="54">
        <v>45922.733506944445</v>
      </c>
      <c r="T64" t="s">
        <v>4842</v>
      </c>
      <c r="U64" t="s">
        <v>466</v>
      </c>
      <c r="V64">
        <v>33101794</v>
      </c>
      <c r="W64" t="s">
        <v>4843</v>
      </c>
      <c r="X64" t="s">
        <v>17</v>
      </c>
      <c r="Y64" t="s">
        <v>17</v>
      </c>
      <c r="Z64" t="s">
        <v>17</v>
      </c>
      <c r="AA64" t="s">
        <v>17</v>
      </c>
      <c r="AB64" t="s">
        <v>17</v>
      </c>
      <c r="AC64">
        <v>3136969996</v>
      </c>
      <c r="AD64" t="s">
        <v>468</v>
      </c>
      <c r="AE64" t="s">
        <v>15</v>
      </c>
      <c r="AF64">
        <v>0</v>
      </c>
      <c r="AG64" t="s">
        <v>17</v>
      </c>
      <c r="AH64" t="s">
        <v>469</v>
      </c>
      <c r="AI64" t="s">
        <v>17</v>
      </c>
      <c r="AJ64" t="s">
        <v>470</v>
      </c>
      <c r="AK64" t="s">
        <v>4844</v>
      </c>
      <c r="AL64" t="s">
        <v>16</v>
      </c>
      <c r="AM64" t="s">
        <v>17</v>
      </c>
      <c r="AN64" t="s">
        <v>17</v>
      </c>
      <c r="AO64" t="s">
        <v>17</v>
      </c>
      <c r="AP64" t="s">
        <v>17</v>
      </c>
      <c r="AQ64">
        <v>9</v>
      </c>
      <c r="AR64" t="s">
        <v>17</v>
      </c>
      <c r="AS64" t="s">
        <v>17</v>
      </c>
      <c r="AT64" t="s">
        <v>17</v>
      </c>
      <c r="AU64" t="s">
        <v>17</v>
      </c>
      <c r="AV64" t="s">
        <v>17</v>
      </c>
      <c r="AW64" t="s">
        <v>4845</v>
      </c>
      <c r="AX64" t="s">
        <v>17</v>
      </c>
      <c r="AY64" t="s">
        <v>17</v>
      </c>
      <c r="AZ64" t="s">
        <v>17</v>
      </c>
      <c r="BA64" t="s">
        <v>17</v>
      </c>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HC64"/>
    </row>
    <row r="65" spans="1:211" hidden="1" x14ac:dyDescent="0.25">
      <c r="A65">
        <v>23511044</v>
      </c>
      <c r="B65">
        <f>VLOOKUP(A65,BASE!A:A,1,0)</f>
        <v>23511044</v>
      </c>
      <c r="C65">
        <v>1</v>
      </c>
      <c r="D65">
        <v>2</v>
      </c>
      <c r="E65" t="s">
        <v>4339</v>
      </c>
      <c r="F65" t="s">
        <v>514</v>
      </c>
      <c r="G65" t="s">
        <v>4340</v>
      </c>
      <c r="H65" t="s">
        <v>463</v>
      </c>
      <c r="I65" t="s">
        <v>463</v>
      </c>
      <c r="J65" t="s">
        <v>17</v>
      </c>
      <c r="K65" t="s">
        <v>17</v>
      </c>
      <c r="L65" t="s">
        <v>464</v>
      </c>
      <c r="M65" t="s">
        <v>17</v>
      </c>
      <c r="N65" t="s">
        <v>465</v>
      </c>
      <c r="O65" s="54">
        <v>45881.494826388887</v>
      </c>
      <c r="P65" t="s">
        <v>17</v>
      </c>
      <c r="Q65" s="55">
        <v>45895</v>
      </c>
      <c r="R65" s="56">
        <v>0</v>
      </c>
      <c r="S65" s="54">
        <v>45919.657962962963</v>
      </c>
      <c r="T65" t="s">
        <v>3765</v>
      </c>
      <c r="U65" t="s">
        <v>466</v>
      </c>
      <c r="V65">
        <v>43113408</v>
      </c>
      <c r="W65" t="s">
        <v>4341</v>
      </c>
      <c r="X65" t="s">
        <v>17</v>
      </c>
      <c r="Y65" t="s">
        <v>17</v>
      </c>
      <c r="Z65" t="s">
        <v>17</v>
      </c>
      <c r="AA65" t="s">
        <v>17</v>
      </c>
      <c r="AB65" t="s">
        <v>17</v>
      </c>
      <c r="AC65">
        <v>3206080559</v>
      </c>
      <c r="AD65" t="s">
        <v>468</v>
      </c>
      <c r="AE65" t="s">
        <v>15</v>
      </c>
      <c r="AF65" t="s">
        <v>17</v>
      </c>
      <c r="AG65" t="s">
        <v>17</v>
      </c>
      <c r="AH65" t="s">
        <v>469</v>
      </c>
      <c r="AI65" t="s">
        <v>17</v>
      </c>
      <c r="AJ65" t="s">
        <v>470</v>
      </c>
      <c r="AK65" t="s">
        <v>4342</v>
      </c>
      <c r="AL65" t="s">
        <v>16</v>
      </c>
      <c r="AM65" t="s">
        <v>17</v>
      </c>
      <c r="AN65" t="s">
        <v>17</v>
      </c>
      <c r="AO65" t="s">
        <v>17</v>
      </c>
      <c r="AP65" t="s">
        <v>17</v>
      </c>
      <c r="AQ65">
        <v>9</v>
      </c>
      <c r="AR65" t="s">
        <v>17</v>
      </c>
      <c r="AS65" t="s">
        <v>17</v>
      </c>
      <c r="AT65" t="s">
        <v>475</v>
      </c>
      <c r="AU65" t="s">
        <v>476</v>
      </c>
      <c r="AV65" t="s">
        <v>477</v>
      </c>
      <c r="AW65" t="s">
        <v>4343</v>
      </c>
      <c r="AX65" t="s">
        <v>17</v>
      </c>
      <c r="AY65" t="s">
        <v>17</v>
      </c>
      <c r="AZ65" t="s">
        <v>17</v>
      </c>
      <c r="BA65" t="s">
        <v>17</v>
      </c>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HC65"/>
    </row>
    <row r="66" spans="1:211" hidden="1" x14ac:dyDescent="0.25">
      <c r="A66">
        <v>23511050</v>
      </c>
      <c r="B66">
        <f>VLOOKUP(A66,BASE!A:A,1,0)</f>
        <v>23511050</v>
      </c>
      <c r="C66">
        <v>1</v>
      </c>
      <c r="D66">
        <v>2</v>
      </c>
      <c r="E66" t="s">
        <v>4344</v>
      </c>
      <c r="F66" t="s">
        <v>514</v>
      </c>
      <c r="G66" t="s">
        <v>4345</v>
      </c>
      <c r="H66" t="s">
        <v>463</v>
      </c>
      <c r="I66" t="s">
        <v>463</v>
      </c>
      <c r="J66" t="s">
        <v>17</v>
      </c>
      <c r="K66" t="s">
        <v>17</v>
      </c>
      <c r="L66" t="s">
        <v>464</v>
      </c>
      <c r="M66" t="s">
        <v>17</v>
      </c>
      <c r="N66" t="s">
        <v>465</v>
      </c>
      <c r="O66" s="54">
        <v>45881.49796296296</v>
      </c>
      <c r="P66" t="s">
        <v>17</v>
      </c>
      <c r="Q66" s="55">
        <v>45895</v>
      </c>
      <c r="R66" s="56">
        <v>0</v>
      </c>
      <c r="S66" s="54">
        <v>45919.658530092594</v>
      </c>
      <c r="T66" t="s">
        <v>3765</v>
      </c>
      <c r="U66" t="s">
        <v>466</v>
      </c>
      <c r="V66">
        <v>43113408</v>
      </c>
      <c r="W66" t="s">
        <v>4341</v>
      </c>
      <c r="X66" t="s">
        <v>17</v>
      </c>
      <c r="Y66" t="s">
        <v>17</v>
      </c>
      <c r="Z66" t="s">
        <v>17</v>
      </c>
      <c r="AA66" t="s">
        <v>17</v>
      </c>
      <c r="AB66" t="s">
        <v>17</v>
      </c>
      <c r="AC66">
        <v>3206080559</v>
      </c>
      <c r="AD66" t="s">
        <v>468</v>
      </c>
      <c r="AE66" t="s">
        <v>15</v>
      </c>
      <c r="AF66" t="s">
        <v>17</v>
      </c>
      <c r="AG66" t="s">
        <v>17</v>
      </c>
      <c r="AH66" t="s">
        <v>469</v>
      </c>
      <c r="AI66" t="s">
        <v>17</v>
      </c>
      <c r="AJ66" t="s">
        <v>470</v>
      </c>
      <c r="AK66" t="s">
        <v>4346</v>
      </c>
      <c r="AL66" t="s">
        <v>16</v>
      </c>
      <c r="AM66" t="s">
        <v>17</v>
      </c>
      <c r="AN66" t="s">
        <v>17</v>
      </c>
      <c r="AO66" t="s">
        <v>17</v>
      </c>
      <c r="AP66" t="s">
        <v>17</v>
      </c>
      <c r="AQ66">
        <v>9</v>
      </c>
      <c r="AR66" t="s">
        <v>17</v>
      </c>
      <c r="AS66" t="s">
        <v>17</v>
      </c>
      <c r="AT66" t="s">
        <v>475</v>
      </c>
      <c r="AU66" t="s">
        <v>476</v>
      </c>
      <c r="AV66" t="s">
        <v>477</v>
      </c>
      <c r="AW66" t="s">
        <v>4347</v>
      </c>
      <c r="AX66" t="s">
        <v>17</v>
      </c>
      <c r="AY66" t="s">
        <v>17</v>
      </c>
      <c r="AZ66" t="s">
        <v>17</v>
      </c>
      <c r="BA66" t="s">
        <v>17</v>
      </c>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HC66"/>
    </row>
    <row r="67" spans="1:211" hidden="1" x14ac:dyDescent="0.25">
      <c r="A67">
        <v>23547052</v>
      </c>
      <c r="B67">
        <f>VLOOKUP(A67,BASE!A:A,1,0)</f>
        <v>23547052</v>
      </c>
      <c r="C67">
        <v>1</v>
      </c>
      <c r="D67">
        <v>2</v>
      </c>
      <c r="E67" t="s">
        <v>4846</v>
      </c>
      <c r="F67" t="s">
        <v>462</v>
      </c>
      <c r="G67" t="s">
        <v>4847</v>
      </c>
      <c r="H67" t="s">
        <v>463</v>
      </c>
      <c r="I67" t="s">
        <v>463</v>
      </c>
      <c r="J67" t="s">
        <v>17</v>
      </c>
      <c r="K67" t="s">
        <v>17</v>
      </c>
      <c r="L67" t="s">
        <v>464</v>
      </c>
      <c r="M67" t="s">
        <v>17</v>
      </c>
      <c r="N67" t="s">
        <v>465</v>
      </c>
      <c r="O67" s="54">
        <v>45923.601053240738</v>
      </c>
      <c r="P67" t="s">
        <v>17</v>
      </c>
      <c r="Q67" s="55">
        <v>45923</v>
      </c>
      <c r="R67" s="56">
        <v>0</v>
      </c>
      <c r="S67" s="54">
        <v>45923.601087962961</v>
      </c>
      <c r="T67" t="s">
        <v>4454</v>
      </c>
      <c r="U67" t="s">
        <v>466</v>
      </c>
      <c r="V67">
        <v>1037263422</v>
      </c>
      <c r="W67" t="s">
        <v>4848</v>
      </c>
      <c r="X67" t="s">
        <v>17</v>
      </c>
      <c r="Y67" t="s">
        <v>17</v>
      </c>
      <c r="Z67" t="s">
        <v>17</v>
      </c>
      <c r="AA67" t="s">
        <v>17</v>
      </c>
      <c r="AB67" t="s">
        <v>17</v>
      </c>
      <c r="AC67">
        <v>3116497357</v>
      </c>
      <c r="AD67" t="s">
        <v>468</v>
      </c>
      <c r="AE67" t="s">
        <v>15</v>
      </c>
      <c r="AF67">
        <v>0</v>
      </c>
      <c r="AG67" t="s">
        <v>17</v>
      </c>
      <c r="AH67" t="s">
        <v>469</v>
      </c>
      <c r="AI67" t="s">
        <v>17</v>
      </c>
      <c r="AJ67" t="s">
        <v>470</v>
      </c>
      <c r="AK67" t="s">
        <v>4849</v>
      </c>
      <c r="AL67" t="s">
        <v>16</v>
      </c>
      <c r="AM67" t="s">
        <v>17</v>
      </c>
      <c r="AN67" t="s">
        <v>17</v>
      </c>
      <c r="AO67" t="s">
        <v>17</v>
      </c>
      <c r="AP67" t="s">
        <v>17</v>
      </c>
      <c r="AQ67">
        <v>9</v>
      </c>
      <c r="AR67" t="s">
        <v>17</v>
      </c>
      <c r="AS67" t="s">
        <v>17</v>
      </c>
      <c r="AT67" t="s">
        <v>475</v>
      </c>
      <c r="AU67" t="s">
        <v>476</v>
      </c>
      <c r="AV67" t="s">
        <v>477</v>
      </c>
      <c r="AW67" t="s">
        <v>4850</v>
      </c>
      <c r="AX67" t="s">
        <v>17</v>
      </c>
      <c r="AY67" t="s">
        <v>17</v>
      </c>
      <c r="AZ67" t="s">
        <v>17</v>
      </c>
      <c r="BA67" t="s">
        <v>17</v>
      </c>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HC67"/>
    </row>
    <row r="68" spans="1:211" hidden="1" x14ac:dyDescent="0.25">
      <c r="A68">
        <v>23390390</v>
      </c>
      <c r="B68">
        <f>VLOOKUP(A68,BASE!A:A,1,0)</f>
        <v>23390390</v>
      </c>
      <c r="C68">
        <v>1</v>
      </c>
      <c r="D68">
        <v>2</v>
      </c>
      <c r="E68" t="s">
        <v>4851</v>
      </c>
      <c r="F68" t="s">
        <v>462</v>
      </c>
      <c r="G68" t="s">
        <v>4852</v>
      </c>
      <c r="H68" t="s">
        <v>463</v>
      </c>
      <c r="I68" t="s">
        <v>463</v>
      </c>
      <c r="J68" t="s">
        <v>17</v>
      </c>
      <c r="K68" t="s">
        <v>17</v>
      </c>
      <c r="L68" t="s">
        <v>464</v>
      </c>
      <c r="M68" t="s">
        <v>17</v>
      </c>
      <c r="N68" t="s">
        <v>465</v>
      </c>
      <c r="O68" s="54">
        <v>45734.395925925928</v>
      </c>
      <c r="P68" t="s">
        <v>17</v>
      </c>
      <c r="Q68" s="55">
        <v>45735</v>
      </c>
      <c r="R68" s="56">
        <v>0</v>
      </c>
      <c r="S68" s="54">
        <v>45923.314641203702</v>
      </c>
      <c r="T68" t="s">
        <v>4815</v>
      </c>
      <c r="U68" t="s">
        <v>466</v>
      </c>
      <c r="V68">
        <v>1039086467</v>
      </c>
      <c r="W68" t="s">
        <v>3768</v>
      </c>
      <c r="X68" t="s">
        <v>17</v>
      </c>
      <c r="Y68" t="s">
        <v>4853</v>
      </c>
      <c r="Z68" t="s">
        <v>17</v>
      </c>
      <c r="AA68" t="s">
        <v>17</v>
      </c>
      <c r="AB68" t="s">
        <v>17</v>
      </c>
      <c r="AC68">
        <v>3215854627</v>
      </c>
      <c r="AD68" t="s">
        <v>468</v>
      </c>
      <c r="AE68" t="s">
        <v>15</v>
      </c>
      <c r="AF68">
        <v>0</v>
      </c>
      <c r="AG68" t="s">
        <v>17</v>
      </c>
      <c r="AH68" t="s">
        <v>469</v>
      </c>
      <c r="AI68" t="s">
        <v>17</v>
      </c>
      <c r="AJ68" t="s">
        <v>470</v>
      </c>
      <c r="AK68" t="s">
        <v>4854</v>
      </c>
      <c r="AL68" t="s">
        <v>16</v>
      </c>
      <c r="AM68" t="s">
        <v>17</v>
      </c>
      <c r="AN68" t="s">
        <v>17</v>
      </c>
      <c r="AO68" t="s">
        <v>17</v>
      </c>
      <c r="AP68" t="s">
        <v>17</v>
      </c>
      <c r="AQ68">
        <v>9</v>
      </c>
      <c r="AR68" t="s">
        <v>17</v>
      </c>
      <c r="AS68" t="s">
        <v>17</v>
      </c>
      <c r="AT68" t="s">
        <v>17</v>
      </c>
      <c r="AU68" t="s">
        <v>17</v>
      </c>
      <c r="AV68" t="s">
        <v>17</v>
      </c>
      <c r="AW68" t="s">
        <v>4855</v>
      </c>
      <c r="AX68" t="s">
        <v>17</v>
      </c>
      <c r="AY68" t="s">
        <v>17</v>
      </c>
      <c r="AZ68" t="s">
        <v>17</v>
      </c>
      <c r="BA68" t="s">
        <v>17</v>
      </c>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HC68"/>
    </row>
    <row r="69" spans="1:211" hidden="1" x14ac:dyDescent="0.25">
      <c r="A69">
        <v>23546846</v>
      </c>
      <c r="B69">
        <f>VLOOKUP(A69,BASE!A:A,1,0)</f>
        <v>23546846</v>
      </c>
      <c r="C69">
        <v>1</v>
      </c>
      <c r="D69">
        <v>2</v>
      </c>
      <c r="E69" t="s">
        <v>4856</v>
      </c>
      <c r="F69" t="s">
        <v>462</v>
      </c>
      <c r="G69" t="s">
        <v>4857</v>
      </c>
      <c r="H69" t="s">
        <v>463</v>
      </c>
      <c r="I69" t="s">
        <v>463</v>
      </c>
      <c r="J69" t="s">
        <v>17</v>
      </c>
      <c r="K69" t="s">
        <v>17</v>
      </c>
      <c r="L69" t="s">
        <v>464</v>
      </c>
      <c r="M69" t="s">
        <v>17</v>
      </c>
      <c r="N69" t="s">
        <v>465</v>
      </c>
      <c r="O69" s="54">
        <v>45923.506226851852</v>
      </c>
      <c r="P69" t="s">
        <v>17</v>
      </c>
      <c r="Q69" s="55">
        <v>45923</v>
      </c>
      <c r="R69" s="56">
        <v>0</v>
      </c>
      <c r="S69" s="54">
        <v>45923.506261574075</v>
      </c>
      <c r="T69" t="s">
        <v>4796</v>
      </c>
      <c r="U69" t="s">
        <v>466</v>
      </c>
      <c r="V69">
        <v>43613332</v>
      </c>
      <c r="W69" t="s">
        <v>4858</v>
      </c>
      <c r="X69" t="s">
        <v>17</v>
      </c>
      <c r="Y69" t="s">
        <v>17</v>
      </c>
      <c r="Z69" t="s">
        <v>17</v>
      </c>
      <c r="AA69" t="s">
        <v>17</v>
      </c>
      <c r="AB69" t="s">
        <v>17</v>
      </c>
      <c r="AC69">
        <v>3113820509</v>
      </c>
      <c r="AD69" t="s">
        <v>468</v>
      </c>
      <c r="AE69" t="s">
        <v>15</v>
      </c>
      <c r="AF69">
        <v>0</v>
      </c>
      <c r="AG69" t="s">
        <v>17</v>
      </c>
      <c r="AH69" t="s">
        <v>469</v>
      </c>
      <c r="AI69" t="s">
        <v>17</v>
      </c>
      <c r="AJ69" t="s">
        <v>470</v>
      </c>
      <c r="AK69" t="s">
        <v>4859</v>
      </c>
      <c r="AL69" t="s">
        <v>16</v>
      </c>
      <c r="AM69" t="s">
        <v>17</v>
      </c>
      <c r="AN69" t="s">
        <v>17</v>
      </c>
      <c r="AO69" t="s">
        <v>17</v>
      </c>
      <c r="AP69" t="s">
        <v>17</v>
      </c>
      <c r="AQ69">
        <v>9</v>
      </c>
      <c r="AR69" t="s">
        <v>17</v>
      </c>
      <c r="AS69" t="s">
        <v>17</v>
      </c>
      <c r="AT69" t="s">
        <v>475</v>
      </c>
      <c r="AU69" t="s">
        <v>476</v>
      </c>
      <c r="AV69" t="s">
        <v>477</v>
      </c>
      <c r="AW69" t="s">
        <v>4860</v>
      </c>
      <c r="AX69" t="s">
        <v>17</v>
      </c>
      <c r="AY69" t="s">
        <v>17</v>
      </c>
      <c r="AZ69" t="s">
        <v>17</v>
      </c>
      <c r="BA69" t="s">
        <v>17</v>
      </c>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HC69"/>
    </row>
    <row r="70" spans="1:211" hidden="1" x14ac:dyDescent="0.25">
      <c r="A70">
        <v>23537884</v>
      </c>
      <c r="B70">
        <f>VLOOKUP(A70,BASE!A:A,1,0)</f>
        <v>23537884</v>
      </c>
      <c r="C70">
        <v>1</v>
      </c>
      <c r="D70">
        <v>2</v>
      </c>
      <c r="E70" t="s">
        <v>4348</v>
      </c>
      <c r="F70" t="s">
        <v>462</v>
      </c>
      <c r="G70" t="s">
        <v>4349</v>
      </c>
      <c r="H70" t="s">
        <v>463</v>
      </c>
      <c r="I70" t="s">
        <v>463</v>
      </c>
      <c r="J70" t="s">
        <v>17</v>
      </c>
      <c r="K70" t="s">
        <v>17</v>
      </c>
      <c r="L70" t="s">
        <v>464</v>
      </c>
      <c r="M70" t="s">
        <v>17</v>
      </c>
      <c r="N70" t="s">
        <v>465</v>
      </c>
      <c r="O70" s="54">
        <v>45912.509826388887</v>
      </c>
      <c r="P70" t="s">
        <v>17</v>
      </c>
      <c r="Q70" s="55">
        <v>45912</v>
      </c>
      <c r="R70" s="56">
        <v>0</v>
      </c>
      <c r="S70" s="54">
        <v>45922.319571759261</v>
      </c>
      <c r="T70" t="s">
        <v>4861</v>
      </c>
      <c r="U70" t="s">
        <v>466</v>
      </c>
      <c r="V70">
        <v>1039703209</v>
      </c>
      <c r="W70" t="s">
        <v>2969</v>
      </c>
      <c r="X70" t="s">
        <v>17</v>
      </c>
      <c r="Y70" t="s">
        <v>17</v>
      </c>
      <c r="Z70" t="s">
        <v>17</v>
      </c>
      <c r="AA70" t="s">
        <v>17</v>
      </c>
      <c r="AB70" t="s">
        <v>17</v>
      </c>
      <c r="AC70">
        <v>3217318683</v>
      </c>
      <c r="AD70" t="s">
        <v>468</v>
      </c>
      <c r="AE70" t="s">
        <v>15</v>
      </c>
      <c r="AF70">
        <v>0</v>
      </c>
      <c r="AG70" t="s">
        <v>17</v>
      </c>
      <c r="AH70" t="s">
        <v>469</v>
      </c>
      <c r="AI70" t="s">
        <v>17</v>
      </c>
      <c r="AJ70" t="s">
        <v>470</v>
      </c>
      <c r="AK70" t="s">
        <v>4350</v>
      </c>
      <c r="AL70" t="s">
        <v>16</v>
      </c>
      <c r="AM70" t="s">
        <v>17</v>
      </c>
      <c r="AN70" t="s">
        <v>17</v>
      </c>
      <c r="AO70" t="s">
        <v>17</v>
      </c>
      <c r="AP70" t="s">
        <v>17</v>
      </c>
      <c r="AQ70">
        <v>1</v>
      </c>
      <c r="AR70" t="s">
        <v>17</v>
      </c>
      <c r="AS70" t="s">
        <v>17</v>
      </c>
      <c r="AT70" t="s">
        <v>17</v>
      </c>
      <c r="AU70" t="s">
        <v>17</v>
      </c>
      <c r="AV70" t="s">
        <v>17</v>
      </c>
      <c r="AW70" t="s">
        <v>4351</v>
      </c>
      <c r="AX70" t="s">
        <v>17</v>
      </c>
      <c r="AY70" t="s">
        <v>17</v>
      </c>
      <c r="AZ70" t="s">
        <v>17</v>
      </c>
      <c r="BA70" t="s">
        <v>17</v>
      </c>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HC70"/>
    </row>
    <row r="71" spans="1:211" hidden="1" x14ac:dyDescent="0.25">
      <c r="A71">
        <v>23545722</v>
      </c>
      <c r="B71">
        <f>VLOOKUP(A71,BASE!A:A,1,0)</f>
        <v>23545722</v>
      </c>
      <c r="C71">
        <v>1</v>
      </c>
      <c r="D71">
        <v>2</v>
      </c>
      <c r="E71" t="s">
        <v>4352</v>
      </c>
      <c r="F71" t="s">
        <v>462</v>
      </c>
      <c r="G71" t="s">
        <v>4353</v>
      </c>
      <c r="H71" t="s">
        <v>463</v>
      </c>
      <c r="I71" t="s">
        <v>463</v>
      </c>
      <c r="J71" t="s">
        <v>17</v>
      </c>
      <c r="K71" t="s">
        <v>17</v>
      </c>
      <c r="L71" t="s">
        <v>464</v>
      </c>
      <c r="M71" t="s">
        <v>17</v>
      </c>
      <c r="N71" t="s">
        <v>465</v>
      </c>
      <c r="O71" s="54">
        <v>45922.496192129627</v>
      </c>
      <c r="P71" t="s">
        <v>17</v>
      </c>
      <c r="Q71" s="55">
        <v>45922</v>
      </c>
      <c r="R71" s="56">
        <v>0</v>
      </c>
      <c r="S71" s="54">
        <v>45922.49622685185</v>
      </c>
      <c r="T71" t="s">
        <v>3509</v>
      </c>
      <c r="U71" t="s">
        <v>466</v>
      </c>
      <c r="V71">
        <v>32341171</v>
      </c>
      <c r="W71" t="s">
        <v>4354</v>
      </c>
      <c r="X71" t="s">
        <v>17</v>
      </c>
      <c r="Y71" t="s">
        <v>17</v>
      </c>
      <c r="Z71" t="s">
        <v>17</v>
      </c>
      <c r="AA71" t="s">
        <v>17</v>
      </c>
      <c r="AB71" t="s">
        <v>17</v>
      </c>
      <c r="AC71">
        <v>3042660839</v>
      </c>
      <c r="AD71" t="s">
        <v>468</v>
      </c>
      <c r="AE71" t="s">
        <v>15</v>
      </c>
      <c r="AF71">
        <v>0</v>
      </c>
      <c r="AG71" t="s">
        <v>17</v>
      </c>
      <c r="AH71" t="s">
        <v>469</v>
      </c>
      <c r="AI71" t="s">
        <v>17</v>
      </c>
      <c r="AJ71" t="s">
        <v>470</v>
      </c>
      <c r="AK71" t="s">
        <v>4355</v>
      </c>
      <c r="AL71" t="s">
        <v>16</v>
      </c>
      <c r="AM71" t="s">
        <v>17</v>
      </c>
      <c r="AN71" t="s">
        <v>17</v>
      </c>
      <c r="AO71" t="s">
        <v>17</v>
      </c>
      <c r="AP71" t="s">
        <v>17</v>
      </c>
      <c r="AQ71">
        <v>9</v>
      </c>
      <c r="AR71" t="s">
        <v>17</v>
      </c>
      <c r="AS71" t="s">
        <v>17</v>
      </c>
      <c r="AT71" t="s">
        <v>17</v>
      </c>
      <c r="AU71" t="s">
        <v>17</v>
      </c>
      <c r="AV71" t="s">
        <v>17</v>
      </c>
      <c r="AW71" t="s">
        <v>4356</v>
      </c>
      <c r="AX71" t="s">
        <v>17</v>
      </c>
      <c r="AY71" t="s">
        <v>17</v>
      </c>
      <c r="AZ71" t="s">
        <v>17</v>
      </c>
      <c r="BA71" t="s">
        <v>17</v>
      </c>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HC71"/>
    </row>
    <row r="72" spans="1:211" hidden="1" x14ac:dyDescent="0.25">
      <c r="A72">
        <v>23525649</v>
      </c>
      <c r="B72">
        <f>VLOOKUP(A72,BASE!A:A,1,0)</f>
        <v>23525649</v>
      </c>
      <c r="C72">
        <v>1</v>
      </c>
      <c r="D72">
        <v>2</v>
      </c>
      <c r="E72" t="s">
        <v>2448</v>
      </c>
      <c r="F72" t="s">
        <v>514</v>
      </c>
      <c r="G72" t="s">
        <v>4357</v>
      </c>
      <c r="H72" t="s">
        <v>463</v>
      </c>
      <c r="I72" t="s">
        <v>463</v>
      </c>
      <c r="J72" t="s">
        <v>17</v>
      </c>
      <c r="K72" t="s">
        <v>17</v>
      </c>
      <c r="L72" t="s">
        <v>464</v>
      </c>
      <c r="M72" t="s">
        <v>17</v>
      </c>
      <c r="N72" t="s">
        <v>465</v>
      </c>
      <c r="O72" s="54">
        <v>45897.638518518521</v>
      </c>
      <c r="P72" t="s">
        <v>17</v>
      </c>
      <c r="Q72" s="55">
        <v>45920</v>
      </c>
      <c r="R72" t="s">
        <v>17</v>
      </c>
      <c r="S72" s="54">
        <v>45920.489236111112</v>
      </c>
      <c r="T72" t="s">
        <v>4788</v>
      </c>
      <c r="U72" t="s">
        <v>466</v>
      </c>
      <c r="V72">
        <v>21778849</v>
      </c>
      <c r="W72" t="s">
        <v>4358</v>
      </c>
      <c r="X72">
        <v>2228996</v>
      </c>
      <c r="Y72" t="s">
        <v>17</v>
      </c>
      <c r="Z72">
        <v>0</v>
      </c>
      <c r="AA72">
        <v>0</v>
      </c>
      <c r="AB72">
        <v>2228996</v>
      </c>
      <c r="AC72">
        <v>3137022981</v>
      </c>
      <c r="AD72" t="s">
        <v>468</v>
      </c>
      <c r="AE72" t="s">
        <v>15</v>
      </c>
      <c r="AF72">
        <v>0</v>
      </c>
      <c r="AG72" t="s">
        <v>17</v>
      </c>
      <c r="AH72" t="s">
        <v>469</v>
      </c>
      <c r="AI72" t="s">
        <v>17</v>
      </c>
      <c r="AJ72" t="s">
        <v>470</v>
      </c>
      <c r="AK72" t="s">
        <v>4359</v>
      </c>
      <c r="AL72" t="s">
        <v>16</v>
      </c>
      <c r="AM72" t="s">
        <v>17</v>
      </c>
      <c r="AN72" t="s">
        <v>17</v>
      </c>
      <c r="AO72" t="s">
        <v>17</v>
      </c>
      <c r="AP72" t="s">
        <v>17</v>
      </c>
      <c r="AQ72">
        <v>9</v>
      </c>
      <c r="AR72" t="s">
        <v>17</v>
      </c>
      <c r="AS72" t="s">
        <v>17</v>
      </c>
      <c r="AT72" t="s">
        <v>475</v>
      </c>
      <c r="AU72" t="s">
        <v>476</v>
      </c>
      <c r="AV72" t="s">
        <v>477</v>
      </c>
      <c r="AW72" t="s">
        <v>2446</v>
      </c>
      <c r="AX72" t="s">
        <v>17</v>
      </c>
      <c r="AY72" t="s">
        <v>17</v>
      </c>
      <c r="AZ72" t="s">
        <v>17</v>
      </c>
      <c r="BA72" t="s">
        <v>17</v>
      </c>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HC72"/>
    </row>
    <row r="73" spans="1:211" hidden="1" x14ac:dyDescent="0.25">
      <c r="A73">
        <v>23512929</v>
      </c>
      <c r="B73">
        <f>VLOOKUP(A73,BASE!A:A,1,0)</f>
        <v>23512929</v>
      </c>
      <c r="C73">
        <v>1</v>
      </c>
      <c r="D73">
        <v>2</v>
      </c>
      <c r="E73" t="s">
        <v>4360</v>
      </c>
      <c r="F73" t="s">
        <v>514</v>
      </c>
      <c r="G73" t="s">
        <v>4361</v>
      </c>
      <c r="H73" t="s">
        <v>463</v>
      </c>
      <c r="I73" t="s">
        <v>463</v>
      </c>
      <c r="J73" t="s">
        <v>17</v>
      </c>
      <c r="K73" t="s">
        <v>17</v>
      </c>
      <c r="L73" t="s">
        <v>464</v>
      </c>
      <c r="M73" t="s">
        <v>17</v>
      </c>
      <c r="N73" t="s">
        <v>465</v>
      </c>
      <c r="O73" s="54">
        <v>45883.394745370373</v>
      </c>
      <c r="P73" t="s">
        <v>17</v>
      </c>
      <c r="Q73" s="55">
        <v>45896</v>
      </c>
      <c r="R73" t="s">
        <v>17</v>
      </c>
      <c r="S73" s="54">
        <v>45922.434189814812</v>
      </c>
      <c r="T73" t="s">
        <v>4862</v>
      </c>
      <c r="U73" t="s">
        <v>466</v>
      </c>
      <c r="V73">
        <v>43551470</v>
      </c>
      <c r="W73" t="s">
        <v>4362</v>
      </c>
      <c r="X73" t="s">
        <v>17</v>
      </c>
      <c r="Y73" t="s">
        <v>17</v>
      </c>
      <c r="Z73" t="s">
        <v>17</v>
      </c>
      <c r="AA73" t="s">
        <v>17</v>
      </c>
      <c r="AB73" t="s">
        <v>17</v>
      </c>
      <c r="AC73">
        <v>3105318065</v>
      </c>
      <c r="AD73" t="s">
        <v>468</v>
      </c>
      <c r="AE73" t="s">
        <v>15</v>
      </c>
      <c r="AF73">
        <v>2</v>
      </c>
      <c r="AG73" t="s">
        <v>17</v>
      </c>
      <c r="AH73" t="s">
        <v>469</v>
      </c>
      <c r="AI73" t="s">
        <v>17</v>
      </c>
      <c r="AJ73" t="s">
        <v>470</v>
      </c>
      <c r="AK73" t="s">
        <v>4363</v>
      </c>
      <c r="AL73" t="s">
        <v>16</v>
      </c>
      <c r="AM73" t="s">
        <v>17</v>
      </c>
      <c r="AN73" t="s">
        <v>17</v>
      </c>
      <c r="AO73" t="s">
        <v>17</v>
      </c>
      <c r="AP73" t="s">
        <v>17</v>
      </c>
      <c r="AQ73">
        <v>9</v>
      </c>
      <c r="AR73" t="s">
        <v>17</v>
      </c>
      <c r="AS73" t="s">
        <v>17</v>
      </c>
      <c r="AT73" t="s">
        <v>17</v>
      </c>
      <c r="AU73" t="s">
        <v>17</v>
      </c>
      <c r="AV73" t="s">
        <v>17</v>
      </c>
      <c r="AW73" t="s">
        <v>1728</v>
      </c>
      <c r="AX73" t="s">
        <v>17</v>
      </c>
      <c r="AY73" t="s">
        <v>17</v>
      </c>
      <c r="AZ73" t="s">
        <v>17</v>
      </c>
      <c r="BA73" t="s">
        <v>17</v>
      </c>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HC73"/>
    </row>
    <row r="74" spans="1:211" hidden="1" x14ac:dyDescent="0.25">
      <c r="A74">
        <v>23546511</v>
      </c>
      <c r="B74">
        <f>VLOOKUP(A74,BASE!A:A,1,0)</f>
        <v>23546511</v>
      </c>
      <c r="C74">
        <v>1</v>
      </c>
      <c r="D74">
        <v>2</v>
      </c>
      <c r="E74" t="s">
        <v>4863</v>
      </c>
      <c r="F74" t="s">
        <v>462</v>
      </c>
      <c r="G74" t="s">
        <v>4864</v>
      </c>
      <c r="H74" t="s">
        <v>463</v>
      </c>
      <c r="I74" t="s">
        <v>463</v>
      </c>
      <c r="J74" t="s">
        <v>17</v>
      </c>
      <c r="K74" t="s">
        <v>17</v>
      </c>
      <c r="L74" t="s">
        <v>464</v>
      </c>
      <c r="M74" t="s">
        <v>17</v>
      </c>
      <c r="N74" t="s">
        <v>465</v>
      </c>
      <c r="O74" s="54">
        <v>45923.36146990741</v>
      </c>
      <c r="P74" t="s">
        <v>17</v>
      </c>
      <c r="Q74" s="55">
        <v>45923</v>
      </c>
      <c r="R74" s="56">
        <v>0</v>
      </c>
      <c r="S74" s="54">
        <v>45923.361504629633</v>
      </c>
      <c r="T74" t="s">
        <v>3956</v>
      </c>
      <c r="U74">
        <v>1</v>
      </c>
      <c r="V74">
        <v>1040741847</v>
      </c>
      <c r="W74" t="s">
        <v>3952</v>
      </c>
      <c r="X74" t="s">
        <v>17</v>
      </c>
      <c r="Y74" t="s">
        <v>17</v>
      </c>
      <c r="Z74" t="s">
        <v>17</v>
      </c>
      <c r="AA74" t="s">
        <v>17</v>
      </c>
      <c r="AB74" t="s">
        <v>17</v>
      </c>
      <c r="AC74">
        <v>3107188468</v>
      </c>
      <c r="AD74" t="s">
        <v>468</v>
      </c>
      <c r="AE74" t="s">
        <v>15</v>
      </c>
      <c r="AF74">
        <v>0</v>
      </c>
      <c r="AG74" t="s">
        <v>17</v>
      </c>
      <c r="AH74" t="s">
        <v>469</v>
      </c>
      <c r="AI74" t="s">
        <v>17</v>
      </c>
      <c r="AJ74" t="s">
        <v>470</v>
      </c>
      <c r="AK74" t="s">
        <v>4865</v>
      </c>
      <c r="AL74" t="s">
        <v>16</v>
      </c>
      <c r="AM74" t="s">
        <v>17</v>
      </c>
      <c r="AN74" t="s">
        <v>17</v>
      </c>
      <c r="AO74" t="s">
        <v>17</v>
      </c>
      <c r="AP74" t="s">
        <v>17</v>
      </c>
      <c r="AQ74" t="s">
        <v>472</v>
      </c>
      <c r="AR74" t="s">
        <v>17</v>
      </c>
      <c r="AS74" t="s">
        <v>17</v>
      </c>
      <c r="AT74" t="s">
        <v>475</v>
      </c>
      <c r="AU74" t="s">
        <v>476</v>
      </c>
      <c r="AV74" t="s">
        <v>477</v>
      </c>
      <c r="AW74" t="s">
        <v>4866</v>
      </c>
      <c r="AX74" t="s">
        <v>17</v>
      </c>
      <c r="AY74" t="s">
        <v>17</v>
      </c>
      <c r="AZ74" t="s">
        <v>17</v>
      </c>
      <c r="BA74" t="s">
        <v>17</v>
      </c>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HC74"/>
    </row>
    <row r="75" spans="1:211" hidden="1" x14ac:dyDescent="0.25">
      <c r="A75">
        <v>23462656</v>
      </c>
      <c r="B75">
        <f>VLOOKUP(A75,BASE!A:A,1,0)</f>
        <v>23462656</v>
      </c>
      <c r="C75">
        <v>1</v>
      </c>
      <c r="D75">
        <v>2</v>
      </c>
      <c r="E75" t="s">
        <v>3950</v>
      </c>
      <c r="F75" t="s">
        <v>514</v>
      </c>
      <c r="G75" t="s">
        <v>3951</v>
      </c>
      <c r="H75" t="s">
        <v>463</v>
      </c>
      <c r="I75" t="s">
        <v>463</v>
      </c>
      <c r="J75" t="s">
        <v>17</v>
      </c>
      <c r="K75" t="s">
        <v>17</v>
      </c>
      <c r="L75" t="s">
        <v>464</v>
      </c>
      <c r="M75" t="s">
        <v>17</v>
      </c>
      <c r="N75" t="s">
        <v>465</v>
      </c>
      <c r="O75" s="54">
        <v>45819.615393518521</v>
      </c>
      <c r="P75" t="s">
        <v>17</v>
      </c>
      <c r="Q75" s="55">
        <v>45920</v>
      </c>
      <c r="R75" t="s">
        <v>17</v>
      </c>
      <c r="S75" s="54">
        <v>45920.496863425928</v>
      </c>
      <c r="T75" t="s">
        <v>4788</v>
      </c>
      <c r="U75">
        <v>1</v>
      </c>
      <c r="V75">
        <v>1040741847</v>
      </c>
      <c r="W75" t="s">
        <v>3952</v>
      </c>
      <c r="X75" t="s">
        <v>17</v>
      </c>
      <c r="Y75" t="s">
        <v>17</v>
      </c>
      <c r="Z75" t="s">
        <v>17</v>
      </c>
      <c r="AA75" t="s">
        <v>17</v>
      </c>
      <c r="AB75">
        <v>5061661</v>
      </c>
      <c r="AC75">
        <v>3107188468</v>
      </c>
      <c r="AD75" t="s">
        <v>468</v>
      </c>
      <c r="AE75" t="s">
        <v>15</v>
      </c>
      <c r="AF75">
        <v>0</v>
      </c>
      <c r="AG75" t="s">
        <v>17</v>
      </c>
      <c r="AH75" t="s">
        <v>469</v>
      </c>
      <c r="AI75" t="s">
        <v>17</v>
      </c>
      <c r="AJ75" t="s">
        <v>470</v>
      </c>
      <c r="AK75" t="s">
        <v>17</v>
      </c>
      <c r="AL75" t="s">
        <v>16</v>
      </c>
      <c r="AM75" t="s">
        <v>17</v>
      </c>
      <c r="AN75" t="s">
        <v>17</v>
      </c>
      <c r="AO75" t="s">
        <v>17</v>
      </c>
      <c r="AP75" t="s">
        <v>17</v>
      </c>
      <c r="AQ75">
        <v>9</v>
      </c>
      <c r="AR75" t="s">
        <v>17</v>
      </c>
      <c r="AS75" t="s">
        <v>17</v>
      </c>
      <c r="AT75" t="s">
        <v>475</v>
      </c>
      <c r="AU75" t="s">
        <v>476</v>
      </c>
      <c r="AV75" t="s">
        <v>477</v>
      </c>
      <c r="AW75" t="s">
        <v>3953</v>
      </c>
      <c r="AX75" t="s">
        <v>17</v>
      </c>
      <c r="AY75" t="s">
        <v>17</v>
      </c>
      <c r="AZ75" t="s">
        <v>17</v>
      </c>
      <c r="BA75" t="s">
        <v>17</v>
      </c>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HC75"/>
    </row>
    <row r="76" spans="1:211" hidden="1" x14ac:dyDescent="0.25">
      <c r="A76">
        <v>23543646</v>
      </c>
      <c r="B76">
        <f>VLOOKUP(A76,BASE!A:A,1,0)</f>
        <v>23543646</v>
      </c>
      <c r="C76">
        <v>1</v>
      </c>
      <c r="D76">
        <v>2</v>
      </c>
      <c r="E76" t="s">
        <v>4364</v>
      </c>
      <c r="F76" t="s">
        <v>462</v>
      </c>
      <c r="G76" t="s">
        <v>4365</v>
      </c>
      <c r="H76" t="s">
        <v>463</v>
      </c>
      <c r="I76" t="s">
        <v>463</v>
      </c>
      <c r="J76" t="s">
        <v>17</v>
      </c>
      <c r="K76" t="s">
        <v>17</v>
      </c>
      <c r="L76" t="s">
        <v>464</v>
      </c>
      <c r="M76" t="s">
        <v>17</v>
      </c>
      <c r="N76" t="s">
        <v>465</v>
      </c>
      <c r="O76" s="54">
        <v>45919.514560185184</v>
      </c>
      <c r="P76" t="s">
        <v>17</v>
      </c>
      <c r="Q76" s="55">
        <v>45919</v>
      </c>
      <c r="R76" s="56">
        <v>0</v>
      </c>
      <c r="S76" s="54">
        <v>45919.514594907407</v>
      </c>
      <c r="T76" t="s">
        <v>4867</v>
      </c>
      <c r="U76" t="s">
        <v>466</v>
      </c>
      <c r="V76">
        <v>39183623</v>
      </c>
      <c r="W76" t="s">
        <v>4366</v>
      </c>
      <c r="X76" t="s">
        <v>17</v>
      </c>
      <c r="Y76" t="s">
        <v>17</v>
      </c>
      <c r="Z76" t="s">
        <v>17</v>
      </c>
      <c r="AA76" t="s">
        <v>17</v>
      </c>
      <c r="AB76" t="s">
        <v>17</v>
      </c>
      <c r="AC76">
        <v>3103959365</v>
      </c>
      <c r="AD76" t="s">
        <v>468</v>
      </c>
      <c r="AE76" t="s">
        <v>15</v>
      </c>
      <c r="AF76">
        <v>2</v>
      </c>
      <c r="AG76" t="s">
        <v>17</v>
      </c>
      <c r="AH76" t="s">
        <v>469</v>
      </c>
      <c r="AI76" t="s">
        <v>17</v>
      </c>
      <c r="AJ76" t="s">
        <v>470</v>
      </c>
      <c r="AK76" t="s">
        <v>4367</v>
      </c>
      <c r="AL76" t="s">
        <v>16</v>
      </c>
      <c r="AM76" t="s">
        <v>17</v>
      </c>
      <c r="AN76" t="s">
        <v>17</v>
      </c>
      <c r="AO76" t="s">
        <v>17</v>
      </c>
      <c r="AP76" t="s">
        <v>17</v>
      </c>
      <c r="AQ76">
        <v>9</v>
      </c>
      <c r="AR76" t="s">
        <v>17</v>
      </c>
      <c r="AS76" t="s">
        <v>17</v>
      </c>
      <c r="AT76" t="s">
        <v>17</v>
      </c>
      <c r="AU76" t="s">
        <v>17</v>
      </c>
      <c r="AV76" t="s">
        <v>17</v>
      </c>
      <c r="AW76" t="s">
        <v>4368</v>
      </c>
      <c r="AX76" t="s">
        <v>17</v>
      </c>
      <c r="AY76" t="s">
        <v>17</v>
      </c>
      <c r="AZ76" t="s">
        <v>17</v>
      </c>
      <c r="BA76" t="s">
        <v>17</v>
      </c>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HC76"/>
    </row>
    <row r="77" spans="1:211" hidden="1" x14ac:dyDescent="0.25">
      <c r="A77">
        <v>23518699</v>
      </c>
      <c r="B77">
        <f>VLOOKUP(A77,BASE!A:A,1,0)</f>
        <v>23518699</v>
      </c>
      <c r="C77">
        <v>1</v>
      </c>
      <c r="D77">
        <v>2</v>
      </c>
      <c r="E77" t="s">
        <v>4369</v>
      </c>
      <c r="F77" t="s">
        <v>462</v>
      </c>
      <c r="G77" t="s">
        <v>4370</v>
      </c>
      <c r="H77" t="s">
        <v>463</v>
      </c>
      <c r="I77" t="s">
        <v>463</v>
      </c>
      <c r="J77" t="s">
        <v>17</v>
      </c>
      <c r="K77" t="s">
        <v>17</v>
      </c>
      <c r="L77" t="s">
        <v>464</v>
      </c>
      <c r="M77" t="s">
        <v>17</v>
      </c>
      <c r="N77" t="s">
        <v>465</v>
      </c>
      <c r="O77" s="54">
        <v>45890.651076388887</v>
      </c>
      <c r="P77" t="s">
        <v>17</v>
      </c>
      <c r="Q77" s="55">
        <v>45891</v>
      </c>
      <c r="R77" s="56">
        <v>0</v>
      </c>
      <c r="S77" s="54">
        <v>45919.676493055558</v>
      </c>
      <c r="T77" t="s">
        <v>4868</v>
      </c>
      <c r="U77" t="s">
        <v>466</v>
      </c>
      <c r="V77">
        <v>43060144</v>
      </c>
      <c r="W77" t="s">
        <v>4371</v>
      </c>
      <c r="X77">
        <v>4177910</v>
      </c>
      <c r="Y77" t="s">
        <v>17</v>
      </c>
      <c r="Z77" t="s">
        <v>17</v>
      </c>
      <c r="AA77" t="s">
        <v>17</v>
      </c>
      <c r="AB77">
        <v>4177910</v>
      </c>
      <c r="AC77">
        <v>3146254478</v>
      </c>
      <c r="AD77" t="s">
        <v>468</v>
      </c>
      <c r="AE77" t="s">
        <v>15</v>
      </c>
      <c r="AF77">
        <v>0</v>
      </c>
      <c r="AG77" t="s">
        <v>17</v>
      </c>
      <c r="AH77" t="s">
        <v>469</v>
      </c>
      <c r="AI77" t="s">
        <v>17</v>
      </c>
      <c r="AJ77" t="s">
        <v>470</v>
      </c>
      <c r="AK77" t="s">
        <v>4372</v>
      </c>
      <c r="AL77" t="s">
        <v>16</v>
      </c>
      <c r="AM77" t="s">
        <v>17</v>
      </c>
      <c r="AN77" t="s">
        <v>17</v>
      </c>
      <c r="AO77" t="s">
        <v>17</v>
      </c>
      <c r="AP77" t="s">
        <v>17</v>
      </c>
      <c r="AQ77" t="s">
        <v>472</v>
      </c>
      <c r="AR77" t="s">
        <v>17</v>
      </c>
      <c r="AS77" t="s">
        <v>17</v>
      </c>
      <c r="AT77" t="s">
        <v>17</v>
      </c>
      <c r="AU77" t="s">
        <v>17</v>
      </c>
      <c r="AV77" t="s">
        <v>17</v>
      </c>
      <c r="AW77" t="s">
        <v>4373</v>
      </c>
      <c r="AX77" t="s">
        <v>17</v>
      </c>
      <c r="AY77" t="s">
        <v>17</v>
      </c>
      <c r="AZ77" t="s">
        <v>17</v>
      </c>
      <c r="BA77" t="s">
        <v>17</v>
      </c>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HC77"/>
    </row>
    <row r="78" spans="1:211" hidden="1" x14ac:dyDescent="0.25">
      <c r="A78">
        <v>23535775</v>
      </c>
      <c r="B78">
        <f>VLOOKUP(A78,BASE!A:A,1,0)</f>
        <v>23535775</v>
      </c>
      <c r="C78">
        <v>1</v>
      </c>
      <c r="D78">
        <v>2</v>
      </c>
      <c r="E78" t="s">
        <v>3770</v>
      </c>
      <c r="F78" t="s">
        <v>462</v>
      </c>
      <c r="G78" t="s">
        <v>3771</v>
      </c>
      <c r="H78" t="s">
        <v>463</v>
      </c>
      <c r="I78" t="s">
        <v>463</v>
      </c>
      <c r="J78" t="s">
        <v>17</v>
      </c>
      <c r="K78" t="s">
        <v>17</v>
      </c>
      <c r="L78" t="s">
        <v>464</v>
      </c>
      <c r="M78" t="s">
        <v>17</v>
      </c>
      <c r="N78" t="s">
        <v>465</v>
      </c>
      <c r="O78" s="54">
        <v>45910.505613425928</v>
      </c>
      <c r="P78" t="s">
        <v>17</v>
      </c>
      <c r="Q78" s="55">
        <v>45910</v>
      </c>
      <c r="R78" s="56">
        <v>0</v>
      </c>
      <c r="S78" s="54">
        <v>45922.373437499999</v>
      </c>
      <c r="T78" t="s">
        <v>4287</v>
      </c>
      <c r="U78" t="s">
        <v>466</v>
      </c>
      <c r="V78">
        <v>70131069</v>
      </c>
      <c r="W78" t="s">
        <v>3772</v>
      </c>
      <c r="X78" t="s">
        <v>17</v>
      </c>
      <c r="Y78" t="s">
        <v>17</v>
      </c>
      <c r="Z78" t="s">
        <v>17</v>
      </c>
      <c r="AA78" t="s">
        <v>17</v>
      </c>
      <c r="AB78">
        <v>6114067</v>
      </c>
      <c r="AC78">
        <v>3242684235</v>
      </c>
      <c r="AD78" t="s">
        <v>468</v>
      </c>
      <c r="AE78" t="s">
        <v>15</v>
      </c>
      <c r="AF78">
        <v>1</v>
      </c>
      <c r="AG78" t="s">
        <v>17</v>
      </c>
      <c r="AH78" t="s">
        <v>469</v>
      </c>
      <c r="AI78" t="s">
        <v>17</v>
      </c>
      <c r="AJ78" t="s">
        <v>470</v>
      </c>
      <c r="AK78" t="s">
        <v>4374</v>
      </c>
      <c r="AL78" t="s">
        <v>16</v>
      </c>
      <c r="AM78" t="s">
        <v>17</v>
      </c>
      <c r="AN78" t="s">
        <v>17</v>
      </c>
      <c r="AO78" t="s">
        <v>17</v>
      </c>
      <c r="AP78" t="s">
        <v>17</v>
      </c>
      <c r="AQ78">
        <v>1</v>
      </c>
      <c r="AR78" t="s">
        <v>17</v>
      </c>
      <c r="AS78" t="s">
        <v>17</v>
      </c>
      <c r="AT78" t="s">
        <v>475</v>
      </c>
      <c r="AU78" t="s">
        <v>476</v>
      </c>
      <c r="AV78" t="s">
        <v>477</v>
      </c>
      <c r="AW78" t="s">
        <v>3774</v>
      </c>
      <c r="AX78" t="s">
        <v>17</v>
      </c>
      <c r="AY78" t="s">
        <v>17</v>
      </c>
      <c r="AZ78" t="s">
        <v>17</v>
      </c>
      <c r="BA78" t="s">
        <v>17</v>
      </c>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HC78"/>
    </row>
    <row r="79" spans="1:211" hidden="1" x14ac:dyDescent="0.25">
      <c r="A79">
        <v>23542420</v>
      </c>
      <c r="B79">
        <f>VLOOKUP(A79,BASE!A:A,1,0)</f>
        <v>23542420</v>
      </c>
      <c r="C79">
        <v>1</v>
      </c>
      <c r="D79">
        <v>2</v>
      </c>
      <c r="E79" t="s">
        <v>3954</v>
      </c>
      <c r="F79" t="s">
        <v>462</v>
      </c>
      <c r="G79" t="s">
        <v>3955</v>
      </c>
      <c r="H79" t="s">
        <v>463</v>
      </c>
      <c r="I79" t="s">
        <v>463</v>
      </c>
      <c r="J79" t="s">
        <v>17</v>
      </c>
      <c r="K79" t="s">
        <v>17</v>
      </c>
      <c r="L79" t="s">
        <v>464</v>
      </c>
      <c r="M79" t="s">
        <v>17</v>
      </c>
      <c r="N79" t="s">
        <v>465</v>
      </c>
      <c r="O79" s="54">
        <v>45918.375347222223</v>
      </c>
      <c r="P79" t="s">
        <v>17</v>
      </c>
      <c r="Q79" s="55">
        <v>45918</v>
      </c>
      <c r="R79" s="56">
        <v>0</v>
      </c>
      <c r="S79" s="54">
        <v>45918.375381944446</v>
      </c>
      <c r="T79" t="s">
        <v>4869</v>
      </c>
      <c r="U79" t="s">
        <v>466</v>
      </c>
      <c r="V79">
        <v>39213422</v>
      </c>
      <c r="W79" t="s">
        <v>3957</v>
      </c>
      <c r="X79" t="s">
        <v>17</v>
      </c>
      <c r="Y79" t="s">
        <v>17</v>
      </c>
      <c r="Z79" t="s">
        <v>17</v>
      </c>
      <c r="AA79" t="s">
        <v>17</v>
      </c>
      <c r="AB79">
        <v>5204570</v>
      </c>
      <c r="AC79">
        <v>3007872342</v>
      </c>
      <c r="AD79" t="s">
        <v>468</v>
      </c>
      <c r="AE79" t="s">
        <v>15</v>
      </c>
      <c r="AF79">
        <v>0</v>
      </c>
      <c r="AG79" t="s">
        <v>17</v>
      </c>
      <c r="AH79" t="s">
        <v>469</v>
      </c>
      <c r="AI79" t="s">
        <v>17</v>
      </c>
      <c r="AJ79" t="s">
        <v>470</v>
      </c>
      <c r="AK79" t="s">
        <v>3958</v>
      </c>
      <c r="AL79" t="s">
        <v>16</v>
      </c>
      <c r="AM79" t="s">
        <v>17</v>
      </c>
      <c r="AN79" t="s">
        <v>17</v>
      </c>
      <c r="AO79" t="s">
        <v>17</v>
      </c>
      <c r="AP79" t="s">
        <v>17</v>
      </c>
      <c r="AQ79">
        <v>9</v>
      </c>
      <c r="AR79" t="s">
        <v>17</v>
      </c>
      <c r="AS79" t="s">
        <v>17</v>
      </c>
      <c r="AT79" t="s">
        <v>17</v>
      </c>
      <c r="AU79" t="s">
        <v>17</v>
      </c>
      <c r="AV79" t="s">
        <v>17</v>
      </c>
      <c r="AW79" t="s">
        <v>3959</v>
      </c>
      <c r="AX79" t="s">
        <v>17</v>
      </c>
      <c r="AY79" t="s">
        <v>17</v>
      </c>
      <c r="AZ79" t="s">
        <v>17</v>
      </c>
      <c r="BA79" t="s">
        <v>17</v>
      </c>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HC79"/>
    </row>
    <row r="80" spans="1:211" hidden="1" x14ac:dyDescent="0.25">
      <c r="A80">
        <v>23546858</v>
      </c>
      <c r="B80">
        <f>VLOOKUP(A80,BASE!A:A,1,0)</f>
        <v>23546858</v>
      </c>
      <c r="C80">
        <v>1</v>
      </c>
      <c r="D80">
        <v>2</v>
      </c>
      <c r="E80" t="s">
        <v>4870</v>
      </c>
      <c r="F80" t="s">
        <v>462</v>
      </c>
      <c r="G80" t="s">
        <v>4871</v>
      </c>
      <c r="H80" t="s">
        <v>463</v>
      </c>
      <c r="I80" t="s">
        <v>463</v>
      </c>
      <c r="J80" t="s">
        <v>17</v>
      </c>
      <c r="K80" t="s">
        <v>17</v>
      </c>
      <c r="L80" t="s">
        <v>464</v>
      </c>
      <c r="M80" t="s">
        <v>17</v>
      </c>
      <c r="N80" t="s">
        <v>465</v>
      </c>
      <c r="O80" s="54">
        <v>45923.510439814818</v>
      </c>
      <c r="P80" t="s">
        <v>17</v>
      </c>
      <c r="Q80" s="55">
        <v>45923</v>
      </c>
      <c r="R80" s="56">
        <v>0</v>
      </c>
      <c r="S80" s="54">
        <v>45923.510462962964</v>
      </c>
      <c r="T80" t="s">
        <v>4796</v>
      </c>
      <c r="U80" t="s">
        <v>466</v>
      </c>
      <c r="V80">
        <v>1192816161</v>
      </c>
      <c r="W80" t="s">
        <v>4872</v>
      </c>
      <c r="X80" t="s">
        <v>17</v>
      </c>
      <c r="Y80" t="s">
        <v>17</v>
      </c>
      <c r="Z80" t="s">
        <v>17</v>
      </c>
      <c r="AA80" t="s">
        <v>17</v>
      </c>
      <c r="AB80" t="s">
        <v>17</v>
      </c>
      <c r="AC80">
        <v>3187694014</v>
      </c>
      <c r="AD80" t="s">
        <v>468</v>
      </c>
      <c r="AE80" t="s">
        <v>15</v>
      </c>
      <c r="AF80">
        <v>0</v>
      </c>
      <c r="AG80" t="s">
        <v>17</v>
      </c>
      <c r="AH80" t="s">
        <v>469</v>
      </c>
      <c r="AI80" t="s">
        <v>17</v>
      </c>
      <c r="AJ80" t="s">
        <v>470</v>
      </c>
      <c r="AK80" t="s">
        <v>4873</v>
      </c>
      <c r="AL80" t="s">
        <v>16</v>
      </c>
      <c r="AM80" t="s">
        <v>17</v>
      </c>
      <c r="AN80" t="s">
        <v>17</v>
      </c>
      <c r="AO80" t="s">
        <v>17</v>
      </c>
      <c r="AP80" t="s">
        <v>17</v>
      </c>
      <c r="AQ80">
        <v>9</v>
      </c>
      <c r="AR80" t="s">
        <v>17</v>
      </c>
      <c r="AS80" t="s">
        <v>17</v>
      </c>
      <c r="AT80" t="s">
        <v>17</v>
      </c>
      <c r="AU80" t="s">
        <v>17</v>
      </c>
      <c r="AV80" t="s">
        <v>17</v>
      </c>
      <c r="AW80" t="s">
        <v>4874</v>
      </c>
      <c r="AX80" t="s">
        <v>17</v>
      </c>
      <c r="AY80" t="s">
        <v>17</v>
      </c>
      <c r="AZ80" t="s">
        <v>17</v>
      </c>
      <c r="BA80" t="s">
        <v>17</v>
      </c>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HC80"/>
    </row>
    <row r="81" spans="1:211" hidden="1" x14ac:dyDescent="0.25">
      <c r="A81">
        <v>23542542</v>
      </c>
      <c r="B81">
        <f>VLOOKUP(A81,BASE!A:A,1,0)</f>
        <v>23542542</v>
      </c>
      <c r="C81">
        <v>1</v>
      </c>
      <c r="D81">
        <v>2</v>
      </c>
      <c r="E81" t="s">
        <v>3960</v>
      </c>
      <c r="F81" t="s">
        <v>462</v>
      </c>
      <c r="G81" t="s">
        <v>3961</v>
      </c>
      <c r="H81" t="s">
        <v>463</v>
      </c>
      <c r="I81" t="s">
        <v>463</v>
      </c>
      <c r="J81" t="s">
        <v>17</v>
      </c>
      <c r="K81" t="s">
        <v>17</v>
      </c>
      <c r="L81" t="s">
        <v>464</v>
      </c>
      <c r="M81" t="s">
        <v>17</v>
      </c>
      <c r="N81" t="s">
        <v>465</v>
      </c>
      <c r="O81" s="54">
        <v>45918.434687499997</v>
      </c>
      <c r="P81" t="s">
        <v>17</v>
      </c>
      <c r="Q81" s="55">
        <v>45918</v>
      </c>
      <c r="R81" s="56">
        <v>0</v>
      </c>
      <c r="S81" s="54">
        <v>45918.43472222222</v>
      </c>
      <c r="T81" t="s">
        <v>3935</v>
      </c>
      <c r="U81" t="s">
        <v>466</v>
      </c>
      <c r="V81">
        <v>1193429057</v>
      </c>
      <c r="W81" t="s">
        <v>3962</v>
      </c>
      <c r="X81" t="s">
        <v>17</v>
      </c>
      <c r="Y81" t="s">
        <v>17</v>
      </c>
      <c r="Z81" t="s">
        <v>17</v>
      </c>
      <c r="AA81" t="s">
        <v>17</v>
      </c>
      <c r="AB81">
        <v>2600153</v>
      </c>
      <c r="AC81">
        <v>3218427210</v>
      </c>
      <c r="AD81" t="s">
        <v>468</v>
      </c>
      <c r="AE81" t="s">
        <v>15</v>
      </c>
      <c r="AF81">
        <v>0</v>
      </c>
      <c r="AG81" t="s">
        <v>17</v>
      </c>
      <c r="AH81" t="s">
        <v>469</v>
      </c>
      <c r="AI81" t="s">
        <v>17</v>
      </c>
      <c r="AJ81" t="s">
        <v>470</v>
      </c>
      <c r="AK81" t="s">
        <v>3963</v>
      </c>
      <c r="AL81" t="s">
        <v>16</v>
      </c>
      <c r="AM81" t="s">
        <v>17</v>
      </c>
      <c r="AN81" t="s">
        <v>17</v>
      </c>
      <c r="AO81" t="s">
        <v>17</v>
      </c>
      <c r="AP81" t="s">
        <v>17</v>
      </c>
      <c r="AQ81" t="s">
        <v>472</v>
      </c>
      <c r="AR81" t="s">
        <v>17</v>
      </c>
      <c r="AS81" t="s">
        <v>17</v>
      </c>
      <c r="AT81" t="s">
        <v>17</v>
      </c>
      <c r="AU81" t="s">
        <v>17</v>
      </c>
      <c r="AV81" t="s">
        <v>17</v>
      </c>
      <c r="AW81" t="s">
        <v>3964</v>
      </c>
      <c r="AX81" t="s">
        <v>17</v>
      </c>
      <c r="AY81" t="s">
        <v>17</v>
      </c>
      <c r="AZ81" t="s">
        <v>17</v>
      </c>
      <c r="BA81" t="s">
        <v>17</v>
      </c>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HC81"/>
    </row>
    <row r="82" spans="1:211" hidden="1" x14ac:dyDescent="0.25">
      <c r="A82">
        <v>23543913</v>
      </c>
      <c r="B82">
        <f>VLOOKUP(A82,BASE!A:A,1,0)</f>
        <v>23543913</v>
      </c>
      <c r="C82">
        <v>1</v>
      </c>
      <c r="D82">
        <v>2</v>
      </c>
      <c r="E82" t="s">
        <v>4375</v>
      </c>
      <c r="F82" t="s">
        <v>462</v>
      </c>
      <c r="G82" t="s">
        <v>4376</v>
      </c>
      <c r="H82" t="s">
        <v>463</v>
      </c>
      <c r="I82" t="s">
        <v>463</v>
      </c>
      <c r="J82" t="s">
        <v>17</v>
      </c>
      <c r="K82" t="s">
        <v>17</v>
      </c>
      <c r="L82" t="s">
        <v>464</v>
      </c>
      <c r="M82" t="s">
        <v>17</v>
      </c>
      <c r="N82" t="s">
        <v>465</v>
      </c>
      <c r="O82" s="54">
        <v>45919.680092592593</v>
      </c>
      <c r="P82" t="s">
        <v>17</v>
      </c>
      <c r="Q82" s="55">
        <v>45919</v>
      </c>
      <c r="R82" s="56">
        <v>0</v>
      </c>
      <c r="S82" s="54">
        <v>45919.680127314816</v>
      </c>
      <c r="T82" t="s">
        <v>4868</v>
      </c>
      <c r="U82" t="s">
        <v>466</v>
      </c>
      <c r="V82">
        <v>71704766</v>
      </c>
      <c r="W82" t="s">
        <v>4377</v>
      </c>
      <c r="X82" t="s">
        <v>17</v>
      </c>
      <c r="Y82" t="s">
        <v>17</v>
      </c>
      <c r="Z82" t="s">
        <v>17</v>
      </c>
      <c r="AA82" t="s">
        <v>17</v>
      </c>
      <c r="AB82" t="s">
        <v>17</v>
      </c>
      <c r="AC82">
        <v>3146257232</v>
      </c>
      <c r="AD82" t="s">
        <v>468</v>
      </c>
      <c r="AE82" t="s">
        <v>15</v>
      </c>
      <c r="AF82">
        <v>1</v>
      </c>
      <c r="AG82" t="s">
        <v>17</v>
      </c>
      <c r="AH82" t="s">
        <v>469</v>
      </c>
      <c r="AI82" t="s">
        <v>17</v>
      </c>
      <c r="AJ82" t="s">
        <v>470</v>
      </c>
      <c r="AK82" t="s">
        <v>4378</v>
      </c>
      <c r="AL82" t="s">
        <v>16</v>
      </c>
      <c r="AM82" t="s">
        <v>17</v>
      </c>
      <c r="AN82" t="s">
        <v>17</v>
      </c>
      <c r="AO82" t="s">
        <v>17</v>
      </c>
      <c r="AP82" t="s">
        <v>17</v>
      </c>
      <c r="AQ82">
        <v>9</v>
      </c>
      <c r="AR82" t="s">
        <v>17</v>
      </c>
      <c r="AS82" t="s">
        <v>17</v>
      </c>
      <c r="AT82" t="s">
        <v>475</v>
      </c>
      <c r="AU82" t="s">
        <v>476</v>
      </c>
      <c r="AV82" t="s">
        <v>477</v>
      </c>
      <c r="AW82" t="s">
        <v>4379</v>
      </c>
      <c r="AX82" t="s">
        <v>17</v>
      </c>
      <c r="AY82" t="s">
        <v>17</v>
      </c>
      <c r="AZ82" t="s">
        <v>17</v>
      </c>
      <c r="BA82" t="s">
        <v>17</v>
      </c>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HC82"/>
    </row>
    <row r="83" spans="1:211" hidden="1" x14ac:dyDescent="0.25">
      <c r="A83">
        <v>23532288</v>
      </c>
      <c r="B83">
        <f>VLOOKUP(A83,BASE!A:A,1,0)</f>
        <v>23532288</v>
      </c>
      <c r="C83">
        <v>1</v>
      </c>
      <c r="D83">
        <v>2</v>
      </c>
      <c r="E83" t="s">
        <v>4380</v>
      </c>
      <c r="F83" t="s">
        <v>462</v>
      </c>
      <c r="G83" t="s">
        <v>4381</v>
      </c>
      <c r="H83" t="s">
        <v>502</v>
      </c>
      <c r="I83" t="s">
        <v>502</v>
      </c>
      <c r="J83" t="s">
        <v>17</v>
      </c>
      <c r="K83" t="s">
        <v>17</v>
      </c>
      <c r="L83" t="s">
        <v>464</v>
      </c>
      <c r="M83" t="s">
        <v>17</v>
      </c>
      <c r="N83" t="s">
        <v>465</v>
      </c>
      <c r="O83" s="54">
        <v>45905.423368055555</v>
      </c>
      <c r="P83" t="s">
        <v>17</v>
      </c>
      <c r="Q83" s="55">
        <v>45905</v>
      </c>
      <c r="R83" s="56">
        <v>0</v>
      </c>
      <c r="S83" s="54">
        <v>45922.574201388888</v>
      </c>
      <c r="T83" t="s">
        <v>4785</v>
      </c>
      <c r="U83" t="s">
        <v>466</v>
      </c>
      <c r="V83">
        <v>1036632607</v>
      </c>
      <c r="W83" t="s">
        <v>503</v>
      </c>
      <c r="X83" t="s">
        <v>17</v>
      </c>
      <c r="Y83" t="s">
        <v>17</v>
      </c>
      <c r="Z83" t="s">
        <v>17</v>
      </c>
      <c r="AA83" t="s">
        <v>17</v>
      </c>
      <c r="AB83" t="s">
        <v>17</v>
      </c>
      <c r="AC83">
        <v>3107400623</v>
      </c>
      <c r="AD83" t="s">
        <v>468</v>
      </c>
      <c r="AE83" t="s">
        <v>15</v>
      </c>
      <c r="AF83">
        <v>0</v>
      </c>
      <c r="AG83" t="s">
        <v>17</v>
      </c>
      <c r="AH83" t="s">
        <v>469</v>
      </c>
      <c r="AI83" t="s">
        <v>17</v>
      </c>
      <c r="AJ83" t="s">
        <v>470</v>
      </c>
      <c r="AK83" t="s">
        <v>4382</v>
      </c>
      <c r="AL83" t="s">
        <v>16</v>
      </c>
      <c r="AM83" t="s">
        <v>17</v>
      </c>
      <c r="AN83" t="s">
        <v>17</v>
      </c>
      <c r="AO83" t="s">
        <v>17</v>
      </c>
      <c r="AP83" t="s">
        <v>17</v>
      </c>
      <c r="AQ83">
        <v>9</v>
      </c>
      <c r="AR83" t="s">
        <v>17</v>
      </c>
      <c r="AS83" t="s">
        <v>17</v>
      </c>
      <c r="AT83" t="s">
        <v>17</v>
      </c>
      <c r="AU83" t="s">
        <v>17</v>
      </c>
      <c r="AV83" t="s">
        <v>17</v>
      </c>
      <c r="AW83" t="s">
        <v>4383</v>
      </c>
      <c r="AX83" t="s">
        <v>17</v>
      </c>
      <c r="AY83" t="s">
        <v>17</v>
      </c>
      <c r="AZ83" t="s">
        <v>17</v>
      </c>
      <c r="BA83" t="s">
        <v>17</v>
      </c>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HC83"/>
    </row>
    <row r="84" spans="1:211" hidden="1" x14ac:dyDescent="0.25">
      <c r="A84">
        <v>23540868</v>
      </c>
      <c r="B84">
        <f>VLOOKUP(A84,BASE!A:A,1,0)</f>
        <v>23540868</v>
      </c>
      <c r="C84">
        <v>1</v>
      </c>
      <c r="D84">
        <v>2</v>
      </c>
      <c r="E84" t="s">
        <v>3553</v>
      </c>
      <c r="F84" t="s">
        <v>514</v>
      </c>
      <c r="G84" t="s">
        <v>3554</v>
      </c>
      <c r="H84" t="s">
        <v>502</v>
      </c>
      <c r="I84" t="s">
        <v>502</v>
      </c>
      <c r="J84" t="s">
        <v>17</v>
      </c>
      <c r="K84" t="s">
        <v>17</v>
      </c>
      <c r="L84" t="s">
        <v>464</v>
      </c>
      <c r="M84" t="s">
        <v>17</v>
      </c>
      <c r="N84" t="s">
        <v>465</v>
      </c>
      <c r="O84" s="54">
        <v>45916.582881944443</v>
      </c>
      <c r="P84" t="s">
        <v>17</v>
      </c>
      <c r="Q84" s="55">
        <v>45918</v>
      </c>
      <c r="R84" t="s">
        <v>17</v>
      </c>
      <c r="S84" s="54">
        <v>45918.480520833335</v>
      </c>
      <c r="T84" t="s">
        <v>3932</v>
      </c>
      <c r="U84" t="s">
        <v>466</v>
      </c>
      <c r="V84">
        <v>1036632150</v>
      </c>
      <c r="W84" t="s">
        <v>3555</v>
      </c>
      <c r="X84" t="s">
        <v>17</v>
      </c>
      <c r="Y84" t="s">
        <v>17</v>
      </c>
      <c r="Z84" t="s">
        <v>17</v>
      </c>
      <c r="AA84" t="s">
        <v>17</v>
      </c>
      <c r="AB84" t="s">
        <v>17</v>
      </c>
      <c r="AC84">
        <v>3136076736</v>
      </c>
      <c r="AD84" t="s">
        <v>468</v>
      </c>
      <c r="AE84" t="s">
        <v>15</v>
      </c>
      <c r="AF84">
        <v>0</v>
      </c>
      <c r="AG84" t="s">
        <v>17</v>
      </c>
      <c r="AH84" t="s">
        <v>469</v>
      </c>
      <c r="AI84" t="s">
        <v>17</v>
      </c>
      <c r="AJ84" t="s">
        <v>470</v>
      </c>
      <c r="AK84" t="s">
        <v>3556</v>
      </c>
      <c r="AL84" t="s">
        <v>16</v>
      </c>
      <c r="AM84" t="s">
        <v>17</v>
      </c>
      <c r="AN84" t="s">
        <v>17</v>
      </c>
      <c r="AO84" t="s">
        <v>17</v>
      </c>
      <c r="AP84" t="s">
        <v>17</v>
      </c>
      <c r="AQ84">
        <v>9</v>
      </c>
      <c r="AR84" t="s">
        <v>17</v>
      </c>
      <c r="AS84" t="s">
        <v>17</v>
      </c>
      <c r="AT84" t="s">
        <v>17</v>
      </c>
      <c r="AU84" t="s">
        <v>17</v>
      </c>
      <c r="AV84" t="s">
        <v>17</v>
      </c>
      <c r="AW84" t="s">
        <v>3557</v>
      </c>
      <c r="AX84" t="s">
        <v>17</v>
      </c>
      <c r="AY84" t="s">
        <v>17</v>
      </c>
      <c r="AZ84" t="s">
        <v>17</v>
      </c>
      <c r="BA84" t="s">
        <v>17</v>
      </c>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HC84"/>
    </row>
    <row r="85" spans="1:211" hidden="1" x14ac:dyDescent="0.25">
      <c r="A85">
        <v>23535657</v>
      </c>
      <c r="B85">
        <f>VLOOKUP(A85,BASE!A:A,1,0)</f>
        <v>23535657</v>
      </c>
      <c r="C85">
        <v>1</v>
      </c>
      <c r="D85">
        <v>2</v>
      </c>
      <c r="E85" t="s">
        <v>1008</v>
      </c>
      <c r="F85" t="s">
        <v>514</v>
      </c>
      <c r="G85" t="s">
        <v>1009</v>
      </c>
      <c r="H85" t="s">
        <v>502</v>
      </c>
      <c r="I85" t="s">
        <v>502</v>
      </c>
      <c r="J85" t="s">
        <v>17</v>
      </c>
      <c r="K85" t="s">
        <v>17</v>
      </c>
      <c r="L85" t="s">
        <v>464</v>
      </c>
      <c r="M85" t="s">
        <v>17</v>
      </c>
      <c r="N85" t="s">
        <v>465</v>
      </c>
      <c r="O85" s="54">
        <v>45910.454039351855</v>
      </c>
      <c r="P85" t="s">
        <v>17</v>
      </c>
      <c r="Q85" s="55">
        <v>45917</v>
      </c>
      <c r="R85" t="s">
        <v>17</v>
      </c>
      <c r="S85" s="54">
        <v>45917.543437499997</v>
      </c>
      <c r="T85" t="s">
        <v>4875</v>
      </c>
      <c r="U85" t="s">
        <v>466</v>
      </c>
      <c r="V85">
        <v>1003309743</v>
      </c>
      <c r="W85" t="s">
        <v>1010</v>
      </c>
      <c r="X85">
        <v>2795681</v>
      </c>
      <c r="Y85" t="s">
        <v>17</v>
      </c>
      <c r="Z85" t="s">
        <v>17</v>
      </c>
      <c r="AA85" t="s">
        <v>17</v>
      </c>
      <c r="AB85">
        <v>2795681</v>
      </c>
      <c r="AC85">
        <v>3246874495</v>
      </c>
      <c r="AD85" t="s">
        <v>468</v>
      </c>
      <c r="AE85" t="s">
        <v>15</v>
      </c>
      <c r="AF85">
        <v>0</v>
      </c>
      <c r="AG85" t="s">
        <v>17</v>
      </c>
      <c r="AH85" t="s">
        <v>469</v>
      </c>
      <c r="AI85" t="s">
        <v>17</v>
      </c>
      <c r="AJ85" t="s">
        <v>470</v>
      </c>
      <c r="AK85" t="s">
        <v>1011</v>
      </c>
      <c r="AL85" t="s">
        <v>16</v>
      </c>
      <c r="AM85" t="s">
        <v>17</v>
      </c>
      <c r="AN85" t="s">
        <v>17</v>
      </c>
      <c r="AO85" t="s">
        <v>17</v>
      </c>
      <c r="AP85" t="s">
        <v>17</v>
      </c>
      <c r="AQ85">
        <v>9</v>
      </c>
      <c r="AR85" t="s">
        <v>17</v>
      </c>
      <c r="AS85" t="s">
        <v>17</v>
      </c>
      <c r="AT85" t="s">
        <v>17</v>
      </c>
      <c r="AU85" t="s">
        <v>17</v>
      </c>
      <c r="AV85" t="s">
        <v>17</v>
      </c>
      <c r="AW85" t="s">
        <v>1012</v>
      </c>
      <c r="AX85" t="s">
        <v>17</v>
      </c>
      <c r="AY85" t="s">
        <v>17</v>
      </c>
      <c r="AZ85" t="s">
        <v>17</v>
      </c>
      <c r="BA85" t="s">
        <v>17</v>
      </c>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HC85"/>
    </row>
    <row r="86" spans="1:211" hidden="1" x14ac:dyDescent="0.25">
      <c r="A86">
        <v>23546671</v>
      </c>
      <c r="B86">
        <f>VLOOKUP(A86,BASE!A:A,1,0)</f>
        <v>23546671</v>
      </c>
      <c r="C86">
        <v>1</v>
      </c>
      <c r="D86">
        <v>2</v>
      </c>
      <c r="E86" t="s">
        <v>4876</v>
      </c>
      <c r="F86" t="s">
        <v>462</v>
      </c>
      <c r="G86" t="s">
        <v>4877</v>
      </c>
      <c r="H86" t="s">
        <v>502</v>
      </c>
      <c r="I86" t="s">
        <v>502</v>
      </c>
      <c r="J86" t="s">
        <v>17</v>
      </c>
      <c r="K86" t="s">
        <v>17</v>
      </c>
      <c r="L86" t="s">
        <v>464</v>
      </c>
      <c r="M86" t="s">
        <v>17</v>
      </c>
      <c r="N86" t="s">
        <v>465</v>
      </c>
      <c r="O86" s="54">
        <v>45923.429120370369</v>
      </c>
      <c r="P86" t="s">
        <v>17</v>
      </c>
      <c r="Q86" s="55">
        <v>45923</v>
      </c>
      <c r="R86" s="56">
        <v>0</v>
      </c>
      <c r="S86" s="54">
        <v>45923.429155092592</v>
      </c>
      <c r="T86" t="s">
        <v>4240</v>
      </c>
      <c r="U86" t="s">
        <v>466</v>
      </c>
      <c r="V86">
        <v>1036625170</v>
      </c>
      <c r="W86" t="s">
        <v>4878</v>
      </c>
      <c r="X86" t="s">
        <v>17</v>
      </c>
      <c r="Y86" t="s">
        <v>17</v>
      </c>
      <c r="Z86" t="s">
        <v>17</v>
      </c>
      <c r="AA86" t="s">
        <v>17</v>
      </c>
      <c r="AB86" t="s">
        <v>17</v>
      </c>
      <c r="AC86">
        <v>3042053885</v>
      </c>
      <c r="AD86" t="s">
        <v>468</v>
      </c>
      <c r="AE86" t="s">
        <v>15</v>
      </c>
      <c r="AF86">
        <v>0</v>
      </c>
      <c r="AG86" t="s">
        <v>17</v>
      </c>
      <c r="AH86" t="s">
        <v>469</v>
      </c>
      <c r="AI86" t="s">
        <v>17</v>
      </c>
      <c r="AJ86" t="s">
        <v>470</v>
      </c>
      <c r="AK86" t="s">
        <v>4879</v>
      </c>
      <c r="AL86" t="s">
        <v>16</v>
      </c>
      <c r="AM86" t="s">
        <v>17</v>
      </c>
      <c r="AN86" t="s">
        <v>17</v>
      </c>
      <c r="AO86" t="s">
        <v>17</v>
      </c>
      <c r="AP86" t="s">
        <v>17</v>
      </c>
      <c r="AQ86">
        <v>9</v>
      </c>
      <c r="AR86" t="s">
        <v>17</v>
      </c>
      <c r="AS86" t="s">
        <v>17</v>
      </c>
      <c r="AT86" t="s">
        <v>17</v>
      </c>
      <c r="AU86" t="s">
        <v>17</v>
      </c>
      <c r="AV86" t="s">
        <v>17</v>
      </c>
      <c r="AW86" t="s">
        <v>4880</v>
      </c>
      <c r="AX86" t="s">
        <v>17</v>
      </c>
      <c r="AY86" t="s">
        <v>17</v>
      </c>
      <c r="AZ86" t="s">
        <v>17</v>
      </c>
      <c r="BA86" t="s">
        <v>17</v>
      </c>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HC86"/>
    </row>
    <row r="87" spans="1:211" hidden="1" x14ac:dyDescent="0.25">
      <c r="A87">
        <v>23546712</v>
      </c>
      <c r="B87">
        <f>VLOOKUP(A87,BASE!A:A,1,0)</f>
        <v>23546712</v>
      </c>
      <c r="C87">
        <v>1</v>
      </c>
      <c r="D87">
        <v>2</v>
      </c>
      <c r="E87" t="s">
        <v>4881</v>
      </c>
      <c r="F87" t="s">
        <v>462</v>
      </c>
      <c r="G87" t="s">
        <v>4882</v>
      </c>
      <c r="H87" t="s">
        <v>502</v>
      </c>
      <c r="I87" t="s">
        <v>502</v>
      </c>
      <c r="J87" t="s">
        <v>17</v>
      </c>
      <c r="K87" t="s">
        <v>17</v>
      </c>
      <c r="L87" t="s">
        <v>464</v>
      </c>
      <c r="M87" t="s">
        <v>17</v>
      </c>
      <c r="N87" t="s">
        <v>465</v>
      </c>
      <c r="O87" s="54">
        <v>45923.443935185183</v>
      </c>
      <c r="P87" t="s">
        <v>17</v>
      </c>
      <c r="Q87" s="55">
        <v>45923</v>
      </c>
      <c r="R87" s="56">
        <v>0</v>
      </c>
      <c r="S87" s="54">
        <v>45923.443969907406</v>
      </c>
      <c r="T87" t="s">
        <v>980</v>
      </c>
      <c r="U87" t="s">
        <v>466</v>
      </c>
      <c r="V87">
        <v>1036625170</v>
      </c>
      <c r="W87" t="s">
        <v>4878</v>
      </c>
      <c r="X87" t="s">
        <v>17</v>
      </c>
      <c r="Y87" t="s">
        <v>17</v>
      </c>
      <c r="Z87" t="s">
        <v>17</v>
      </c>
      <c r="AA87" t="s">
        <v>17</v>
      </c>
      <c r="AB87" t="s">
        <v>17</v>
      </c>
      <c r="AC87">
        <v>3042053885</v>
      </c>
      <c r="AD87" t="s">
        <v>468</v>
      </c>
      <c r="AE87" t="s">
        <v>15</v>
      </c>
      <c r="AF87">
        <v>0</v>
      </c>
      <c r="AG87" t="s">
        <v>17</v>
      </c>
      <c r="AH87" t="s">
        <v>469</v>
      </c>
      <c r="AI87" t="s">
        <v>17</v>
      </c>
      <c r="AJ87" t="s">
        <v>470</v>
      </c>
      <c r="AK87" t="s">
        <v>4883</v>
      </c>
      <c r="AL87" t="s">
        <v>16</v>
      </c>
      <c r="AM87" t="s">
        <v>17</v>
      </c>
      <c r="AN87" t="s">
        <v>17</v>
      </c>
      <c r="AO87" t="s">
        <v>17</v>
      </c>
      <c r="AP87" t="s">
        <v>17</v>
      </c>
      <c r="AQ87">
        <v>9</v>
      </c>
      <c r="AR87" t="s">
        <v>17</v>
      </c>
      <c r="AS87" t="s">
        <v>17</v>
      </c>
      <c r="AT87" t="s">
        <v>17</v>
      </c>
      <c r="AU87" t="s">
        <v>17</v>
      </c>
      <c r="AV87" t="s">
        <v>17</v>
      </c>
      <c r="AW87" t="s">
        <v>4884</v>
      </c>
      <c r="AX87" t="s">
        <v>17</v>
      </c>
      <c r="AY87" t="s">
        <v>17</v>
      </c>
      <c r="AZ87" t="s">
        <v>17</v>
      </c>
      <c r="BA87" t="s">
        <v>17</v>
      </c>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HC87"/>
    </row>
    <row r="88" spans="1:211" hidden="1" x14ac:dyDescent="0.25">
      <c r="A88">
        <v>23546700</v>
      </c>
      <c r="B88">
        <f>VLOOKUP(A88,BASE!A:A,1,0)</f>
        <v>23546700</v>
      </c>
      <c r="C88">
        <v>1</v>
      </c>
      <c r="D88">
        <v>2</v>
      </c>
      <c r="E88" t="s">
        <v>4885</v>
      </c>
      <c r="F88" t="s">
        <v>462</v>
      </c>
      <c r="G88" t="s">
        <v>4886</v>
      </c>
      <c r="H88" t="s">
        <v>502</v>
      </c>
      <c r="I88" t="s">
        <v>502</v>
      </c>
      <c r="J88" t="s">
        <v>17</v>
      </c>
      <c r="K88" t="s">
        <v>17</v>
      </c>
      <c r="L88" t="s">
        <v>464</v>
      </c>
      <c r="M88" t="s">
        <v>17</v>
      </c>
      <c r="N88" t="s">
        <v>465</v>
      </c>
      <c r="O88" s="54">
        <v>45923.439050925925</v>
      </c>
      <c r="P88" t="s">
        <v>17</v>
      </c>
      <c r="Q88" s="55">
        <v>45923</v>
      </c>
      <c r="R88" s="56">
        <v>0</v>
      </c>
      <c r="S88" s="54">
        <v>45923.439085648148</v>
      </c>
      <c r="T88" t="s">
        <v>3288</v>
      </c>
      <c r="U88" t="s">
        <v>466</v>
      </c>
      <c r="V88">
        <v>1036625170</v>
      </c>
      <c r="W88" t="s">
        <v>4878</v>
      </c>
      <c r="X88" t="s">
        <v>17</v>
      </c>
      <c r="Y88" t="s">
        <v>17</v>
      </c>
      <c r="Z88" t="s">
        <v>17</v>
      </c>
      <c r="AA88" t="s">
        <v>17</v>
      </c>
      <c r="AB88" t="s">
        <v>17</v>
      </c>
      <c r="AC88">
        <v>3042053885</v>
      </c>
      <c r="AD88" t="s">
        <v>468</v>
      </c>
      <c r="AE88" t="s">
        <v>15</v>
      </c>
      <c r="AF88">
        <v>0</v>
      </c>
      <c r="AG88" t="s">
        <v>17</v>
      </c>
      <c r="AH88" t="s">
        <v>469</v>
      </c>
      <c r="AI88" t="s">
        <v>17</v>
      </c>
      <c r="AJ88" t="s">
        <v>470</v>
      </c>
      <c r="AK88" t="s">
        <v>4887</v>
      </c>
      <c r="AL88" t="s">
        <v>16</v>
      </c>
      <c r="AM88" t="s">
        <v>17</v>
      </c>
      <c r="AN88" t="s">
        <v>17</v>
      </c>
      <c r="AO88" t="s">
        <v>17</v>
      </c>
      <c r="AP88" t="s">
        <v>17</v>
      </c>
      <c r="AQ88">
        <v>9</v>
      </c>
      <c r="AR88" t="s">
        <v>17</v>
      </c>
      <c r="AS88" t="s">
        <v>17</v>
      </c>
      <c r="AT88" t="s">
        <v>17</v>
      </c>
      <c r="AU88" t="s">
        <v>17</v>
      </c>
      <c r="AV88" t="s">
        <v>17</v>
      </c>
      <c r="AW88" t="s">
        <v>4888</v>
      </c>
      <c r="AX88" t="s">
        <v>17</v>
      </c>
      <c r="AY88" t="s">
        <v>17</v>
      </c>
      <c r="AZ88" t="s">
        <v>17</v>
      </c>
      <c r="BA88" t="s">
        <v>17</v>
      </c>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HC88"/>
    </row>
    <row r="89" spans="1:211" hidden="1" x14ac:dyDescent="0.25">
      <c r="A89">
        <v>23523167</v>
      </c>
      <c r="B89">
        <f>VLOOKUP(A89,BASE!A:A,1,0)</f>
        <v>23523167</v>
      </c>
      <c r="C89">
        <v>1</v>
      </c>
      <c r="D89">
        <v>2</v>
      </c>
      <c r="E89" t="s">
        <v>2196</v>
      </c>
      <c r="F89" t="s">
        <v>514</v>
      </c>
      <c r="G89" t="s">
        <v>3965</v>
      </c>
      <c r="H89" t="s">
        <v>502</v>
      </c>
      <c r="I89" t="s">
        <v>502</v>
      </c>
      <c r="J89" t="s">
        <v>17</v>
      </c>
      <c r="K89" t="s">
        <v>17</v>
      </c>
      <c r="L89" t="s">
        <v>464</v>
      </c>
      <c r="M89" t="s">
        <v>17</v>
      </c>
      <c r="N89" t="s">
        <v>465</v>
      </c>
      <c r="O89" s="54">
        <v>45895.636608796296</v>
      </c>
      <c r="P89" t="s">
        <v>17</v>
      </c>
      <c r="Q89" s="55">
        <v>45918</v>
      </c>
      <c r="R89" t="s">
        <v>17</v>
      </c>
      <c r="S89" s="54">
        <v>45918.476689814815</v>
      </c>
      <c r="T89" t="s">
        <v>3932</v>
      </c>
      <c r="U89" t="s">
        <v>466</v>
      </c>
      <c r="V89">
        <v>1007222077</v>
      </c>
      <c r="W89" t="s">
        <v>3966</v>
      </c>
      <c r="X89" t="s">
        <v>17</v>
      </c>
      <c r="Y89" t="s">
        <v>2192</v>
      </c>
      <c r="Z89" t="s">
        <v>17</v>
      </c>
      <c r="AA89" t="s">
        <v>17</v>
      </c>
      <c r="AB89" t="s">
        <v>17</v>
      </c>
      <c r="AC89">
        <v>3158660478</v>
      </c>
      <c r="AD89" t="s">
        <v>468</v>
      </c>
      <c r="AE89" t="s">
        <v>15</v>
      </c>
      <c r="AF89">
        <v>0</v>
      </c>
      <c r="AG89" t="s">
        <v>17</v>
      </c>
      <c r="AH89" t="s">
        <v>469</v>
      </c>
      <c r="AI89" t="s">
        <v>17</v>
      </c>
      <c r="AJ89" t="s">
        <v>470</v>
      </c>
      <c r="AK89" t="s">
        <v>3967</v>
      </c>
      <c r="AL89" t="s">
        <v>16</v>
      </c>
      <c r="AM89" t="s">
        <v>17</v>
      </c>
      <c r="AN89" t="s">
        <v>17</v>
      </c>
      <c r="AO89" t="s">
        <v>17</v>
      </c>
      <c r="AP89" t="s">
        <v>17</v>
      </c>
      <c r="AQ89">
        <v>9</v>
      </c>
      <c r="AR89" t="s">
        <v>17</v>
      </c>
      <c r="AS89" t="s">
        <v>17</v>
      </c>
      <c r="AT89" t="s">
        <v>17</v>
      </c>
      <c r="AU89" t="s">
        <v>17</v>
      </c>
      <c r="AV89" t="s">
        <v>17</v>
      </c>
      <c r="AW89" t="s">
        <v>2194</v>
      </c>
      <c r="AX89" t="s">
        <v>17</v>
      </c>
      <c r="AY89" t="s">
        <v>17</v>
      </c>
      <c r="AZ89" t="s">
        <v>17</v>
      </c>
      <c r="BA89" t="s">
        <v>17</v>
      </c>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HC89"/>
    </row>
    <row r="90" spans="1:211" hidden="1" x14ac:dyDescent="0.25">
      <c r="A90">
        <v>23542904</v>
      </c>
      <c r="B90">
        <f>VLOOKUP(A90,BASE!A:A,1,0)</f>
        <v>23542904</v>
      </c>
      <c r="C90">
        <v>1</v>
      </c>
      <c r="D90">
        <v>2</v>
      </c>
      <c r="E90" t="s">
        <v>4384</v>
      </c>
      <c r="F90" t="s">
        <v>462</v>
      </c>
      <c r="G90" t="s">
        <v>4385</v>
      </c>
      <c r="H90" t="s">
        <v>502</v>
      </c>
      <c r="I90" t="s">
        <v>502</v>
      </c>
      <c r="J90" t="s">
        <v>17</v>
      </c>
      <c r="K90" t="s">
        <v>17</v>
      </c>
      <c r="L90" t="s">
        <v>464</v>
      </c>
      <c r="M90" t="s">
        <v>17</v>
      </c>
      <c r="N90" t="s">
        <v>465</v>
      </c>
      <c r="O90" s="54">
        <v>45918.638796296298</v>
      </c>
      <c r="P90" t="s">
        <v>17</v>
      </c>
      <c r="Q90" s="55">
        <v>45918</v>
      </c>
      <c r="R90" s="56">
        <v>0</v>
      </c>
      <c r="S90" s="54">
        <v>45918.638831018521</v>
      </c>
      <c r="T90" t="s">
        <v>4789</v>
      </c>
      <c r="U90" t="s">
        <v>475</v>
      </c>
      <c r="V90">
        <v>32506853</v>
      </c>
      <c r="W90" t="s">
        <v>4386</v>
      </c>
      <c r="X90" t="s">
        <v>17</v>
      </c>
      <c r="Y90" t="s">
        <v>17</v>
      </c>
      <c r="Z90" t="s">
        <v>17</v>
      </c>
      <c r="AA90" t="s">
        <v>17</v>
      </c>
      <c r="AB90">
        <v>3711533</v>
      </c>
      <c r="AC90">
        <v>3178956104</v>
      </c>
      <c r="AD90" t="s">
        <v>468</v>
      </c>
      <c r="AE90" t="s">
        <v>15</v>
      </c>
      <c r="AF90">
        <v>0</v>
      </c>
      <c r="AG90" t="s">
        <v>17</v>
      </c>
      <c r="AH90" t="s">
        <v>469</v>
      </c>
      <c r="AI90" t="s">
        <v>17</v>
      </c>
      <c r="AJ90" t="s">
        <v>470</v>
      </c>
      <c r="AK90" t="s">
        <v>4387</v>
      </c>
      <c r="AL90" t="s">
        <v>16</v>
      </c>
      <c r="AM90" t="s">
        <v>17</v>
      </c>
      <c r="AN90" t="s">
        <v>17</v>
      </c>
      <c r="AO90" t="s">
        <v>17</v>
      </c>
      <c r="AP90" t="s">
        <v>17</v>
      </c>
      <c r="AQ90">
        <v>9</v>
      </c>
      <c r="AR90" t="s">
        <v>17</v>
      </c>
      <c r="AS90" t="s">
        <v>17</v>
      </c>
      <c r="AT90" t="s">
        <v>475</v>
      </c>
      <c r="AU90" t="s">
        <v>476</v>
      </c>
      <c r="AV90" t="s">
        <v>477</v>
      </c>
      <c r="AW90" t="s">
        <v>4388</v>
      </c>
      <c r="AX90" t="s">
        <v>17</v>
      </c>
      <c r="AY90" t="s">
        <v>17</v>
      </c>
      <c r="AZ90" t="s">
        <v>17</v>
      </c>
      <c r="BA90" t="s">
        <v>17</v>
      </c>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HC90"/>
    </row>
    <row r="91" spans="1:211" hidden="1" x14ac:dyDescent="0.25">
      <c r="A91">
        <v>23542909</v>
      </c>
      <c r="B91">
        <f>VLOOKUP(A91,BASE!A:A,1,0)</f>
        <v>23542909</v>
      </c>
      <c r="C91">
        <v>1</v>
      </c>
      <c r="D91">
        <v>2</v>
      </c>
      <c r="E91" t="s">
        <v>4389</v>
      </c>
      <c r="F91" t="s">
        <v>462</v>
      </c>
      <c r="G91" t="s">
        <v>4390</v>
      </c>
      <c r="H91" t="s">
        <v>502</v>
      </c>
      <c r="I91" t="s">
        <v>502</v>
      </c>
      <c r="J91" t="s">
        <v>17</v>
      </c>
      <c r="K91" t="s">
        <v>17</v>
      </c>
      <c r="L91" t="s">
        <v>464</v>
      </c>
      <c r="M91" t="s">
        <v>17</v>
      </c>
      <c r="N91" t="s">
        <v>465</v>
      </c>
      <c r="O91" s="54">
        <v>45918.641608796293</v>
      </c>
      <c r="P91" t="s">
        <v>17</v>
      </c>
      <c r="Q91" s="55">
        <v>45918</v>
      </c>
      <c r="R91" s="56">
        <v>0</v>
      </c>
      <c r="S91" s="54">
        <v>45918.641643518517</v>
      </c>
      <c r="T91" t="s">
        <v>4889</v>
      </c>
      <c r="U91" t="s">
        <v>475</v>
      </c>
      <c r="V91">
        <v>32506853</v>
      </c>
      <c r="W91" t="s">
        <v>4386</v>
      </c>
      <c r="X91" t="s">
        <v>17</v>
      </c>
      <c r="Y91" t="s">
        <v>17</v>
      </c>
      <c r="Z91" t="s">
        <v>17</v>
      </c>
      <c r="AA91" t="s">
        <v>17</v>
      </c>
      <c r="AB91">
        <v>3711533</v>
      </c>
      <c r="AC91">
        <v>3178956104</v>
      </c>
      <c r="AD91" t="s">
        <v>468</v>
      </c>
      <c r="AE91" t="s">
        <v>15</v>
      </c>
      <c r="AF91">
        <v>0</v>
      </c>
      <c r="AG91" t="s">
        <v>17</v>
      </c>
      <c r="AH91" t="s">
        <v>469</v>
      </c>
      <c r="AI91" t="s">
        <v>17</v>
      </c>
      <c r="AJ91" t="s">
        <v>470</v>
      </c>
      <c r="AK91" t="s">
        <v>4391</v>
      </c>
      <c r="AL91" t="s">
        <v>16</v>
      </c>
      <c r="AM91" t="s">
        <v>17</v>
      </c>
      <c r="AN91" t="s">
        <v>17</v>
      </c>
      <c r="AO91" t="s">
        <v>17</v>
      </c>
      <c r="AP91" t="s">
        <v>17</v>
      </c>
      <c r="AQ91">
        <v>9</v>
      </c>
      <c r="AR91" t="s">
        <v>17</v>
      </c>
      <c r="AS91" t="s">
        <v>17</v>
      </c>
      <c r="AT91" t="s">
        <v>475</v>
      </c>
      <c r="AU91" t="s">
        <v>476</v>
      </c>
      <c r="AV91" t="s">
        <v>477</v>
      </c>
      <c r="AW91" t="s">
        <v>4392</v>
      </c>
      <c r="AX91" t="s">
        <v>17</v>
      </c>
      <c r="AY91" t="s">
        <v>17</v>
      </c>
      <c r="AZ91" t="s">
        <v>17</v>
      </c>
      <c r="BA91" t="s">
        <v>17</v>
      </c>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HC91"/>
    </row>
    <row r="92" spans="1:211" hidden="1" x14ac:dyDescent="0.25">
      <c r="A92">
        <v>23490291</v>
      </c>
      <c r="B92">
        <f>VLOOKUP(A92,BASE!A:A,1,0)</f>
        <v>23490291</v>
      </c>
      <c r="C92">
        <v>1</v>
      </c>
      <c r="D92">
        <v>2</v>
      </c>
      <c r="E92" t="s">
        <v>1550</v>
      </c>
      <c r="F92" t="s">
        <v>462</v>
      </c>
      <c r="G92" t="s">
        <v>3968</v>
      </c>
      <c r="H92" t="s">
        <v>502</v>
      </c>
      <c r="I92" t="s">
        <v>502</v>
      </c>
      <c r="J92" t="s">
        <v>17</v>
      </c>
      <c r="K92" t="s">
        <v>17</v>
      </c>
      <c r="L92" t="s">
        <v>464</v>
      </c>
      <c r="M92" t="s">
        <v>17</v>
      </c>
      <c r="N92" t="s">
        <v>465</v>
      </c>
      <c r="O92" s="54">
        <v>45855.415335648147</v>
      </c>
      <c r="P92" t="s">
        <v>17</v>
      </c>
      <c r="Q92" s="55">
        <v>45856</v>
      </c>
      <c r="R92" s="56">
        <v>0</v>
      </c>
      <c r="S92" s="54">
        <v>45918.435590277775</v>
      </c>
      <c r="T92" t="s">
        <v>3935</v>
      </c>
      <c r="U92" t="s">
        <v>466</v>
      </c>
      <c r="V92">
        <v>39416288</v>
      </c>
      <c r="W92" t="s">
        <v>3969</v>
      </c>
      <c r="X92" t="s">
        <v>17</v>
      </c>
      <c r="Y92" t="s">
        <v>1546</v>
      </c>
      <c r="Z92" t="s">
        <v>17</v>
      </c>
      <c r="AA92" t="s">
        <v>17</v>
      </c>
      <c r="AB92" t="s">
        <v>17</v>
      </c>
      <c r="AC92">
        <v>3218877513</v>
      </c>
      <c r="AD92" t="s">
        <v>468</v>
      </c>
      <c r="AE92" t="s">
        <v>15</v>
      </c>
      <c r="AF92">
        <v>0</v>
      </c>
      <c r="AG92" t="s">
        <v>17</v>
      </c>
      <c r="AH92" t="s">
        <v>469</v>
      </c>
      <c r="AI92" t="s">
        <v>17</v>
      </c>
      <c r="AJ92" t="s">
        <v>470</v>
      </c>
      <c r="AK92" t="s">
        <v>3970</v>
      </c>
      <c r="AL92" t="s">
        <v>16</v>
      </c>
      <c r="AM92" t="s">
        <v>17</v>
      </c>
      <c r="AN92" t="s">
        <v>17</v>
      </c>
      <c r="AO92" t="s">
        <v>17</v>
      </c>
      <c r="AP92" t="s">
        <v>17</v>
      </c>
      <c r="AQ92">
        <v>9</v>
      </c>
      <c r="AR92" t="s">
        <v>17</v>
      </c>
      <c r="AS92" t="s">
        <v>17</v>
      </c>
      <c r="AT92" t="s">
        <v>17</v>
      </c>
      <c r="AU92" t="s">
        <v>17</v>
      </c>
      <c r="AV92" t="s">
        <v>17</v>
      </c>
      <c r="AW92" t="s">
        <v>1548</v>
      </c>
      <c r="AX92" t="s">
        <v>17</v>
      </c>
      <c r="AY92" t="s">
        <v>17</v>
      </c>
      <c r="AZ92" t="s">
        <v>17</v>
      </c>
      <c r="BA92" t="s">
        <v>17</v>
      </c>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HC92"/>
    </row>
    <row r="93" spans="1:211" hidden="1" x14ac:dyDescent="0.25">
      <c r="A93">
        <v>23524313</v>
      </c>
      <c r="B93">
        <f>VLOOKUP(A93,BASE!A:A,1,0)</f>
        <v>23524313</v>
      </c>
      <c r="C93">
        <v>1</v>
      </c>
      <c r="D93">
        <v>2</v>
      </c>
      <c r="E93" t="s">
        <v>2294</v>
      </c>
      <c r="F93" t="s">
        <v>462</v>
      </c>
      <c r="G93" t="s">
        <v>3325</v>
      </c>
      <c r="H93" t="s">
        <v>502</v>
      </c>
      <c r="I93" t="s">
        <v>502</v>
      </c>
      <c r="J93" t="s">
        <v>17</v>
      </c>
      <c r="K93" t="s">
        <v>17</v>
      </c>
      <c r="L93" t="s">
        <v>464</v>
      </c>
      <c r="M93" t="s">
        <v>17</v>
      </c>
      <c r="N93" t="s">
        <v>465</v>
      </c>
      <c r="O93" s="54">
        <v>45896.5231712963</v>
      </c>
      <c r="P93" t="s">
        <v>17</v>
      </c>
      <c r="Q93" s="55">
        <v>45896</v>
      </c>
      <c r="R93" s="56">
        <v>0</v>
      </c>
      <c r="S93" s="54">
        <v>45915.551921296297</v>
      </c>
      <c r="T93" t="s">
        <v>4829</v>
      </c>
      <c r="U93" t="s">
        <v>466</v>
      </c>
      <c r="V93">
        <v>1036599889</v>
      </c>
      <c r="W93" t="s">
        <v>3326</v>
      </c>
      <c r="X93" t="s">
        <v>17</v>
      </c>
      <c r="Y93" t="s">
        <v>17</v>
      </c>
      <c r="Z93" t="s">
        <v>17</v>
      </c>
      <c r="AA93" t="s">
        <v>17</v>
      </c>
      <c r="AB93" t="s">
        <v>17</v>
      </c>
      <c r="AC93">
        <v>3122633360</v>
      </c>
      <c r="AD93" t="s">
        <v>468</v>
      </c>
      <c r="AE93" t="s">
        <v>15</v>
      </c>
      <c r="AF93">
        <v>0</v>
      </c>
      <c r="AG93" t="s">
        <v>17</v>
      </c>
      <c r="AH93" t="s">
        <v>469</v>
      </c>
      <c r="AI93" t="s">
        <v>17</v>
      </c>
      <c r="AJ93" t="s">
        <v>470</v>
      </c>
      <c r="AK93" t="s">
        <v>3327</v>
      </c>
      <c r="AL93" t="s">
        <v>16</v>
      </c>
      <c r="AM93" t="s">
        <v>17</v>
      </c>
      <c r="AN93" t="s">
        <v>17</v>
      </c>
      <c r="AO93" t="s">
        <v>17</v>
      </c>
      <c r="AP93" t="s">
        <v>17</v>
      </c>
      <c r="AQ93">
        <v>4</v>
      </c>
      <c r="AR93" t="s">
        <v>17</v>
      </c>
      <c r="AS93" t="s">
        <v>17</v>
      </c>
      <c r="AT93" t="s">
        <v>17</v>
      </c>
      <c r="AU93" t="s">
        <v>17</v>
      </c>
      <c r="AV93" t="s">
        <v>17</v>
      </c>
      <c r="AW93" t="s">
        <v>2292</v>
      </c>
      <c r="AX93" t="s">
        <v>17</v>
      </c>
      <c r="AY93" t="s">
        <v>17</v>
      </c>
      <c r="AZ93" t="s">
        <v>17</v>
      </c>
      <c r="BA93" t="s">
        <v>17</v>
      </c>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HC93"/>
    </row>
    <row r="94" spans="1:211" hidden="1" x14ac:dyDescent="0.25">
      <c r="A94">
        <v>22583201</v>
      </c>
      <c r="B94">
        <f>VLOOKUP(A94,BASE!A:A,1,0)</f>
        <v>22583201</v>
      </c>
      <c r="C94">
        <v>1</v>
      </c>
      <c r="D94">
        <v>2</v>
      </c>
      <c r="E94" t="s">
        <v>2978</v>
      </c>
      <c r="F94" t="s">
        <v>514</v>
      </c>
      <c r="G94" t="s">
        <v>2979</v>
      </c>
      <c r="H94" t="s">
        <v>502</v>
      </c>
      <c r="I94" t="s">
        <v>502</v>
      </c>
      <c r="J94" t="s">
        <v>17</v>
      </c>
      <c r="K94" t="s">
        <v>17</v>
      </c>
      <c r="L94" t="s">
        <v>464</v>
      </c>
      <c r="M94" t="s">
        <v>17</v>
      </c>
      <c r="N94" t="s">
        <v>465</v>
      </c>
      <c r="O94" s="54">
        <v>44880.45925925926</v>
      </c>
      <c r="P94" t="s">
        <v>17</v>
      </c>
      <c r="Q94" s="55">
        <v>45917</v>
      </c>
      <c r="R94" t="s">
        <v>17</v>
      </c>
      <c r="S94" s="54">
        <v>45917.546018518522</v>
      </c>
      <c r="T94" t="s">
        <v>4875</v>
      </c>
      <c r="U94" t="s">
        <v>466</v>
      </c>
      <c r="V94">
        <v>37749450</v>
      </c>
      <c r="W94" t="s">
        <v>2980</v>
      </c>
      <c r="X94" t="s">
        <v>17</v>
      </c>
      <c r="Y94" t="s">
        <v>2981</v>
      </c>
      <c r="Z94" t="s">
        <v>17</v>
      </c>
      <c r="AA94" t="s">
        <v>17</v>
      </c>
      <c r="AB94" t="s">
        <v>17</v>
      </c>
      <c r="AC94">
        <v>3225859937</v>
      </c>
      <c r="AD94" t="s">
        <v>468</v>
      </c>
      <c r="AE94" t="s">
        <v>15</v>
      </c>
      <c r="AF94">
        <v>0</v>
      </c>
      <c r="AG94" t="s">
        <v>17</v>
      </c>
      <c r="AH94" t="s">
        <v>469</v>
      </c>
      <c r="AI94" t="s">
        <v>17</v>
      </c>
      <c r="AJ94" t="s">
        <v>470</v>
      </c>
      <c r="AK94" t="s">
        <v>2982</v>
      </c>
      <c r="AL94" t="s">
        <v>16</v>
      </c>
      <c r="AM94" t="s">
        <v>17</v>
      </c>
      <c r="AN94" t="s">
        <v>17</v>
      </c>
      <c r="AO94" t="s">
        <v>17</v>
      </c>
      <c r="AP94" t="s">
        <v>17</v>
      </c>
      <c r="AQ94">
        <v>9.6</v>
      </c>
      <c r="AR94" t="s">
        <v>17</v>
      </c>
      <c r="AS94" t="s">
        <v>17</v>
      </c>
      <c r="AT94" t="s">
        <v>17</v>
      </c>
      <c r="AU94" t="s">
        <v>17</v>
      </c>
      <c r="AV94" t="s">
        <v>17</v>
      </c>
      <c r="AW94" t="s">
        <v>2983</v>
      </c>
      <c r="AX94" t="s">
        <v>17</v>
      </c>
      <c r="AY94" t="s">
        <v>17</v>
      </c>
      <c r="AZ94" t="s">
        <v>17</v>
      </c>
      <c r="BA94" t="s">
        <v>17</v>
      </c>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HC94"/>
    </row>
    <row r="95" spans="1:211" hidden="1" x14ac:dyDescent="0.25">
      <c r="A95">
        <v>23542773</v>
      </c>
      <c r="B95">
        <f>VLOOKUP(A95,BASE!A:A,1,0)</f>
        <v>23542773</v>
      </c>
      <c r="C95">
        <v>1</v>
      </c>
      <c r="D95">
        <v>2</v>
      </c>
      <c r="E95" t="s">
        <v>3974</v>
      </c>
      <c r="F95" t="s">
        <v>462</v>
      </c>
      <c r="G95" t="s">
        <v>3975</v>
      </c>
      <c r="H95" t="s">
        <v>463</v>
      </c>
      <c r="I95" t="s">
        <v>463</v>
      </c>
      <c r="J95" t="s">
        <v>17</v>
      </c>
      <c r="K95" t="s">
        <v>17</v>
      </c>
      <c r="L95" t="s">
        <v>464</v>
      </c>
      <c r="M95" t="s">
        <v>17</v>
      </c>
      <c r="N95" t="s">
        <v>465</v>
      </c>
      <c r="O95" s="54">
        <v>45918.570289351854</v>
      </c>
      <c r="P95" t="s">
        <v>17</v>
      </c>
      <c r="Q95" s="55">
        <v>45918</v>
      </c>
      <c r="R95" s="56">
        <v>0</v>
      </c>
      <c r="S95" s="54">
        <v>45918.570324074077</v>
      </c>
      <c r="T95" t="s">
        <v>4890</v>
      </c>
      <c r="U95" t="s">
        <v>466</v>
      </c>
      <c r="V95">
        <v>8392111</v>
      </c>
      <c r="W95" t="s">
        <v>3976</v>
      </c>
      <c r="X95">
        <v>4518850</v>
      </c>
      <c r="Y95" t="s">
        <v>17</v>
      </c>
      <c r="Z95" t="s">
        <v>17</v>
      </c>
      <c r="AA95" t="s">
        <v>17</v>
      </c>
      <c r="AB95">
        <v>4518850</v>
      </c>
      <c r="AC95">
        <v>3172944681</v>
      </c>
      <c r="AD95" t="s">
        <v>468</v>
      </c>
      <c r="AE95" t="s">
        <v>15</v>
      </c>
      <c r="AF95">
        <v>0</v>
      </c>
      <c r="AG95" t="s">
        <v>17</v>
      </c>
      <c r="AH95" t="s">
        <v>469</v>
      </c>
      <c r="AI95" t="s">
        <v>17</v>
      </c>
      <c r="AJ95" t="s">
        <v>470</v>
      </c>
      <c r="AK95" t="s">
        <v>3977</v>
      </c>
      <c r="AL95" t="s">
        <v>16</v>
      </c>
      <c r="AM95" t="s">
        <v>17</v>
      </c>
      <c r="AN95" t="s">
        <v>17</v>
      </c>
      <c r="AO95" t="s">
        <v>17</v>
      </c>
      <c r="AP95" t="s">
        <v>17</v>
      </c>
      <c r="AQ95">
        <v>5</v>
      </c>
      <c r="AR95" t="s">
        <v>17</v>
      </c>
      <c r="AS95" t="s">
        <v>17</v>
      </c>
      <c r="AT95" t="s">
        <v>475</v>
      </c>
      <c r="AU95" t="s">
        <v>476</v>
      </c>
      <c r="AV95" t="s">
        <v>477</v>
      </c>
      <c r="AW95" t="s">
        <v>3978</v>
      </c>
      <c r="AX95" t="s">
        <v>17</v>
      </c>
      <c r="AY95" t="s">
        <v>17</v>
      </c>
      <c r="AZ95" t="s">
        <v>17</v>
      </c>
      <c r="BA95" t="s">
        <v>17</v>
      </c>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HC95"/>
    </row>
    <row r="96" spans="1:211" hidden="1" x14ac:dyDescent="0.25">
      <c r="A96">
        <v>23523174</v>
      </c>
      <c r="B96">
        <f>VLOOKUP(A96,BASE!A:A,1,0)</f>
        <v>23523174</v>
      </c>
      <c r="C96">
        <v>1</v>
      </c>
      <c r="D96">
        <v>2</v>
      </c>
      <c r="E96" t="s">
        <v>2201</v>
      </c>
      <c r="F96" t="s">
        <v>514</v>
      </c>
      <c r="G96" t="s">
        <v>4891</v>
      </c>
      <c r="H96" t="s">
        <v>463</v>
      </c>
      <c r="I96" t="s">
        <v>463</v>
      </c>
      <c r="J96" t="s">
        <v>17</v>
      </c>
      <c r="K96" t="s">
        <v>17</v>
      </c>
      <c r="L96" t="s">
        <v>464</v>
      </c>
      <c r="M96" t="s">
        <v>17</v>
      </c>
      <c r="N96" t="s">
        <v>465</v>
      </c>
      <c r="O96" s="54">
        <v>45895.638865740744</v>
      </c>
      <c r="P96" t="s">
        <v>17</v>
      </c>
      <c r="Q96" s="55">
        <v>45923</v>
      </c>
      <c r="R96" t="s">
        <v>17</v>
      </c>
      <c r="S96" s="54">
        <v>45923.576215277775</v>
      </c>
      <c r="T96" t="s">
        <v>4282</v>
      </c>
      <c r="U96" t="s">
        <v>466</v>
      </c>
      <c r="V96">
        <v>1055832712</v>
      </c>
      <c r="W96" t="s">
        <v>4892</v>
      </c>
      <c r="X96" t="s">
        <v>17</v>
      </c>
      <c r="Y96" t="s">
        <v>17</v>
      </c>
      <c r="Z96">
        <v>1.9003020047010499E+17</v>
      </c>
      <c r="AA96" t="s">
        <v>4893</v>
      </c>
      <c r="AB96" t="s">
        <v>17</v>
      </c>
      <c r="AC96">
        <v>3128733687</v>
      </c>
      <c r="AD96" t="s">
        <v>468</v>
      </c>
      <c r="AE96" t="s">
        <v>15</v>
      </c>
      <c r="AF96">
        <v>0</v>
      </c>
      <c r="AG96" t="s">
        <v>17</v>
      </c>
      <c r="AH96" t="s">
        <v>469</v>
      </c>
      <c r="AI96" t="s">
        <v>17</v>
      </c>
      <c r="AJ96" t="s">
        <v>470</v>
      </c>
      <c r="AK96" t="s">
        <v>4894</v>
      </c>
      <c r="AL96" t="s">
        <v>16</v>
      </c>
      <c r="AM96" t="s">
        <v>17</v>
      </c>
      <c r="AN96" t="s">
        <v>17</v>
      </c>
      <c r="AO96" t="s">
        <v>17</v>
      </c>
      <c r="AP96" t="s">
        <v>17</v>
      </c>
      <c r="AQ96">
        <v>9</v>
      </c>
      <c r="AR96" t="s">
        <v>17</v>
      </c>
      <c r="AS96" t="s">
        <v>17</v>
      </c>
      <c r="AT96" t="s">
        <v>17</v>
      </c>
      <c r="AU96" t="s">
        <v>17</v>
      </c>
      <c r="AV96" t="s">
        <v>17</v>
      </c>
      <c r="AW96" t="s">
        <v>2199</v>
      </c>
      <c r="AX96" t="s">
        <v>17</v>
      </c>
      <c r="AY96" t="s">
        <v>17</v>
      </c>
      <c r="AZ96" t="s">
        <v>17</v>
      </c>
      <c r="BA96" t="s">
        <v>17</v>
      </c>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HC96"/>
    </row>
    <row r="97" spans="1:211" hidden="1" x14ac:dyDescent="0.25">
      <c r="A97">
        <v>23537598</v>
      </c>
      <c r="B97">
        <f>VLOOKUP(A97,BASE!A:A,1,0)</f>
        <v>23537598</v>
      </c>
      <c r="C97">
        <v>1</v>
      </c>
      <c r="D97">
        <v>2</v>
      </c>
      <c r="E97" t="s">
        <v>2984</v>
      </c>
      <c r="F97" t="s">
        <v>514</v>
      </c>
      <c r="G97" t="s">
        <v>2985</v>
      </c>
      <c r="H97" t="s">
        <v>463</v>
      </c>
      <c r="I97" t="s">
        <v>463</v>
      </c>
      <c r="J97" t="s">
        <v>17</v>
      </c>
      <c r="K97" t="s">
        <v>17</v>
      </c>
      <c r="L97" t="s">
        <v>464</v>
      </c>
      <c r="M97" t="s">
        <v>17</v>
      </c>
      <c r="N97" t="s">
        <v>465</v>
      </c>
      <c r="O97" s="54">
        <v>45912.364074074074</v>
      </c>
      <c r="P97" t="s">
        <v>17</v>
      </c>
      <c r="Q97" s="55">
        <v>45919</v>
      </c>
      <c r="R97" t="s">
        <v>17</v>
      </c>
      <c r="S97" s="54">
        <v>45919.564212962963</v>
      </c>
      <c r="T97" t="s">
        <v>4706</v>
      </c>
      <c r="U97" t="s">
        <v>466</v>
      </c>
      <c r="V97">
        <v>8104264</v>
      </c>
      <c r="W97" t="s">
        <v>2986</v>
      </c>
      <c r="X97" t="s">
        <v>17</v>
      </c>
      <c r="Y97" t="s">
        <v>17</v>
      </c>
      <c r="Z97" t="s">
        <v>2987</v>
      </c>
      <c r="AA97" t="s">
        <v>76</v>
      </c>
      <c r="AB97" t="s">
        <v>17</v>
      </c>
      <c r="AC97">
        <v>3124318335</v>
      </c>
      <c r="AD97" t="s">
        <v>468</v>
      </c>
      <c r="AE97" t="s">
        <v>15</v>
      </c>
      <c r="AF97">
        <v>0</v>
      </c>
      <c r="AG97" t="s">
        <v>17</v>
      </c>
      <c r="AH97" t="s">
        <v>469</v>
      </c>
      <c r="AI97" t="s">
        <v>17</v>
      </c>
      <c r="AJ97" t="s">
        <v>470</v>
      </c>
      <c r="AK97" t="s">
        <v>2988</v>
      </c>
      <c r="AL97" t="s">
        <v>16</v>
      </c>
      <c r="AM97" t="s">
        <v>17</v>
      </c>
      <c r="AN97" t="s">
        <v>17</v>
      </c>
      <c r="AO97" t="s">
        <v>17</v>
      </c>
      <c r="AP97" t="s">
        <v>17</v>
      </c>
      <c r="AQ97">
        <v>5</v>
      </c>
      <c r="AR97" t="s">
        <v>17</v>
      </c>
      <c r="AS97" t="s">
        <v>17</v>
      </c>
      <c r="AT97" t="s">
        <v>17</v>
      </c>
      <c r="AU97" t="s">
        <v>17</v>
      </c>
      <c r="AV97" t="s">
        <v>17</v>
      </c>
      <c r="AW97" t="s">
        <v>2989</v>
      </c>
      <c r="AX97" t="s">
        <v>17</v>
      </c>
      <c r="AY97" t="s">
        <v>17</v>
      </c>
      <c r="AZ97" t="s">
        <v>17</v>
      </c>
      <c r="BA97" t="s">
        <v>17</v>
      </c>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HC97"/>
    </row>
    <row r="98" spans="1:211" hidden="1" x14ac:dyDescent="0.25">
      <c r="A98">
        <v>23541705</v>
      </c>
      <c r="B98">
        <f>VLOOKUP(A98,BASE!A:A,1,0)</f>
        <v>23541705</v>
      </c>
      <c r="C98">
        <v>1</v>
      </c>
      <c r="D98">
        <v>2</v>
      </c>
      <c r="E98" t="s">
        <v>3979</v>
      </c>
      <c r="F98" t="s">
        <v>462</v>
      </c>
      <c r="G98" t="s">
        <v>3980</v>
      </c>
      <c r="H98" t="s">
        <v>463</v>
      </c>
      <c r="I98" t="s">
        <v>463</v>
      </c>
      <c r="J98" t="s">
        <v>17</v>
      </c>
      <c r="K98" t="s">
        <v>17</v>
      </c>
      <c r="L98" t="s">
        <v>464</v>
      </c>
      <c r="M98" t="s">
        <v>17</v>
      </c>
      <c r="N98" t="s">
        <v>465</v>
      </c>
      <c r="O98" s="54">
        <v>45917.616446759261</v>
      </c>
      <c r="P98" t="s">
        <v>17</v>
      </c>
      <c r="Q98" s="55">
        <v>45918</v>
      </c>
      <c r="R98" s="56">
        <v>0</v>
      </c>
      <c r="S98" s="54">
        <v>45917.616516203707</v>
      </c>
      <c r="T98">
        <v>4</v>
      </c>
      <c r="U98" t="s">
        <v>466</v>
      </c>
      <c r="V98">
        <v>43816828</v>
      </c>
      <c r="W98" t="s">
        <v>3981</v>
      </c>
      <c r="X98" t="s">
        <v>17</v>
      </c>
      <c r="Y98" t="s">
        <v>17</v>
      </c>
      <c r="Z98" t="s">
        <v>17</v>
      </c>
      <c r="AA98" t="s">
        <v>17</v>
      </c>
      <c r="AB98">
        <v>4927582</v>
      </c>
      <c r="AC98">
        <v>3145566578</v>
      </c>
      <c r="AD98" t="s">
        <v>468</v>
      </c>
      <c r="AE98" t="s">
        <v>15</v>
      </c>
      <c r="AF98">
        <v>0</v>
      </c>
      <c r="AG98" t="s">
        <v>17</v>
      </c>
      <c r="AH98" t="s">
        <v>469</v>
      </c>
      <c r="AI98" t="s">
        <v>17</v>
      </c>
      <c r="AJ98" t="s">
        <v>470</v>
      </c>
      <c r="AK98" t="s">
        <v>3982</v>
      </c>
      <c r="AL98" t="s">
        <v>16</v>
      </c>
      <c r="AM98" t="s">
        <v>17</v>
      </c>
      <c r="AN98" t="s">
        <v>17</v>
      </c>
      <c r="AO98" t="s">
        <v>17</v>
      </c>
      <c r="AP98" t="s">
        <v>17</v>
      </c>
      <c r="AQ98">
        <v>9</v>
      </c>
      <c r="AR98" t="s">
        <v>17</v>
      </c>
      <c r="AS98" t="s">
        <v>17</v>
      </c>
      <c r="AT98" t="s">
        <v>17</v>
      </c>
      <c r="AU98" t="s">
        <v>17</v>
      </c>
      <c r="AV98" t="s">
        <v>17</v>
      </c>
      <c r="AW98" t="s">
        <v>3983</v>
      </c>
      <c r="AX98" t="s">
        <v>17</v>
      </c>
      <c r="AY98" t="s">
        <v>17</v>
      </c>
      <c r="AZ98" t="s">
        <v>17</v>
      </c>
      <c r="BA98" t="s">
        <v>17</v>
      </c>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HC98"/>
    </row>
    <row r="99" spans="1:211" hidden="1" x14ac:dyDescent="0.25">
      <c r="A99">
        <v>23537139</v>
      </c>
      <c r="B99">
        <f>VLOOKUP(A99,BASE!A:A,1,0)</f>
        <v>23537139</v>
      </c>
      <c r="C99">
        <v>1</v>
      </c>
      <c r="D99">
        <v>2</v>
      </c>
      <c r="E99" t="s">
        <v>2990</v>
      </c>
      <c r="F99" t="s">
        <v>514</v>
      </c>
      <c r="G99" t="s">
        <v>2991</v>
      </c>
      <c r="H99" t="s">
        <v>463</v>
      </c>
      <c r="I99" t="s">
        <v>463</v>
      </c>
      <c r="J99" t="s">
        <v>17</v>
      </c>
      <c r="K99" t="s">
        <v>17</v>
      </c>
      <c r="L99" t="s">
        <v>464</v>
      </c>
      <c r="M99" t="s">
        <v>17</v>
      </c>
      <c r="N99" t="s">
        <v>465</v>
      </c>
      <c r="O99" s="54">
        <v>45911.614548611113</v>
      </c>
      <c r="P99" t="s">
        <v>17</v>
      </c>
      <c r="Q99" s="55">
        <v>45916</v>
      </c>
      <c r="R99" t="s">
        <v>17</v>
      </c>
      <c r="S99" s="54">
        <v>45916.560671296298</v>
      </c>
      <c r="T99" t="s">
        <v>4019</v>
      </c>
      <c r="U99" t="s">
        <v>475</v>
      </c>
      <c r="V99">
        <v>1040357564</v>
      </c>
      <c r="W99" t="s">
        <v>2992</v>
      </c>
      <c r="X99" t="s">
        <v>17</v>
      </c>
      <c r="Y99" t="s">
        <v>17</v>
      </c>
      <c r="Z99" t="s">
        <v>17</v>
      </c>
      <c r="AA99" t="s">
        <v>17</v>
      </c>
      <c r="AB99" t="s">
        <v>17</v>
      </c>
      <c r="AC99">
        <v>3225010792</v>
      </c>
      <c r="AD99" t="s">
        <v>468</v>
      </c>
      <c r="AE99" t="s">
        <v>15</v>
      </c>
      <c r="AF99">
        <v>2</v>
      </c>
      <c r="AG99" t="s">
        <v>17</v>
      </c>
      <c r="AH99" t="s">
        <v>469</v>
      </c>
      <c r="AI99" t="s">
        <v>17</v>
      </c>
      <c r="AJ99" t="s">
        <v>470</v>
      </c>
      <c r="AK99" t="s">
        <v>2993</v>
      </c>
      <c r="AL99" t="s">
        <v>16</v>
      </c>
      <c r="AM99" t="s">
        <v>17</v>
      </c>
      <c r="AN99" t="s">
        <v>17</v>
      </c>
      <c r="AO99" t="s">
        <v>17</v>
      </c>
      <c r="AP99" t="s">
        <v>17</v>
      </c>
      <c r="AQ99">
        <v>9</v>
      </c>
      <c r="AR99" t="s">
        <v>17</v>
      </c>
      <c r="AS99" t="s">
        <v>17</v>
      </c>
      <c r="AT99" t="s">
        <v>475</v>
      </c>
      <c r="AU99" t="s">
        <v>476</v>
      </c>
      <c r="AV99" t="s">
        <v>477</v>
      </c>
      <c r="AW99" t="s">
        <v>2994</v>
      </c>
      <c r="AX99" t="s">
        <v>17</v>
      </c>
      <c r="AY99" t="s">
        <v>17</v>
      </c>
      <c r="AZ99" t="s">
        <v>17</v>
      </c>
      <c r="BA99" t="s">
        <v>17</v>
      </c>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HC99"/>
    </row>
    <row r="100" spans="1:211" hidden="1" x14ac:dyDescent="0.25">
      <c r="A100">
        <v>23543924</v>
      </c>
      <c r="B100">
        <f>VLOOKUP(A100,BASE!A:A,1,0)</f>
        <v>23543924</v>
      </c>
      <c r="C100">
        <v>1</v>
      </c>
      <c r="D100">
        <v>2</v>
      </c>
      <c r="E100" t="s">
        <v>4393</v>
      </c>
      <c r="F100" t="s">
        <v>462</v>
      </c>
      <c r="G100" t="s">
        <v>4394</v>
      </c>
      <c r="H100" t="s">
        <v>463</v>
      </c>
      <c r="I100" t="s">
        <v>463</v>
      </c>
      <c r="J100" t="s">
        <v>17</v>
      </c>
      <c r="K100" t="s">
        <v>17</v>
      </c>
      <c r="L100" t="s">
        <v>464</v>
      </c>
      <c r="M100" t="s">
        <v>17</v>
      </c>
      <c r="N100" t="s">
        <v>465</v>
      </c>
      <c r="O100" s="54">
        <v>45919.686388888891</v>
      </c>
      <c r="P100" t="s">
        <v>17</v>
      </c>
      <c r="Q100" s="55">
        <v>45919</v>
      </c>
      <c r="R100" s="56">
        <v>0</v>
      </c>
      <c r="S100" s="54">
        <v>45919.686423611114</v>
      </c>
      <c r="T100" t="s">
        <v>4895</v>
      </c>
      <c r="U100" t="s">
        <v>466</v>
      </c>
      <c r="V100">
        <v>1039455639</v>
      </c>
      <c r="W100" t="s">
        <v>4395</v>
      </c>
      <c r="X100" t="s">
        <v>17</v>
      </c>
      <c r="Y100" t="s">
        <v>17</v>
      </c>
      <c r="Z100" t="s">
        <v>17</v>
      </c>
      <c r="AA100" t="s">
        <v>17</v>
      </c>
      <c r="AB100" t="s">
        <v>17</v>
      </c>
      <c r="AC100">
        <v>3117918924</v>
      </c>
      <c r="AD100" t="s">
        <v>468</v>
      </c>
      <c r="AE100" t="s">
        <v>15</v>
      </c>
      <c r="AF100">
        <v>0</v>
      </c>
      <c r="AG100" t="s">
        <v>17</v>
      </c>
      <c r="AH100" t="s">
        <v>469</v>
      </c>
      <c r="AI100" t="s">
        <v>17</v>
      </c>
      <c r="AJ100" t="s">
        <v>470</v>
      </c>
      <c r="AK100" t="s">
        <v>4396</v>
      </c>
      <c r="AL100" t="s">
        <v>16</v>
      </c>
      <c r="AM100" t="s">
        <v>17</v>
      </c>
      <c r="AN100" t="s">
        <v>17</v>
      </c>
      <c r="AO100" t="s">
        <v>17</v>
      </c>
      <c r="AP100" t="s">
        <v>17</v>
      </c>
      <c r="AQ100">
        <v>9</v>
      </c>
      <c r="AR100" t="s">
        <v>17</v>
      </c>
      <c r="AS100" t="s">
        <v>17</v>
      </c>
      <c r="AT100" t="s">
        <v>17</v>
      </c>
      <c r="AU100" t="s">
        <v>17</v>
      </c>
      <c r="AV100" t="s">
        <v>17</v>
      </c>
      <c r="AW100" t="s">
        <v>4397</v>
      </c>
      <c r="AX100" t="s">
        <v>17</v>
      </c>
      <c r="AY100" t="s">
        <v>17</v>
      </c>
      <c r="AZ100" t="s">
        <v>17</v>
      </c>
      <c r="BA100" t="s">
        <v>17</v>
      </c>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HC100"/>
    </row>
    <row r="101" spans="1:211" hidden="1" x14ac:dyDescent="0.25">
      <c r="A101">
        <v>23543678</v>
      </c>
      <c r="B101">
        <f>VLOOKUP(A101,BASE!A:A,1,0)</f>
        <v>23543678</v>
      </c>
      <c r="C101">
        <v>1</v>
      </c>
      <c r="D101">
        <v>2</v>
      </c>
      <c r="E101" t="s">
        <v>4398</v>
      </c>
      <c r="F101" t="s">
        <v>462</v>
      </c>
      <c r="G101" t="s">
        <v>4399</v>
      </c>
      <c r="H101" t="s">
        <v>463</v>
      </c>
      <c r="I101" t="s">
        <v>463</v>
      </c>
      <c r="J101" t="s">
        <v>17</v>
      </c>
      <c r="K101" t="s">
        <v>17</v>
      </c>
      <c r="L101" t="s">
        <v>464</v>
      </c>
      <c r="M101" t="s">
        <v>17</v>
      </c>
      <c r="N101" t="s">
        <v>465</v>
      </c>
      <c r="O101" s="54">
        <v>45919.538287037038</v>
      </c>
      <c r="P101" t="s">
        <v>17</v>
      </c>
      <c r="Q101" s="55">
        <v>45919</v>
      </c>
      <c r="R101" s="56">
        <v>0</v>
      </c>
      <c r="S101" s="54">
        <v>45919.538321759261</v>
      </c>
      <c r="T101" t="s">
        <v>4896</v>
      </c>
      <c r="U101" t="s">
        <v>466</v>
      </c>
      <c r="V101">
        <v>71338315</v>
      </c>
      <c r="W101" t="s">
        <v>4400</v>
      </c>
      <c r="X101" t="s">
        <v>17</v>
      </c>
      <c r="Y101" t="s">
        <v>17</v>
      </c>
      <c r="Z101" t="s">
        <v>17</v>
      </c>
      <c r="AA101" t="s">
        <v>17</v>
      </c>
      <c r="AB101">
        <v>4967595</v>
      </c>
      <c r="AC101">
        <v>3218766745</v>
      </c>
      <c r="AD101" t="s">
        <v>468</v>
      </c>
      <c r="AE101" t="s">
        <v>15</v>
      </c>
      <c r="AF101">
        <v>0</v>
      </c>
      <c r="AG101" t="s">
        <v>17</v>
      </c>
      <c r="AH101" t="s">
        <v>469</v>
      </c>
      <c r="AI101" t="s">
        <v>17</v>
      </c>
      <c r="AJ101" t="s">
        <v>470</v>
      </c>
      <c r="AK101" t="s">
        <v>4401</v>
      </c>
      <c r="AL101" t="s">
        <v>16</v>
      </c>
      <c r="AM101" t="s">
        <v>17</v>
      </c>
      <c r="AN101" t="s">
        <v>17</v>
      </c>
      <c r="AO101" t="s">
        <v>17</v>
      </c>
      <c r="AP101" t="s">
        <v>17</v>
      </c>
      <c r="AQ101">
        <v>9</v>
      </c>
      <c r="AR101" t="s">
        <v>17</v>
      </c>
      <c r="AS101" t="s">
        <v>17</v>
      </c>
      <c r="AT101" t="s">
        <v>475</v>
      </c>
      <c r="AU101" t="s">
        <v>476</v>
      </c>
      <c r="AV101" t="s">
        <v>477</v>
      </c>
      <c r="AW101" t="s">
        <v>4402</v>
      </c>
      <c r="AX101" t="s">
        <v>17</v>
      </c>
      <c r="AY101" t="s">
        <v>17</v>
      </c>
      <c r="AZ101" t="s">
        <v>17</v>
      </c>
      <c r="BA101" t="s">
        <v>17</v>
      </c>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HC101"/>
    </row>
    <row r="102" spans="1:211" hidden="1" x14ac:dyDescent="0.25">
      <c r="A102">
        <v>23543690</v>
      </c>
      <c r="B102">
        <f>VLOOKUP(A102,BASE!A:A,1,0)</f>
        <v>23543690</v>
      </c>
      <c r="C102">
        <v>1</v>
      </c>
      <c r="D102">
        <v>2</v>
      </c>
      <c r="E102" t="s">
        <v>4403</v>
      </c>
      <c r="F102" t="s">
        <v>462</v>
      </c>
      <c r="G102" t="s">
        <v>4404</v>
      </c>
      <c r="H102" t="s">
        <v>463</v>
      </c>
      <c r="I102" t="s">
        <v>463</v>
      </c>
      <c r="J102" t="s">
        <v>17</v>
      </c>
      <c r="K102" t="s">
        <v>17</v>
      </c>
      <c r="L102" t="s">
        <v>464</v>
      </c>
      <c r="M102" t="s">
        <v>17</v>
      </c>
      <c r="N102" t="s">
        <v>465</v>
      </c>
      <c r="O102" s="54">
        <v>45919.555405092593</v>
      </c>
      <c r="P102" t="s">
        <v>17</v>
      </c>
      <c r="Q102" s="55">
        <v>45919</v>
      </c>
      <c r="R102" s="56">
        <v>0</v>
      </c>
      <c r="S102" s="54">
        <v>45919.555439814816</v>
      </c>
      <c r="T102" t="s">
        <v>4897</v>
      </c>
      <c r="U102">
        <v>1</v>
      </c>
      <c r="V102">
        <v>1038335357</v>
      </c>
      <c r="W102" t="s">
        <v>4405</v>
      </c>
      <c r="X102" t="s">
        <v>17</v>
      </c>
      <c r="Y102" t="s">
        <v>17</v>
      </c>
      <c r="Z102" t="s">
        <v>17</v>
      </c>
      <c r="AA102" t="s">
        <v>17</v>
      </c>
      <c r="AB102">
        <v>2735502</v>
      </c>
      <c r="AC102">
        <v>3025242238</v>
      </c>
      <c r="AD102" t="s">
        <v>468</v>
      </c>
      <c r="AE102" t="s">
        <v>15</v>
      </c>
      <c r="AF102">
        <v>0</v>
      </c>
      <c r="AG102" t="s">
        <v>17</v>
      </c>
      <c r="AH102" t="s">
        <v>469</v>
      </c>
      <c r="AI102" t="s">
        <v>17</v>
      </c>
      <c r="AJ102" t="s">
        <v>470</v>
      </c>
      <c r="AK102" t="s">
        <v>4406</v>
      </c>
      <c r="AL102" t="s">
        <v>16</v>
      </c>
      <c r="AM102" t="s">
        <v>17</v>
      </c>
      <c r="AN102" t="s">
        <v>17</v>
      </c>
      <c r="AO102" t="s">
        <v>17</v>
      </c>
      <c r="AP102" t="s">
        <v>17</v>
      </c>
      <c r="AQ102">
        <v>9</v>
      </c>
      <c r="AR102" t="s">
        <v>17</v>
      </c>
      <c r="AS102" t="s">
        <v>17</v>
      </c>
      <c r="AT102" t="s">
        <v>475</v>
      </c>
      <c r="AU102" t="s">
        <v>476</v>
      </c>
      <c r="AV102" t="s">
        <v>477</v>
      </c>
      <c r="AW102" t="s">
        <v>4407</v>
      </c>
      <c r="AX102" t="s">
        <v>17</v>
      </c>
      <c r="AY102" t="s">
        <v>17</v>
      </c>
      <c r="AZ102" t="s">
        <v>17</v>
      </c>
      <c r="BA102" t="s">
        <v>17</v>
      </c>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HC102"/>
    </row>
    <row r="103" spans="1:211" hidden="1" x14ac:dyDescent="0.25">
      <c r="A103">
        <v>23505030</v>
      </c>
      <c r="B103">
        <f>VLOOKUP(A103,BASE!A:A,1,0)</f>
        <v>23505030</v>
      </c>
      <c r="C103">
        <v>1</v>
      </c>
      <c r="D103">
        <v>2</v>
      </c>
      <c r="E103" t="s">
        <v>4408</v>
      </c>
      <c r="F103" t="s">
        <v>514</v>
      </c>
      <c r="G103" t="s">
        <v>4409</v>
      </c>
      <c r="H103" t="s">
        <v>463</v>
      </c>
      <c r="I103" t="s">
        <v>463</v>
      </c>
      <c r="J103" t="s">
        <v>17</v>
      </c>
      <c r="K103" t="s">
        <v>17</v>
      </c>
      <c r="L103" t="s">
        <v>464</v>
      </c>
      <c r="M103" t="s">
        <v>17</v>
      </c>
      <c r="N103" t="s">
        <v>465</v>
      </c>
      <c r="O103" s="54">
        <v>45873.496921296297</v>
      </c>
      <c r="P103" t="s">
        <v>17</v>
      </c>
      <c r="Q103" s="55">
        <v>45881</v>
      </c>
      <c r="R103" s="56">
        <v>0</v>
      </c>
      <c r="S103" s="54">
        <v>45919.657025462962</v>
      </c>
      <c r="T103" t="s">
        <v>3765</v>
      </c>
      <c r="U103" t="s">
        <v>466</v>
      </c>
      <c r="V103">
        <v>43208702</v>
      </c>
      <c r="W103" t="s">
        <v>4410</v>
      </c>
      <c r="X103" t="s">
        <v>17</v>
      </c>
      <c r="Y103" t="s">
        <v>17</v>
      </c>
      <c r="Z103" t="s">
        <v>17</v>
      </c>
      <c r="AA103" t="s">
        <v>17</v>
      </c>
      <c r="AB103">
        <v>4969537</v>
      </c>
      <c r="AC103">
        <v>3002514027</v>
      </c>
      <c r="AD103" t="s">
        <v>468</v>
      </c>
      <c r="AE103" t="s">
        <v>15</v>
      </c>
      <c r="AF103">
        <v>1</v>
      </c>
      <c r="AG103" t="s">
        <v>17</v>
      </c>
      <c r="AH103" t="s">
        <v>469</v>
      </c>
      <c r="AI103" t="s">
        <v>17</v>
      </c>
      <c r="AJ103" t="s">
        <v>470</v>
      </c>
      <c r="AK103" t="s">
        <v>4411</v>
      </c>
      <c r="AL103" t="s">
        <v>16</v>
      </c>
      <c r="AM103" t="s">
        <v>17</v>
      </c>
      <c r="AN103" t="s">
        <v>17</v>
      </c>
      <c r="AO103" t="s">
        <v>17</v>
      </c>
      <c r="AP103" t="s">
        <v>17</v>
      </c>
      <c r="AQ103">
        <v>9</v>
      </c>
      <c r="AR103" t="s">
        <v>17</v>
      </c>
      <c r="AS103" t="s">
        <v>17</v>
      </c>
      <c r="AT103" t="s">
        <v>17</v>
      </c>
      <c r="AU103" t="s">
        <v>17</v>
      </c>
      <c r="AV103" t="s">
        <v>17</v>
      </c>
      <c r="AW103" t="s">
        <v>4412</v>
      </c>
      <c r="AX103" t="s">
        <v>17</v>
      </c>
      <c r="AY103" t="s">
        <v>17</v>
      </c>
      <c r="AZ103" t="s">
        <v>17</v>
      </c>
      <c r="BA103" t="s">
        <v>17</v>
      </c>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HC103"/>
    </row>
    <row r="104" spans="1:211" hidden="1" x14ac:dyDescent="0.25">
      <c r="A104">
        <v>23509669</v>
      </c>
      <c r="B104">
        <f>VLOOKUP(A104,BASE!A:A,1,0)</f>
        <v>23509669</v>
      </c>
      <c r="C104">
        <v>1</v>
      </c>
      <c r="D104">
        <v>2</v>
      </c>
      <c r="E104" t="s">
        <v>4413</v>
      </c>
      <c r="F104" t="s">
        <v>462</v>
      </c>
      <c r="G104" t="s">
        <v>4414</v>
      </c>
      <c r="H104" t="s">
        <v>463</v>
      </c>
      <c r="I104" t="s">
        <v>463</v>
      </c>
      <c r="J104" t="s">
        <v>17</v>
      </c>
      <c r="K104" t="s">
        <v>17</v>
      </c>
      <c r="L104" t="s">
        <v>464</v>
      </c>
      <c r="M104" t="s">
        <v>17</v>
      </c>
      <c r="N104" t="s">
        <v>465</v>
      </c>
      <c r="O104" s="54">
        <v>45880.40353009259</v>
      </c>
      <c r="P104" t="s">
        <v>17</v>
      </c>
      <c r="Q104" s="55">
        <v>45881</v>
      </c>
      <c r="R104" s="56">
        <v>0</v>
      </c>
      <c r="S104" s="54">
        <v>45922.357187499998</v>
      </c>
      <c r="T104" t="s">
        <v>4812</v>
      </c>
      <c r="U104" t="s">
        <v>466</v>
      </c>
      <c r="V104">
        <v>15530288</v>
      </c>
      <c r="W104" t="s">
        <v>4415</v>
      </c>
      <c r="X104" t="s">
        <v>17</v>
      </c>
      <c r="Y104" t="s">
        <v>17</v>
      </c>
      <c r="Z104" t="s">
        <v>17</v>
      </c>
      <c r="AA104" t="s">
        <v>17</v>
      </c>
      <c r="AB104" t="s">
        <v>17</v>
      </c>
      <c r="AC104">
        <v>3207228966</v>
      </c>
      <c r="AD104" t="s">
        <v>468</v>
      </c>
      <c r="AE104" t="s">
        <v>15</v>
      </c>
      <c r="AF104">
        <v>0</v>
      </c>
      <c r="AG104" t="s">
        <v>17</v>
      </c>
      <c r="AH104" t="s">
        <v>469</v>
      </c>
      <c r="AI104" t="s">
        <v>17</v>
      </c>
      <c r="AJ104" t="s">
        <v>470</v>
      </c>
      <c r="AK104" t="s">
        <v>4416</v>
      </c>
      <c r="AL104" t="s">
        <v>16</v>
      </c>
      <c r="AM104" t="s">
        <v>17</v>
      </c>
      <c r="AN104" t="s">
        <v>17</v>
      </c>
      <c r="AO104" t="s">
        <v>17</v>
      </c>
      <c r="AP104" t="s">
        <v>17</v>
      </c>
      <c r="AQ104" t="s">
        <v>472</v>
      </c>
      <c r="AR104" t="s">
        <v>17</v>
      </c>
      <c r="AS104" t="s">
        <v>17</v>
      </c>
      <c r="AT104" t="s">
        <v>475</v>
      </c>
      <c r="AU104" t="s">
        <v>476</v>
      </c>
      <c r="AV104" t="s">
        <v>477</v>
      </c>
      <c r="AW104" t="s">
        <v>4417</v>
      </c>
      <c r="AX104" t="s">
        <v>17</v>
      </c>
      <c r="AY104" t="s">
        <v>17</v>
      </c>
      <c r="AZ104" t="s">
        <v>17</v>
      </c>
      <c r="BA104" t="s">
        <v>17</v>
      </c>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HC104"/>
    </row>
    <row r="105" spans="1:211" hidden="1" x14ac:dyDescent="0.25">
      <c r="A105">
        <v>23533952</v>
      </c>
      <c r="B105">
        <f>VLOOKUP(A105,BASE!A:A,1,0)</f>
        <v>23533952</v>
      </c>
      <c r="C105">
        <v>1</v>
      </c>
      <c r="D105">
        <v>2</v>
      </c>
      <c r="E105" t="s">
        <v>4418</v>
      </c>
      <c r="F105" t="s">
        <v>462</v>
      </c>
      <c r="G105" t="s">
        <v>4419</v>
      </c>
      <c r="H105" t="s">
        <v>463</v>
      </c>
      <c r="I105" t="s">
        <v>463</v>
      </c>
      <c r="J105" t="s">
        <v>17</v>
      </c>
      <c r="K105" t="s">
        <v>17</v>
      </c>
      <c r="L105" t="s">
        <v>464</v>
      </c>
      <c r="M105" t="s">
        <v>17</v>
      </c>
      <c r="N105" t="s">
        <v>465</v>
      </c>
      <c r="O105" s="54">
        <v>45908.643518518518</v>
      </c>
      <c r="P105" t="s">
        <v>17</v>
      </c>
      <c r="Q105" s="55">
        <v>45909</v>
      </c>
      <c r="R105" s="56">
        <v>0</v>
      </c>
      <c r="S105" s="54">
        <v>45922.574201388888</v>
      </c>
      <c r="T105" t="s">
        <v>4785</v>
      </c>
      <c r="U105" t="s">
        <v>466</v>
      </c>
      <c r="V105">
        <v>43581566</v>
      </c>
      <c r="W105" t="s">
        <v>818</v>
      </c>
      <c r="X105" t="s">
        <v>17</v>
      </c>
      <c r="Y105" t="s">
        <v>17</v>
      </c>
      <c r="Z105" t="s">
        <v>17</v>
      </c>
      <c r="AA105" t="s">
        <v>17</v>
      </c>
      <c r="AB105" t="s">
        <v>17</v>
      </c>
      <c r="AC105">
        <v>3145134623</v>
      </c>
      <c r="AD105" t="s">
        <v>468</v>
      </c>
      <c r="AE105" t="s">
        <v>15</v>
      </c>
      <c r="AF105">
        <v>0</v>
      </c>
      <c r="AG105" t="s">
        <v>17</v>
      </c>
      <c r="AH105" t="s">
        <v>469</v>
      </c>
      <c r="AI105" t="s">
        <v>17</v>
      </c>
      <c r="AJ105" t="s">
        <v>470</v>
      </c>
      <c r="AK105" t="s">
        <v>4420</v>
      </c>
      <c r="AL105" t="s">
        <v>16</v>
      </c>
      <c r="AM105" t="s">
        <v>17</v>
      </c>
      <c r="AN105" t="s">
        <v>17</v>
      </c>
      <c r="AO105" t="s">
        <v>17</v>
      </c>
      <c r="AP105" t="s">
        <v>17</v>
      </c>
      <c r="AQ105">
        <v>9</v>
      </c>
      <c r="AR105" t="s">
        <v>17</v>
      </c>
      <c r="AS105" t="s">
        <v>17</v>
      </c>
      <c r="AT105" t="s">
        <v>475</v>
      </c>
      <c r="AU105" t="s">
        <v>476</v>
      </c>
      <c r="AV105" t="s">
        <v>477</v>
      </c>
      <c r="AW105" t="s">
        <v>4421</v>
      </c>
      <c r="AX105" t="s">
        <v>17</v>
      </c>
      <c r="AY105" t="s">
        <v>17</v>
      </c>
      <c r="AZ105" t="s">
        <v>17</v>
      </c>
      <c r="BA105" t="s">
        <v>17</v>
      </c>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HC105"/>
    </row>
    <row r="106" spans="1:211" hidden="1" x14ac:dyDescent="0.25">
      <c r="A106">
        <v>23525167</v>
      </c>
      <c r="B106">
        <f>VLOOKUP(A106,BASE!A:A,1,0)</f>
        <v>23525167</v>
      </c>
      <c r="C106">
        <v>1</v>
      </c>
      <c r="D106">
        <v>2</v>
      </c>
      <c r="E106" t="s">
        <v>2389</v>
      </c>
      <c r="F106" t="s">
        <v>514</v>
      </c>
      <c r="G106" t="s">
        <v>4898</v>
      </c>
      <c r="H106" t="s">
        <v>463</v>
      </c>
      <c r="I106" t="s">
        <v>463</v>
      </c>
      <c r="J106" t="s">
        <v>17</v>
      </c>
      <c r="K106" t="s">
        <v>17</v>
      </c>
      <c r="L106" t="s">
        <v>464</v>
      </c>
      <c r="M106" t="s">
        <v>17</v>
      </c>
      <c r="N106" t="s">
        <v>465</v>
      </c>
      <c r="O106" s="54">
        <v>45897.391180555554</v>
      </c>
      <c r="P106" t="s">
        <v>17</v>
      </c>
      <c r="Q106" s="55">
        <v>45923</v>
      </c>
      <c r="R106" t="s">
        <v>17</v>
      </c>
      <c r="S106" s="54">
        <v>45923.583761574075</v>
      </c>
      <c r="T106" t="s">
        <v>4234</v>
      </c>
      <c r="U106" t="s">
        <v>466</v>
      </c>
      <c r="V106">
        <v>22190255</v>
      </c>
      <c r="W106" t="s">
        <v>4899</v>
      </c>
      <c r="X106" t="s">
        <v>17</v>
      </c>
      <c r="Y106" t="s">
        <v>17</v>
      </c>
      <c r="Z106" t="s">
        <v>17</v>
      </c>
      <c r="AA106" t="s">
        <v>17</v>
      </c>
      <c r="AB106">
        <v>2527609</v>
      </c>
      <c r="AC106">
        <v>3103693854</v>
      </c>
      <c r="AD106" t="s">
        <v>468</v>
      </c>
      <c r="AE106" t="s">
        <v>15</v>
      </c>
      <c r="AF106">
        <v>0</v>
      </c>
      <c r="AG106" t="s">
        <v>17</v>
      </c>
      <c r="AH106" t="s">
        <v>469</v>
      </c>
      <c r="AI106" t="s">
        <v>17</v>
      </c>
      <c r="AJ106" t="s">
        <v>470</v>
      </c>
      <c r="AK106" t="s">
        <v>17</v>
      </c>
      <c r="AL106" t="s">
        <v>16</v>
      </c>
      <c r="AM106" t="s">
        <v>17</v>
      </c>
      <c r="AN106" t="s">
        <v>17</v>
      </c>
      <c r="AO106" t="s">
        <v>17</v>
      </c>
      <c r="AP106" t="s">
        <v>17</v>
      </c>
      <c r="AQ106" t="s">
        <v>472</v>
      </c>
      <c r="AR106" t="s">
        <v>17</v>
      </c>
      <c r="AS106" t="s">
        <v>17</v>
      </c>
      <c r="AT106" t="s">
        <v>475</v>
      </c>
      <c r="AU106" t="s">
        <v>476</v>
      </c>
      <c r="AV106" t="s">
        <v>477</v>
      </c>
      <c r="AW106" t="s">
        <v>2387</v>
      </c>
      <c r="AX106" t="s">
        <v>17</v>
      </c>
      <c r="AY106" t="s">
        <v>17</v>
      </c>
      <c r="AZ106" t="s">
        <v>17</v>
      </c>
      <c r="BA106" t="s">
        <v>17</v>
      </c>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HC106"/>
    </row>
    <row r="107" spans="1:211" hidden="1" x14ac:dyDescent="0.25">
      <c r="A107">
        <v>23512504</v>
      </c>
      <c r="B107">
        <f>VLOOKUP(A107,BASE!A:A,1,0)</f>
        <v>23512504</v>
      </c>
      <c r="C107">
        <v>1</v>
      </c>
      <c r="D107">
        <v>2</v>
      </c>
      <c r="E107" t="s">
        <v>3785</v>
      </c>
      <c r="F107" t="s">
        <v>514</v>
      </c>
      <c r="G107" t="s">
        <v>3786</v>
      </c>
      <c r="H107" t="s">
        <v>463</v>
      </c>
      <c r="I107" t="s">
        <v>463</v>
      </c>
      <c r="J107" t="s">
        <v>17</v>
      </c>
      <c r="K107" t="s">
        <v>17</v>
      </c>
      <c r="L107" t="s">
        <v>464</v>
      </c>
      <c r="M107" t="s">
        <v>17</v>
      </c>
      <c r="N107" t="s">
        <v>465</v>
      </c>
      <c r="O107" s="54">
        <v>45882.683425925927</v>
      </c>
      <c r="P107" t="s">
        <v>17</v>
      </c>
      <c r="Q107" s="55">
        <v>45920</v>
      </c>
      <c r="R107" t="s">
        <v>17</v>
      </c>
      <c r="S107" s="54">
        <v>45920.49255787037</v>
      </c>
      <c r="T107" t="s">
        <v>4788</v>
      </c>
      <c r="U107" t="s">
        <v>466</v>
      </c>
      <c r="V107">
        <v>1047970182</v>
      </c>
      <c r="W107" t="s">
        <v>3787</v>
      </c>
      <c r="X107" t="s">
        <v>17</v>
      </c>
      <c r="Y107" t="s">
        <v>17</v>
      </c>
      <c r="Z107" t="s">
        <v>17</v>
      </c>
      <c r="AA107" t="s">
        <v>17</v>
      </c>
      <c r="AB107" t="s">
        <v>17</v>
      </c>
      <c r="AC107">
        <v>3017064558</v>
      </c>
      <c r="AD107" t="s">
        <v>468</v>
      </c>
      <c r="AE107" t="s">
        <v>15</v>
      </c>
      <c r="AF107">
        <v>0</v>
      </c>
      <c r="AG107" t="s">
        <v>17</v>
      </c>
      <c r="AH107" t="s">
        <v>469</v>
      </c>
      <c r="AI107" t="s">
        <v>17</v>
      </c>
      <c r="AJ107" t="s">
        <v>470</v>
      </c>
      <c r="AK107" t="s">
        <v>3788</v>
      </c>
      <c r="AL107" t="s">
        <v>16</v>
      </c>
      <c r="AM107" t="s">
        <v>17</v>
      </c>
      <c r="AN107" t="s">
        <v>17</v>
      </c>
      <c r="AO107" t="s">
        <v>17</v>
      </c>
      <c r="AP107" t="s">
        <v>17</v>
      </c>
      <c r="AQ107" t="s">
        <v>472</v>
      </c>
      <c r="AR107" t="s">
        <v>17</v>
      </c>
      <c r="AS107" t="s">
        <v>17</v>
      </c>
      <c r="AT107" t="s">
        <v>17</v>
      </c>
      <c r="AU107" t="s">
        <v>17</v>
      </c>
      <c r="AV107" t="s">
        <v>17</v>
      </c>
      <c r="AW107" t="s">
        <v>3789</v>
      </c>
      <c r="AX107" t="s">
        <v>17</v>
      </c>
      <c r="AY107" t="s">
        <v>17</v>
      </c>
      <c r="AZ107" t="s">
        <v>17</v>
      </c>
      <c r="BA107" t="s">
        <v>17</v>
      </c>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HC107"/>
    </row>
    <row r="108" spans="1:211" hidden="1" x14ac:dyDescent="0.25">
      <c r="A108">
        <v>23542908</v>
      </c>
      <c r="B108">
        <f>VLOOKUP(A108,BASE!A:A,1,0)</f>
        <v>23542908</v>
      </c>
      <c r="C108">
        <v>1</v>
      </c>
      <c r="D108">
        <v>2</v>
      </c>
      <c r="E108" t="s">
        <v>4422</v>
      </c>
      <c r="F108" t="s">
        <v>462</v>
      </c>
      <c r="G108" t="s">
        <v>4423</v>
      </c>
      <c r="H108" t="s">
        <v>463</v>
      </c>
      <c r="I108" t="s">
        <v>463</v>
      </c>
      <c r="J108" t="s">
        <v>17</v>
      </c>
      <c r="K108" t="s">
        <v>17</v>
      </c>
      <c r="L108" t="s">
        <v>464</v>
      </c>
      <c r="M108" t="s">
        <v>17</v>
      </c>
      <c r="N108" t="s">
        <v>465</v>
      </c>
      <c r="O108" s="54">
        <v>45918.641388888886</v>
      </c>
      <c r="P108" t="s">
        <v>17</v>
      </c>
      <c r="Q108" s="55">
        <v>45918</v>
      </c>
      <c r="R108" s="56">
        <v>0</v>
      </c>
      <c r="S108" s="54">
        <v>45918.641412037039</v>
      </c>
      <c r="T108" t="s">
        <v>4789</v>
      </c>
      <c r="U108" t="s">
        <v>466</v>
      </c>
      <c r="V108">
        <v>42781650</v>
      </c>
      <c r="W108" t="s">
        <v>4424</v>
      </c>
      <c r="X108">
        <v>4927660</v>
      </c>
      <c r="Y108" t="s">
        <v>17</v>
      </c>
      <c r="Z108" t="s">
        <v>17</v>
      </c>
      <c r="AA108" t="s">
        <v>17</v>
      </c>
      <c r="AB108">
        <v>4927660</v>
      </c>
      <c r="AC108">
        <v>3112404777</v>
      </c>
      <c r="AD108" t="s">
        <v>468</v>
      </c>
      <c r="AE108" t="s">
        <v>15</v>
      </c>
      <c r="AF108">
        <v>0</v>
      </c>
      <c r="AG108" t="s">
        <v>17</v>
      </c>
      <c r="AH108" t="s">
        <v>469</v>
      </c>
      <c r="AI108" t="s">
        <v>17</v>
      </c>
      <c r="AJ108" t="s">
        <v>470</v>
      </c>
      <c r="AK108" t="s">
        <v>4425</v>
      </c>
      <c r="AL108" t="s">
        <v>16</v>
      </c>
      <c r="AM108" t="s">
        <v>17</v>
      </c>
      <c r="AN108" t="s">
        <v>17</v>
      </c>
      <c r="AO108" t="s">
        <v>17</v>
      </c>
      <c r="AP108" t="s">
        <v>17</v>
      </c>
      <c r="AQ108">
        <v>9</v>
      </c>
      <c r="AR108" t="s">
        <v>17</v>
      </c>
      <c r="AS108" t="s">
        <v>17</v>
      </c>
      <c r="AT108" t="s">
        <v>17</v>
      </c>
      <c r="AU108" t="s">
        <v>17</v>
      </c>
      <c r="AV108" t="s">
        <v>17</v>
      </c>
      <c r="AW108" t="s">
        <v>4426</v>
      </c>
      <c r="AX108" t="s">
        <v>17</v>
      </c>
      <c r="AY108" t="s">
        <v>17</v>
      </c>
      <c r="AZ108" t="s">
        <v>17</v>
      </c>
      <c r="BA108" t="s">
        <v>17</v>
      </c>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HC108"/>
    </row>
    <row r="109" spans="1:211" hidden="1" x14ac:dyDescent="0.25">
      <c r="A109">
        <v>23537009</v>
      </c>
      <c r="B109">
        <f>VLOOKUP(A109,BASE!A:A,1,0)</f>
        <v>23537009</v>
      </c>
      <c r="C109">
        <v>1</v>
      </c>
      <c r="D109">
        <v>2</v>
      </c>
      <c r="E109" t="s">
        <v>4427</v>
      </c>
      <c r="F109" t="s">
        <v>462</v>
      </c>
      <c r="G109" t="s">
        <v>4428</v>
      </c>
      <c r="H109" t="s">
        <v>463</v>
      </c>
      <c r="I109" t="s">
        <v>463</v>
      </c>
      <c r="J109" t="s">
        <v>17</v>
      </c>
      <c r="K109" t="s">
        <v>17</v>
      </c>
      <c r="L109" t="s">
        <v>464</v>
      </c>
      <c r="M109" t="s">
        <v>17</v>
      </c>
      <c r="N109" t="s">
        <v>465</v>
      </c>
      <c r="O109" s="54">
        <v>45911.53020833333</v>
      </c>
      <c r="P109" t="s">
        <v>17</v>
      </c>
      <c r="Q109" s="55">
        <v>45911</v>
      </c>
      <c r="R109" s="56">
        <v>0</v>
      </c>
      <c r="S109" s="54">
        <v>45919.576238425929</v>
      </c>
      <c r="T109" t="s">
        <v>4900</v>
      </c>
      <c r="U109" t="s">
        <v>466</v>
      </c>
      <c r="V109">
        <v>1003557679</v>
      </c>
      <c r="W109" t="s">
        <v>1161</v>
      </c>
      <c r="X109" t="s">
        <v>17</v>
      </c>
      <c r="Y109" t="s">
        <v>17</v>
      </c>
      <c r="Z109" t="s">
        <v>17</v>
      </c>
      <c r="AA109" t="s">
        <v>17</v>
      </c>
      <c r="AB109" t="s">
        <v>17</v>
      </c>
      <c r="AC109">
        <v>3234962408</v>
      </c>
      <c r="AD109" t="s">
        <v>468</v>
      </c>
      <c r="AE109" t="s">
        <v>15</v>
      </c>
      <c r="AF109">
        <v>0</v>
      </c>
      <c r="AG109" t="s">
        <v>17</v>
      </c>
      <c r="AH109" t="s">
        <v>469</v>
      </c>
      <c r="AI109" t="s">
        <v>17</v>
      </c>
      <c r="AJ109" t="s">
        <v>470</v>
      </c>
      <c r="AK109" t="s">
        <v>4429</v>
      </c>
      <c r="AL109" t="s">
        <v>16</v>
      </c>
      <c r="AM109" t="s">
        <v>17</v>
      </c>
      <c r="AN109" t="s">
        <v>17</v>
      </c>
      <c r="AO109" t="s">
        <v>17</v>
      </c>
      <c r="AP109" t="s">
        <v>17</v>
      </c>
      <c r="AQ109">
        <v>5</v>
      </c>
      <c r="AR109" t="s">
        <v>17</v>
      </c>
      <c r="AS109" t="s">
        <v>17</v>
      </c>
      <c r="AT109" t="s">
        <v>17</v>
      </c>
      <c r="AU109" t="s">
        <v>17</v>
      </c>
      <c r="AV109" t="s">
        <v>17</v>
      </c>
      <c r="AW109" t="s">
        <v>4430</v>
      </c>
      <c r="AX109" t="s">
        <v>17</v>
      </c>
      <c r="AY109" t="s">
        <v>17</v>
      </c>
      <c r="AZ109" t="s">
        <v>17</v>
      </c>
      <c r="BA109" t="s">
        <v>17</v>
      </c>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HC109"/>
    </row>
    <row r="110" spans="1:211" hidden="1" x14ac:dyDescent="0.25">
      <c r="A110">
        <v>23540658</v>
      </c>
      <c r="B110">
        <f>VLOOKUP(A110,BASE!A:A,1,0)</f>
        <v>23540658</v>
      </c>
      <c r="C110">
        <v>1</v>
      </c>
      <c r="D110">
        <v>2</v>
      </c>
      <c r="E110" t="s">
        <v>3564</v>
      </c>
      <c r="F110" t="s">
        <v>514</v>
      </c>
      <c r="G110" t="s">
        <v>3565</v>
      </c>
      <c r="H110" t="s">
        <v>463</v>
      </c>
      <c r="I110" t="s">
        <v>463</v>
      </c>
      <c r="J110" t="s">
        <v>17</v>
      </c>
      <c r="K110" t="s">
        <v>17</v>
      </c>
      <c r="L110" t="s">
        <v>464</v>
      </c>
      <c r="M110" t="s">
        <v>17</v>
      </c>
      <c r="N110" t="s">
        <v>465</v>
      </c>
      <c r="O110" s="54">
        <v>45916.468148148146</v>
      </c>
      <c r="P110" t="s">
        <v>17</v>
      </c>
      <c r="Q110" s="55">
        <v>45920</v>
      </c>
      <c r="R110" t="s">
        <v>17</v>
      </c>
      <c r="S110" s="54">
        <v>45920.491111111114</v>
      </c>
      <c r="T110" t="s">
        <v>4788</v>
      </c>
      <c r="U110" t="s">
        <v>466</v>
      </c>
      <c r="V110">
        <v>43152237</v>
      </c>
      <c r="W110" t="s">
        <v>260</v>
      </c>
      <c r="X110" t="s">
        <v>17</v>
      </c>
      <c r="Y110" t="s">
        <v>17</v>
      </c>
      <c r="Z110" t="s">
        <v>17</v>
      </c>
      <c r="AA110" t="s">
        <v>17</v>
      </c>
      <c r="AB110" t="s">
        <v>17</v>
      </c>
      <c r="AC110">
        <v>3157860460</v>
      </c>
      <c r="AD110" t="s">
        <v>468</v>
      </c>
      <c r="AE110" t="s">
        <v>15</v>
      </c>
      <c r="AF110">
        <v>0</v>
      </c>
      <c r="AG110" t="s">
        <v>17</v>
      </c>
      <c r="AH110" t="s">
        <v>469</v>
      </c>
      <c r="AI110" t="s">
        <v>17</v>
      </c>
      <c r="AJ110" t="s">
        <v>470</v>
      </c>
      <c r="AK110" t="s">
        <v>3566</v>
      </c>
      <c r="AL110" t="s">
        <v>16</v>
      </c>
      <c r="AM110" t="s">
        <v>17</v>
      </c>
      <c r="AN110" t="s">
        <v>17</v>
      </c>
      <c r="AO110" t="s">
        <v>17</v>
      </c>
      <c r="AP110" t="s">
        <v>17</v>
      </c>
      <c r="AQ110">
        <v>9</v>
      </c>
      <c r="AR110" t="s">
        <v>17</v>
      </c>
      <c r="AS110" t="s">
        <v>17</v>
      </c>
      <c r="AT110" t="s">
        <v>475</v>
      </c>
      <c r="AU110" t="s">
        <v>476</v>
      </c>
      <c r="AV110" t="s">
        <v>477</v>
      </c>
      <c r="AW110" t="s">
        <v>3567</v>
      </c>
      <c r="AX110" t="s">
        <v>17</v>
      </c>
      <c r="AY110" t="s">
        <v>17</v>
      </c>
      <c r="AZ110" t="s">
        <v>17</v>
      </c>
      <c r="BA110" t="s">
        <v>17</v>
      </c>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HC110"/>
    </row>
    <row r="111" spans="1:211" hidden="1" x14ac:dyDescent="0.25">
      <c r="A111">
        <v>23539741</v>
      </c>
      <c r="B111">
        <f>VLOOKUP(A111,BASE!A:A,1,0)</f>
        <v>23539741</v>
      </c>
      <c r="C111">
        <v>1</v>
      </c>
      <c r="D111">
        <v>2</v>
      </c>
      <c r="E111" t="s">
        <v>3568</v>
      </c>
      <c r="F111" t="s">
        <v>462</v>
      </c>
      <c r="G111" t="s">
        <v>3569</v>
      </c>
      <c r="H111" t="s">
        <v>463</v>
      </c>
      <c r="I111" t="s">
        <v>463</v>
      </c>
      <c r="J111" t="s">
        <v>17</v>
      </c>
      <c r="K111" t="s">
        <v>17</v>
      </c>
      <c r="L111" t="s">
        <v>464</v>
      </c>
      <c r="M111" t="s">
        <v>17</v>
      </c>
      <c r="N111" t="s">
        <v>465</v>
      </c>
      <c r="O111" s="54">
        <v>45915.636018518519</v>
      </c>
      <c r="P111" t="s">
        <v>17</v>
      </c>
      <c r="Q111" s="55">
        <v>45916</v>
      </c>
      <c r="R111" s="56">
        <v>0</v>
      </c>
      <c r="S111" s="54">
        <v>45915.636053240742</v>
      </c>
      <c r="T111" t="s">
        <v>4901</v>
      </c>
      <c r="U111" t="s">
        <v>475</v>
      </c>
      <c r="V111">
        <v>43875593</v>
      </c>
      <c r="W111" t="s">
        <v>3570</v>
      </c>
      <c r="X111" t="s">
        <v>17</v>
      </c>
      <c r="Y111" t="s">
        <v>17</v>
      </c>
      <c r="Z111" t="s">
        <v>17</v>
      </c>
      <c r="AA111" t="s">
        <v>17</v>
      </c>
      <c r="AB111" t="s">
        <v>17</v>
      </c>
      <c r="AC111">
        <v>3053437229</v>
      </c>
      <c r="AD111" t="s">
        <v>468</v>
      </c>
      <c r="AE111" t="s">
        <v>15</v>
      </c>
      <c r="AF111">
        <v>0</v>
      </c>
      <c r="AG111" t="s">
        <v>17</v>
      </c>
      <c r="AH111" t="s">
        <v>469</v>
      </c>
      <c r="AI111" t="s">
        <v>17</v>
      </c>
      <c r="AJ111" t="s">
        <v>470</v>
      </c>
      <c r="AK111" t="s">
        <v>3571</v>
      </c>
      <c r="AL111" t="s">
        <v>16</v>
      </c>
      <c r="AM111" t="s">
        <v>17</v>
      </c>
      <c r="AN111" t="s">
        <v>17</v>
      </c>
      <c r="AO111" t="s">
        <v>17</v>
      </c>
      <c r="AP111" t="s">
        <v>17</v>
      </c>
      <c r="AQ111">
        <v>9</v>
      </c>
      <c r="AR111" t="s">
        <v>17</v>
      </c>
      <c r="AS111" t="s">
        <v>17</v>
      </c>
      <c r="AT111" t="s">
        <v>475</v>
      </c>
      <c r="AU111" t="s">
        <v>476</v>
      </c>
      <c r="AV111" t="s">
        <v>477</v>
      </c>
      <c r="AW111" t="s">
        <v>3572</v>
      </c>
      <c r="AX111" t="s">
        <v>17</v>
      </c>
      <c r="AY111" t="s">
        <v>17</v>
      </c>
      <c r="AZ111" t="s">
        <v>17</v>
      </c>
      <c r="BA111" t="s">
        <v>17</v>
      </c>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HC111"/>
    </row>
    <row r="112" spans="1:211" hidden="1" x14ac:dyDescent="0.25">
      <c r="A112">
        <v>23527576</v>
      </c>
      <c r="B112">
        <f>VLOOKUP(A112,BASE!A:A,1,0)</f>
        <v>23527576</v>
      </c>
      <c r="C112">
        <v>1</v>
      </c>
      <c r="D112">
        <v>2</v>
      </c>
      <c r="E112" t="s">
        <v>2596</v>
      </c>
      <c r="F112" t="s">
        <v>514</v>
      </c>
      <c r="G112" t="s">
        <v>3332</v>
      </c>
      <c r="H112" t="s">
        <v>463</v>
      </c>
      <c r="I112" t="s">
        <v>463</v>
      </c>
      <c r="J112" t="s">
        <v>17</v>
      </c>
      <c r="K112" t="s">
        <v>17</v>
      </c>
      <c r="L112" t="s">
        <v>464</v>
      </c>
      <c r="M112" t="s">
        <v>17</v>
      </c>
      <c r="N112" t="s">
        <v>465</v>
      </c>
      <c r="O112" s="54">
        <v>45901.405069444445</v>
      </c>
      <c r="P112" t="s">
        <v>17</v>
      </c>
      <c r="Q112" s="55">
        <v>45923</v>
      </c>
      <c r="R112" t="s">
        <v>17</v>
      </c>
      <c r="S112" s="54">
        <v>45923.586030092592</v>
      </c>
      <c r="T112" t="s">
        <v>4234</v>
      </c>
      <c r="U112" t="s">
        <v>466</v>
      </c>
      <c r="V112">
        <v>1128466772</v>
      </c>
      <c r="W112" t="s">
        <v>3333</v>
      </c>
      <c r="X112" t="s">
        <v>17</v>
      </c>
      <c r="Y112" t="s">
        <v>17</v>
      </c>
      <c r="Z112" t="s">
        <v>17</v>
      </c>
      <c r="AA112" t="s">
        <v>17</v>
      </c>
      <c r="AB112">
        <v>4927684</v>
      </c>
      <c r="AC112">
        <v>3135357533</v>
      </c>
      <c r="AD112" t="s">
        <v>468</v>
      </c>
      <c r="AE112" t="s">
        <v>15</v>
      </c>
      <c r="AF112">
        <v>0</v>
      </c>
      <c r="AG112" t="s">
        <v>17</v>
      </c>
      <c r="AH112" t="s">
        <v>469</v>
      </c>
      <c r="AI112" t="s">
        <v>17</v>
      </c>
      <c r="AJ112" t="s">
        <v>470</v>
      </c>
      <c r="AK112" t="s">
        <v>3334</v>
      </c>
      <c r="AL112" t="s">
        <v>16</v>
      </c>
      <c r="AM112" t="s">
        <v>17</v>
      </c>
      <c r="AN112" t="s">
        <v>17</v>
      </c>
      <c r="AO112" t="s">
        <v>17</v>
      </c>
      <c r="AP112" t="s">
        <v>17</v>
      </c>
      <c r="AQ112">
        <v>9</v>
      </c>
      <c r="AR112" t="s">
        <v>17</v>
      </c>
      <c r="AS112" t="s">
        <v>17</v>
      </c>
      <c r="AT112" t="s">
        <v>17</v>
      </c>
      <c r="AU112" t="s">
        <v>17</v>
      </c>
      <c r="AV112" t="s">
        <v>17</v>
      </c>
      <c r="AW112" t="s">
        <v>2594</v>
      </c>
      <c r="AX112" t="s">
        <v>17</v>
      </c>
      <c r="AY112" t="s">
        <v>17</v>
      </c>
      <c r="AZ112" t="s">
        <v>17</v>
      </c>
      <c r="BA112" t="s">
        <v>17</v>
      </c>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HC112"/>
    </row>
    <row r="113" spans="1:211" hidden="1" x14ac:dyDescent="0.25">
      <c r="A113">
        <v>23527587</v>
      </c>
      <c r="B113">
        <f>VLOOKUP(A113,BASE!A:A,1,0)</f>
        <v>23527587</v>
      </c>
      <c r="C113">
        <v>1</v>
      </c>
      <c r="D113">
        <v>2</v>
      </c>
      <c r="E113" t="s">
        <v>2604</v>
      </c>
      <c r="F113" t="s">
        <v>514</v>
      </c>
      <c r="G113" t="s">
        <v>4902</v>
      </c>
      <c r="H113" t="s">
        <v>463</v>
      </c>
      <c r="I113" t="s">
        <v>463</v>
      </c>
      <c r="J113" t="s">
        <v>17</v>
      </c>
      <c r="K113" t="s">
        <v>17</v>
      </c>
      <c r="L113" t="s">
        <v>464</v>
      </c>
      <c r="M113" t="s">
        <v>17</v>
      </c>
      <c r="N113" t="s">
        <v>465</v>
      </c>
      <c r="O113" s="54">
        <v>45901.408599537041</v>
      </c>
      <c r="P113" t="s">
        <v>17</v>
      </c>
      <c r="Q113" s="55">
        <v>45923</v>
      </c>
      <c r="R113" t="s">
        <v>17</v>
      </c>
      <c r="S113" s="54">
        <v>45923.588773148149</v>
      </c>
      <c r="T113" t="s">
        <v>4234</v>
      </c>
      <c r="U113" t="s">
        <v>466</v>
      </c>
      <c r="V113">
        <v>1128466772</v>
      </c>
      <c r="W113" t="s">
        <v>3333</v>
      </c>
      <c r="X113" t="s">
        <v>17</v>
      </c>
      <c r="Y113" t="s">
        <v>17</v>
      </c>
      <c r="Z113" t="s">
        <v>17</v>
      </c>
      <c r="AA113" t="s">
        <v>17</v>
      </c>
      <c r="AB113">
        <v>4927684</v>
      </c>
      <c r="AC113">
        <v>3135357533</v>
      </c>
      <c r="AD113" t="s">
        <v>468</v>
      </c>
      <c r="AE113" t="s">
        <v>15</v>
      </c>
      <c r="AF113">
        <v>0</v>
      </c>
      <c r="AG113" t="s">
        <v>17</v>
      </c>
      <c r="AH113" t="s">
        <v>469</v>
      </c>
      <c r="AI113" t="s">
        <v>17</v>
      </c>
      <c r="AJ113" t="s">
        <v>470</v>
      </c>
      <c r="AK113" t="s">
        <v>4903</v>
      </c>
      <c r="AL113" t="s">
        <v>16</v>
      </c>
      <c r="AM113" t="s">
        <v>17</v>
      </c>
      <c r="AN113" t="s">
        <v>17</v>
      </c>
      <c r="AO113" t="s">
        <v>17</v>
      </c>
      <c r="AP113" t="s">
        <v>17</v>
      </c>
      <c r="AQ113">
        <v>9</v>
      </c>
      <c r="AR113" t="s">
        <v>17</v>
      </c>
      <c r="AS113" t="s">
        <v>17</v>
      </c>
      <c r="AT113" t="s">
        <v>17</v>
      </c>
      <c r="AU113" t="s">
        <v>17</v>
      </c>
      <c r="AV113" t="s">
        <v>17</v>
      </c>
      <c r="AW113" t="s">
        <v>2602</v>
      </c>
      <c r="AX113" t="s">
        <v>17</v>
      </c>
      <c r="AY113" t="s">
        <v>17</v>
      </c>
      <c r="AZ113" t="s">
        <v>17</v>
      </c>
      <c r="BA113" t="s">
        <v>17</v>
      </c>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HC113"/>
    </row>
    <row r="114" spans="1:211" hidden="1" x14ac:dyDescent="0.25">
      <c r="A114">
        <v>23527578</v>
      </c>
      <c r="B114">
        <f>VLOOKUP(A114,BASE!A:A,1,0)</f>
        <v>23527578</v>
      </c>
      <c r="C114">
        <v>1</v>
      </c>
      <c r="D114">
        <v>2</v>
      </c>
      <c r="E114" t="s">
        <v>2600</v>
      </c>
      <c r="F114" t="s">
        <v>514</v>
      </c>
      <c r="G114" t="s">
        <v>4904</v>
      </c>
      <c r="H114" t="s">
        <v>463</v>
      </c>
      <c r="I114" t="s">
        <v>463</v>
      </c>
      <c r="J114" t="s">
        <v>17</v>
      </c>
      <c r="K114" t="s">
        <v>17</v>
      </c>
      <c r="L114" t="s">
        <v>464</v>
      </c>
      <c r="M114" t="s">
        <v>17</v>
      </c>
      <c r="N114" t="s">
        <v>465</v>
      </c>
      <c r="O114" s="54">
        <v>45901.405925925923</v>
      </c>
      <c r="P114" t="s">
        <v>17</v>
      </c>
      <c r="Q114" s="55">
        <v>45923</v>
      </c>
      <c r="R114" t="s">
        <v>17</v>
      </c>
      <c r="S114" s="54">
        <v>45923.587534722225</v>
      </c>
      <c r="T114" t="s">
        <v>4234</v>
      </c>
      <c r="U114" t="s">
        <v>466</v>
      </c>
      <c r="V114">
        <v>1128466772</v>
      </c>
      <c r="W114" t="s">
        <v>3333</v>
      </c>
      <c r="X114" t="s">
        <v>17</v>
      </c>
      <c r="Y114" t="s">
        <v>17</v>
      </c>
      <c r="Z114" t="s">
        <v>17</v>
      </c>
      <c r="AA114" t="s">
        <v>17</v>
      </c>
      <c r="AB114">
        <v>4927684</v>
      </c>
      <c r="AC114">
        <v>3135357533</v>
      </c>
      <c r="AD114" t="s">
        <v>468</v>
      </c>
      <c r="AE114" t="s">
        <v>15</v>
      </c>
      <c r="AF114">
        <v>0</v>
      </c>
      <c r="AG114" t="s">
        <v>17</v>
      </c>
      <c r="AH114" t="s">
        <v>469</v>
      </c>
      <c r="AI114" t="s">
        <v>17</v>
      </c>
      <c r="AJ114" t="s">
        <v>470</v>
      </c>
      <c r="AK114" t="s">
        <v>4905</v>
      </c>
      <c r="AL114" t="s">
        <v>16</v>
      </c>
      <c r="AM114" t="s">
        <v>17</v>
      </c>
      <c r="AN114" t="s">
        <v>17</v>
      </c>
      <c r="AO114" t="s">
        <v>17</v>
      </c>
      <c r="AP114" t="s">
        <v>17</v>
      </c>
      <c r="AQ114">
        <v>9</v>
      </c>
      <c r="AR114" t="s">
        <v>17</v>
      </c>
      <c r="AS114" t="s">
        <v>17</v>
      </c>
      <c r="AT114" t="s">
        <v>17</v>
      </c>
      <c r="AU114" t="s">
        <v>17</v>
      </c>
      <c r="AV114" t="s">
        <v>17</v>
      </c>
      <c r="AW114" t="s">
        <v>2598</v>
      </c>
      <c r="AX114" t="s">
        <v>17</v>
      </c>
      <c r="AY114" t="s">
        <v>17</v>
      </c>
      <c r="AZ114" t="s">
        <v>17</v>
      </c>
      <c r="BA114" t="s">
        <v>17</v>
      </c>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HC114"/>
    </row>
    <row r="115" spans="1:211" hidden="1" x14ac:dyDescent="0.25">
      <c r="A115">
        <v>23546070</v>
      </c>
      <c r="B115">
        <f>VLOOKUP(A115,BASE!A:A,1,0)</f>
        <v>23546070</v>
      </c>
      <c r="C115">
        <v>1</v>
      </c>
      <c r="D115">
        <v>2</v>
      </c>
      <c r="E115" t="s">
        <v>4906</v>
      </c>
      <c r="F115" t="s">
        <v>462</v>
      </c>
      <c r="G115" t="s">
        <v>4907</v>
      </c>
      <c r="H115" t="s">
        <v>463</v>
      </c>
      <c r="I115" t="s">
        <v>463</v>
      </c>
      <c r="J115" t="s">
        <v>17</v>
      </c>
      <c r="K115" t="s">
        <v>17</v>
      </c>
      <c r="L115" t="s">
        <v>464</v>
      </c>
      <c r="M115" t="s">
        <v>17</v>
      </c>
      <c r="N115" t="s">
        <v>465</v>
      </c>
      <c r="O115" s="54">
        <v>45922.681168981479</v>
      </c>
      <c r="P115" t="s">
        <v>17</v>
      </c>
      <c r="Q115" s="55">
        <v>45923</v>
      </c>
      <c r="R115" s="56">
        <v>0</v>
      </c>
      <c r="S115" s="54">
        <v>45922.681203703702</v>
      </c>
      <c r="T115" t="s">
        <v>4908</v>
      </c>
      <c r="U115" t="s">
        <v>466</v>
      </c>
      <c r="V115">
        <v>1076322765</v>
      </c>
      <c r="W115" t="s">
        <v>4909</v>
      </c>
      <c r="X115" t="s">
        <v>17</v>
      </c>
      <c r="Y115" t="s">
        <v>17</v>
      </c>
      <c r="Z115" t="s">
        <v>17</v>
      </c>
      <c r="AA115" t="s">
        <v>17</v>
      </c>
      <c r="AB115" t="s">
        <v>17</v>
      </c>
      <c r="AC115">
        <v>3135707019</v>
      </c>
      <c r="AD115" t="s">
        <v>468</v>
      </c>
      <c r="AE115" t="s">
        <v>15</v>
      </c>
      <c r="AF115">
        <v>0</v>
      </c>
      <c r="AG115" t="s">
        <v>17</v>
      </c>
      <c r="AH115" t="s">
        <v>469</v>
      </c>
      <c r="AI115" t="s">
        <v>17</v>
      </c>
      <c r="AJ115" t="s">
        <v>470</v>
      </c>
      <c r="AK115" t="s">
        <v>4910</v>
      </c>
      <c r="AL115" t="s">
        <v>16</v>
      </c>
      <c r="AM115" t="s">
        <v>17</v>
      </c>
      <c r="AN115" t="s">
        <v>17</v>
      </c>
      <c r="AO115" t="s">
        <v>17</v>
      </c>
      <c r="AP115" t="s">
        <v>17</v>
      </c>
      <c r="AQ115">
        <v>9</v>
      </c>
      <c r="AR115" t="s">
        <v>17</v>
      </c>
      <c r="AS115" t="s">
        <v>17</v>
      </c>
      <c r="AT115" t="s">
        <v>17</v>
      </c>
      <c r="AU115" t="s">
        <v>17</v>
      </c>
      <c r="AV115" t="s">
        <v>17</v>
      </c>
      <c r="AW115" t="s">
        <v>4911</v>
      </c>
      <c r="AX115" t="s">
        <v>17</v>
      </c>
      <c r="AY115" t="s">
        <v>17</v>
      </c>
      <c r="AZ115" t="s">
        <v>17</v>
      </c>
      <c r="BA115" t="s">
        <v>17</v>
      </c>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HC115"/>
    </row>
    <row r="116" spans="1:211" hidden="1" x14ac:dyDescent="0.25">
      <c r="A116">
        <v>23533541</v>
      </c>
      <c r="B116">
        <f>VLOOKUP(A116,BASE!A:A,1,0)</f>
        <v>23533541</v>
      </c>
      <c r="C116">
        <v>1</v>
      </c>
      <c r="D116">
        <v>2</v>
      </c>
      <c r="E116" t="s">
        <v>3987</v>
      </c>
      <c r="F116" t="s">
        <v>462</v>
      </c>
      <c r="G116" t="s">
        <v>3988</v>
      </c>
      <c r="H116" t="s">
        <v>463</v>
      </c>
      <c r="I116" t="s">
        <v>463</v>
      </c>
      <c r="J116" t="s">
        <v>17</v>
      </c>
      <c r="K116" t="s">
        <v>17</v>
      </c>
      <c r="L116" t="s">
        <v>464</v>
      </c>
      <c r="M116" t="s">
        <v>17</v>
      </c>
      <c r="N116" t="s">
        <v>465</v>
      </c>
      <c r="O116" s="54">
        <v>45908.43990740741</v>
      </c>
      <c r="P116" t="s">
        <v>17</v>
      </c>
      <c r="Q116" s="55">
        <v>45908</v>
      </c>
      <c r="R116" s="56">
        <v>0</v>
      </c>
      <c r="S116" s="54">
        <v>45917.682916666665</v>
      </c>
      <c r="T116" t="s">
        <v>4912</v>
      </c>
      <c r="U116" t="s">
        <v>466</v>
      </c>
      <c r="V116">
        <v>1152187522</v>
      </c>
      <c r="W116" t="s">
        <v>664</v>
      </c>
      <c r="X116" t="s">
        <v>17</v>
      </c>
      <c r="Y116" t="s">
        <v>17</v>
      </c>
      <c r="Z116" t="s">
        <v>17</v>
      </c>
      <c r="AA116" t="s">
        <v>17</v>
      </c>
      <c r="AB116">
        <v>1111111</v>
      </c>
      <c r="AC116">
        <v>3104199268</v>
      </c>
      <c r="AD116" t="s">
        <v>468</v>
      </c>
      <c r="AE116" t="s">
        <v>15</v>
      </c>
      <c r="AF116">
        <v>0</v>
      </c>
      <c r="AG116" t="s">
        <v>17</v>
      </c>
      <c r="AH116" t="s">
        <v>469</v>
      </c>
      <c r="AI116" t="s">
        <v>17</v>
      </c>
      <c r="AJ116" t="s">
        <v>470</v>
      </c>
      <c r="AK116" t="s">
        <v>3989</v>
      </c>
      <c r="AL116" t="s">
        <v>16</v>
      </c>
      <c r="AM116" t="s">
        <v>17</v>
      </c>
      <c r="AN116" t="s">
        <v>17</v>
      </c>
      <c r="AO116" t="s">
        <v>17</v>
      </c>
      <c r="AP116" t="s">
        <v>17</v>
      </c>
      <c r="AQ116">
        <v>9</v>
      </c>
      <c r="AR116" t="s">
        <v>17</v>
      </c>
      <c r="AS116" t="s">
        <v>17</v>
      </c>
      <c r="AT116" t="s">
        <v>17</v>
      </c>
      <c r="AU116" t="s">
        <v>17</v>
      </c>
      <c r="AV116" t="s">
        <v>17</v>
      </c>
      <c r="AW116" t="s">
        <v>3990</v>
      </c>
      <c r="AX116" t="s">
        <v>17</v>
      </c>
      <c r="AY116" t="s">
        <v>17</v>
      </c>
      <c r="AZ116" t="s">
        <v>17</v>
      </c>
      <c r="BA116" t="s">
        <v>17</v>
      </c>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HC116"/>
    </row>
    <row r="117" spans="1:211" hidden="1" x14ac:dyDescent="0.25">
      <c r="A117">
        <v>23541593</v>
      </c>
      <c r="B117">
        <f>VLOOKUP(A117,BASE!A:A,1,0)</f>
        <v>23541593</v>
      </c>
      <c r="C117">
        <v>1</v>
      </c>
      <c r="D117">
        <v>2</v>
      </c>
      <c r="E117" t="s">
        <v>3790</v>
      </c>
      <c r="F117" t="s">
        <v>514</v>
      </c>
      <c r="G117" t="s">
        <v>3791</v>
      </c>
      <c r="H117" t="s">
        <v>463</v>
      </c>
      <c r="I117" t="s">
        <v>463</v>
      </c>
      <c r="J117" t="s">
        <v>17</v>
      </c>
      <c r="K117" t="s">
        <v>17</v>
      </c>
      <c r="L117" t="s">
        <v>464</v>
      </c>
      <c r="M117" t="s">
        <v>17</v>
      </c>
      <c r="N117" t="s">
        <v>465</v>
      </c>
      <c r="O117" s="54">
        <v>45917.561354166668</v>
      </c>
      <c r="P117" t="s">
        <v>17</v>
      </c>
      <c r="Q117" s="55">
        <v>45920</v>
      </c>
      <c r="R117" t="s">
        <v>17</v>
      </c>
      <c r="S117" s="54">
        <v>45920.492893518516</v>
      </c>
      <c r="T117" t="s">
        <v>4788</v>
      </c>
      <c r="U117" t="s">
        <v>466</v>
      </c>
      <c r="V117">
        <v>43501815</v>
      </c>
      <c r="W117" t="s">
        <v>3792</v>
      </c>
      <c r="X117" t="s">
        <v>17</v>
      </c>
      <c r="Y117" t="s">
        <v>17</v>
      </c>
      <c r="Z117" t="s">
        <v>17</v>
      </c>
      <c r="AA117" t="s">
        <v>17</v>
      </c>
      <c r="AB117" t="s">
        <v>17</v>
      </c>
      <c r="AC117">
        <v>3114244010</v>
      </c>
      <c r="AD117" t="s">
        <v>468</v>
      </c>
      <c r="AE117" t="s">
        <v>15</v>
      </c>
      <c r="AF117">
        <v>0</v>
      </c>
      <c r="AG117" t="s">
        <v>17</v>
      </c>
      <c r="AH117" t="s">
        <v>469</v>
      </c>
      <c r="AI117" t="s">
        <v>17</v>
      </c>
      <c r="AJ117" t="s">
        <v>470</v>
      </c>
      <c r="AK117" t="s">
        <v>3793</v>
      </c>
      <c r="AL117" t="s">
        <v>16</v>
      </c>
      <c r="AM117" t="s">
        <v>17</v>
      </c>
      <c r="AN117" t="s">
        <v>17</v>
      </c>
      <c r="AO117" t="s">
        <v>17</v>
      </c>
      <c r="AP117" t="s">
        <v>17</v>
      </c>
      <c r="AQ117">
        <v>9</v>
      </c>
      <c r="AR117" t="s">
        <v>17</v>
      </c>
      <c r="AS117" t="s">
        <v>17</v>
      </c>
      <c r="AT117" t="s">
        <v>475</v>
      </c>
      <c r="AU117" t="s">
        <v>476</v>
      </c>
      <c r="AV117" t="s">
        <v>477</v>
      </c>
      <c r="AW117" t="s">
        <v>3794</v>
      </c>
      <c r="AX117" t="s">
        <v>17</v>
      </c>
      <c r="AY117" t="s">
        <v>17</v>
      </c>
      <c r="AZ117" t="s">
        <v>17</v>
      </c>
      <c r="BA117" t="s">
        <v>17</v>
      </c>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HC117"/>
    </row>
    <row r="118" spans="1:211" hidden="1" x14ac:dyDescent="0.25">
      <c r="A118">
        <v>23545801</v>
      </c>
      <c r="B118">
        <f>VLOOKUP(A118,BASE!A:A,1,0)</f>
        <v>23545801</v>
      </c>
      <c r="C118">
        <v>1</v>
      </c>
      <c r="D118">
        <v>2</v>
      </c>
      <c r="E118" t="s">
        <v>4431</v>
      </c>
      <c r="F118" t="s">
        <v>462</v>
      </c>
      <c r="G118" t="s">
        <v>4432</v>
      </c>
      <c r="H118" t="s">
        <v>463</v>
      </c>
      <c r="I118" t="s">
        <v>463</v>
      </c>
      <c r="J118" t="s">
        <v>17</v>
      </c>
      <c r="K118" t="s">
        <v>17</v>
      </c>
      <c r="L118" t="s">
        <v>464</v>
      </c>
      <c r="M118" t="s">
        <v>17</v>
      </c>
      <c r="N118" t="s">
        <v>465</v>
      </c>
      <c r="O118" s="54">
        <v>45922.573379629626</v>
      </c>
      <c r="P118" t="s">
        <v>17</v>
      </c>
      <c r="Q118" s="55">
        <v>45922</v>
      </c>
      <c r="R118" s="56">
        <v>0</v>
      </c>
      <c r="S118" s="54">
        <v>45922.573414351849</v>
      </c>
      <c r="T118" t="s">
        <v>4785</v>
      </c>
      <c r="U118" t="s">
        <v>480</v>
      </c>
      <c r="V118">
        <v>41727550</v>
      </c>
      <c r="W118" t="s">
        <v>4433</v>
      </c>
      <c r="X118" t="s">
        <v>17</v>
      </c>
      <c r="Y118" t="s">
        <v>4434</v>
      </c>
      <c r="Z118" t="s">
        <v>17</v>
      </c>
      <c r="AA118" t="s">
        <v>17</v>
      </c>
      <c r="AB118" t="s">
        <v>17</v>
      </c>
      <c r="AC118">
        <v>3113761937</v>
      </c>
      <c r="AD118" t="s">
        <v>468</v>
      </c>
      <c r="AE118" t="s">
        <v>15</v>
      </c>
      <c r="AF118">
        <v>2</v>
      </c>
      <c r="AG118" t="s">
        <v>17</v>
      </c>
      <c r="AH118" t="s">
        <v>469</v>
      </c>
      <c r="AI118" t="s">
        <v>17</v>
      </c>
      <c r="AJ118" t="s">
        <v>470</v>
      </c>
      <c r="AK118" t="s">
        <v>4435</v>
      </c>
      <c r="AL118" t="s">
        <v>16</v>
      </c>
      <c r="AM118" t="s">
        <v>17</v>
      </c>
      <c r="AN118" t="s">
        <v>17</v>
      </c>
      <c r="AO118" t="s">
        <v>17</v>
      </c>
      <c r="AP118" t="s">
        <v>17</v>
      </c>
      <c r="AQ118">
        <v>9</v>
      </c>
      <c r="AR118" t="s">
        <v>17</v>
      </c>
      <c r="AS118" t="s">
        <v>17</v>
      </c>
      <c r="AT118" t="s">
        <v>475</v>
      </c>
      <c r="AU118" t="s">
        <v>476</v>
      </c>
      <c r="AV118" t="s">
        <v>477</v>
      </c>
      <c r="AW118" t="s">
        <v>4436</v>
      </c>
      <c r="AX118" t="s">
        <v>17</v>
      </c>
      <c r="AY118" t="s">
        <v>17</v>
      </c>
      <c r="AZ118" t="s">
        <v>17</v>
      </c>
      <c r="BA118" t="s">
        <v>17</v>
      </c>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HC118"/>
    </row>
    <row r="119" spans="1:211" hidden="1" x14ac:dyDescent="0.25">
      <c r="A119">
        <v>23545822</v>
      </c>
      <c r="B119">
        <f>VLOOKUP(A119,BASE!A:A,1,0)</f>
        <v>23545822</v>
      </c>
      <c r="C119">
        <v>1</v>
      </c>
      <c r="D119">
        <v>2</v>
      </c>
      <c r="E119" t="s">
        <v>4437</v>
      </c>
      <c r="F119" t="s">
        <v>462</v>
      </c>
      <c r="G119" t="s">
        <v>4438</v>
      </c>
      <c r="H119" t="s">
        <v>463</v>
      </c>
      <c r="I119" t="s">
        <v>463</v>
      </c>
      <c r="J119" t="s">
        <v>17</v>
      </c>
      <c r="K119" t="s">
        <v>17</v>
      </c>
      <c r="L119" t="s">
        <v>464</v>
      </c>
      <c r="M119" t="s">
        <v>17</v>
      </c>
      <c r="N119" t="s">
        <v>465</v>
      </c>
      <c r="O119" s="54">
        <v>45922.584641203706</v>
      </c>
      <c r="P119" t="s">
        <v>17</v>
      </c>
      <c r="Q119" s="55">
        <v>45922</v>
      </c>
      <c r="R119" s="56">
        <v>0</v>
      </c>
      <c r="S119" s="54">
        <v>45922.584675925929</v>
      </c>
      <c r="T119" t="s">
        <v>4714</v>
      </c>
      <c r="U119" t="s">
        <v>480</v>
      </c>
      <c r="V119">
        <v>41727550</v>
      </c>
      <c r="W119" t="s">
        <v>4433</v>
      </c>
      <c r="X119" t="s">
        <v>17</v>
      </c>
      <c r="Y119" t="s">
        <v>4434</v>
      </c>
      <c r="Z119" t="s">
        <v>17</v>
      </c>
      <c r="AA119" t="s">
        <v>17</v>
      </c>
      <c r="AB119" t="s">
        <v>17</v>
      </c>
      <c r="AC119">
        <v>3113761937</v>
      </c>
      <c r="AD119" t="s">
        <v>468</v>
      </c>
      <c r="AE119" t="s">
        <v>15</v>
      </c>
      <c r="AF119">
        <v>2</v>
      </c>
      <c r="AG119" t="s">
        <v>17</v>
      </c>
      <c r="AH119" t="s">
        <v>469</v>
      </c>
      <c r="AI119" t="s">
        <v>17</v>
      </c>
      <c r="AJ119" t="s">
        <v>470</v>
      </c>
      <c r="AK119" t="s">
        <v>4439</v>
      </c>
      <c r="AL119" t="s">
        <v>16</v>
      </c>
      <c r="AM119" t="s">
        <v>17</v>
      </c>
      <c r="AN119" t="s">
        <v>17</v>
      </c>
      <c r="AO119" t="s">
        <v>17</v>
      </c>
      <c r="AP119" t="s">
        <v>17</v>
      </c>
      <c r="AQ119">
        <v>9</v>
      </c>
      <c r="AR119" t="s">
        <v>17</v>
      </c>
      <c r="AS119" t="s">
        <v>17</v>
      </c>
      <c r="AT119" t="s">
        <v>475</v>
      </c>
      <c r="AU119" t="s">
        <v>476</v>
      </c>
      <c r="AV119" t="s">
        <v>477</v>
      </c>
      <c r="AW119" t="s">
        <v>4440</v>
      </c>
      <c r="AX119" t="s">
        <v>17</v>
      </c>
      <c r="AY119" t="s">
        <v>17</v>
      </c>
      <c r="AZ119" t="s">
        <v>17</v>
      </c>
      <c r="BA119" t="s">
        <v>17</v>
      </c>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HC119"/>
    </row>
    <row r="120" spans="1:211" hidden="1" x14ac:dyDescent="0.25">
      <c r="A120">
        <v>23546056</v>
      </c>
      <c r="B120">
        <f>VLOOKUP(A120,BASE!A:A,1,0)</f>
        <v>23546056</v>
      </c>
      <c r="C120">
        <v>1</v>
      </c>
      <c r="D120">
        <v>2</v>
      </c>
      <c r="E120" t="s">
        <v>4913</v>
      </c>
      <c r="F120" t="s">
        <v>462</v>
      </c>
      <c r="G120" t="s">
        <v>4914</v>
      </c>
      <c r="H120" t="s">
        <v>463</v>
      </c>
      <c r="I120" t="s">
        <v>463</v>
      </c>
      <c r="J120" t="s">
        <v>17</v>
      </c>
      <c r="K120" t="s">
        <v>17</v>
      </c>
      <c r="L120" t="s">
        <v>464</v>
      </c>
      <c r="M120" t="s">
        <v>17</v>
      </c>
      <c r="N120" t="s">
        <v>465</v>
      </c>
      <c r="O120" s="54">
        <v>45922.674502314818</v>
      </c>
      <c r="P120" t="s">
        <v>17</v>
      </c>
      <c r="Q120" s="55">
        <v>45923</v>
      </c>
      <c r="R120" s="56">
        <v>0</v>
      </c>
      <c r="S120" s="54">
        <v>45922.674537037034</v>
      </c>
      <c r="T120" t="s">
        <v>4908</v>
      </c>
      <c r="U120" t="s">
        <v>466</v>
      </c>
      <c r="V120">
        <v>1128470274</v>
      </c>
      <c r="W120" t="s">
        <v>4915</v>
      </c>
      <c r="X120" t="s">
        <v>17</v>
      </c>
      <c r="Y120" t="s">
        <v>17</v>
      </c>
      <c r="Z120" t="s">
        <v>17</v>
      </c>
      <c r="AA120" t="s">
        <v>17</v>
      </c>
      <c r="AB120" t="s">
        <v>17</v>
      </c>
      <c r="AC120">
        <v>3146762249</v>
      </c>
      <c r="AD120" t="s">
        <v>468</v>
      </c>
      <c r="AE120" t="s">
        <v>15</v>
      </c>
      <c r="AF120">
        <v>0</v>
      </c>
      <c r="AG120" t="s">
        <v>17</v>
      </c>
      <c r="AH120" t="s">
        <v>469</v>
      </c>
      <c r="AI120" t="s">
        <v>17</v>
      </c>
      <c r="AJ120" t="s">
        <v>470</v>
      </c>
      <c r="AK120" t="s">
        <v>4916</v>
      </c>
      <c r="AL120" t="s">
        <v>16</v>
      </c>
      <c r="AM120" t="s">
        <v>17</v>
      </c>
      <c r="AN120" t="s">
        <v>17</v>
      </c>
      <c r="AO120" t="s">
        <v>17</v>
      </c>
      <c r="AP120" t="s">
        <v>17</v>
      </c>
      <c r="AQ120">
        <v>5</v>
      </c>
      <c r="AR120" t="s">
        <v>17</v>
      </c>
      <c r="AS120" t="s">
        <v>17</v>
      </c>
      <c r="AT120" t="s">
        <v>17</v>
      </c>
      <c r="AU120" t="s">
        <v>17</v>
      </c>
      <c r="AV120" t="s">
        <v>17</v>
      </c>
      <c r="AW120" t="s">
        <v>4917</v>
      </c>
      <c r="AX120" t="s">
        <v>17</v>
      </c>
      <c r="AY120" t="s">
        <v>17</v>
      </c>
      <c r="AZ120" t="s">
        <v>17</v>
      </c>
      <c r="BA120" t="s">
        <v>17</v>
      </c>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HC120"/>
    </row>
    <row r="121" spans="1:211" hidden="1" x14ac:dyDescent="0.25">
      <c r="A121">
        <v>23542634</v>
      </c>
      <c r="B121">
        <f>VLOOKUP(A121,BASE!A:A,1,0)</f>
        <v>23542634</v>
      </c>
      <c r="C121">
        <v>1</v>
      </c>
      <c r="D121">
        <v>2</v>
      </c>
      <c r="E121" t="s">
        <v>3995</v>
      </c>
      <c r="F121" t="s">
        <v>462</v>
      </c>
      <c r="G121" t="s">
        <v>3996</v>
      </c>
      <c r="H121" t="s">
        <v>463</v>
      </c>
      <c r="I121" t="s">
        <v>463</v>
      </c>
      <c r="J121" t="s">
        <v>17</v>
      </c>
      <c r="K121" t="s">
        <v>17</v>
      </c>
      <c r="L121" t="s">
        <v>464</v>
      </c>
      <c r="M121" t="s">
        <v>17</v>
      </c>
      <c r="N121" t="s">
        <v>465</v>
      </c>
      <c r="O121" s="54">
        <v>45918.46947916667</v>
      </c>
      <c r="P121" t="s">
        <v>17</v>
      </c>
      <c r="Q121" s="55">
        <v>45918</v>
      </c>
      <c r="R121" s="56">
        <v>0</v>
      </c>
      <c r="S121" s="54">
        <v>45918.469513888886</v>
      </c>
      <c r="T121" t="s">
        <v>4918</v>
      </c>
      <c r="U121" t="s">
        <v>466</v>
      </c>
      <c r="V121">
        <v>1066517548</v>
      </c>
      <c r="W121" t="s">
        <v>3997</v>
      </c>
      <c r="X121" t="s">
        <v>17</v>
      </c>
      <c r="Y121" t="s">
        <v>17</v>
      </c>
      <c r="Z121" t="s">
        <v>17</v>
      </c>
      <c r="AA121" t="s">
        <v>17</v>
      </c>
      <c r="AB121" t="s">
        <v>17</v>
      </c>
      <c r="AC121">
        <v>3146353182</v>
      </c>
      <c r="AD121" t="s">
        <v>468</v>
      </c>
      <c r="AE121" t="s">
        <v>15</v>
      </c>
      <c r="AF121">
        <v>0</v>
      </c>
      <c r="AG121" t="s">
        <v>17</v>
      </c>
      <c r="AH121" t="s">
        <v>469</v>
      </c>
      <c r="AI121" t="s">
        <v>17</v>
      </c>
      <c r="AJ121" t="s">
        <v>470</v>
      </c>
      <c r="AK121" t="s">
        <v>3998</v>
      </c>
      <c r="AL121" t="s">
        <v>16</v>
      </c>
      <c r="AM121" t="s">
        <v>17</v>
      </c>
      <c r="AN121" t="s">
        <v>17</v>
      </c>
      <c r="AO121" t="s">
        <v>17</v>
      </c>
      <c r="AP121" t="s">
        <v>17</v>
      </c>
      <c r="AQ121">
        <v>3</v>
      </c>
      <c r="AR121" t="s">
        <v>17</v>
      </c>
      <c r="AS121" t="s">
        <v>17</v>
      </c>
      <c r="AT121" t="s">
        <v>17</v>
      </c>
      <c r="AU121" t="s">
        <v>17</v>
      </c>
      <c r="AV121" t="s">
        <v>17</v>
      </c>
      <c r="AW121" t="s">
        <v>3999</v>
      </c>
      <c r="AX121" t="s">
        <v>17</v>
      </c>
      <c r="AY121" t="s">
        <v>17</v>
      </c>
      <c r="AZ121" t="s">
        <v>17</v>
      </c>
      <c r="BA121" t="s">
        <v>17</v>
      </c>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HC121"/>
    </row>
    <row r="122" spans="1:211" hidden="1" x14ac:dyDescent="0.25">
      <c r="A122">
        <v>23403157</v>
      </c>
      <c r="B122">
        <f>VLOOKUP(A122,BASE!A:A,1,0)</f>
        <v>23403157</v>
      </c>
      <c r="C122">
        <v>1</v>
      </c>
      <c r="D122">
        <v>2</v>
      </c>
      <c r="E122" t="s">
        <v>4919</v>
      </c>
      <c r="F122" t="s">
        <v>462</v>
      </c>
      <c r="G122" t="s">
        <v>4920</v>
      </c>
      <c r="H122" t="s">
        <v>463</v>
      </c>
      <c r="I122" t="s">
        <v>463</v>
      </c>
      <c r="J122" t="s">
        <v>17</v>
      </c>
      <c r="K122" t="s">
        <v>17</v>
      </c>
      <c r="L122" t="s">
        <v>464</v>
      </c>
      <c r="M122" t="s">
        <v>17</v>
      </c>
      <c r="N122" t="s">
        <v>465</v>
      </c>
      <c r="O122" s="54">
        <v>45748.487986111111</v>
      </c>
      <c r="P122" t="s">
        <v>17</v>
      </c>
      <c r="Q122" s="55">
        <v>45748</v>
      </c>
      <c r="R122" s="56">
        <v>0</v>
      </c>
      <c r="S122" s="54">
        <v>45922.685486111113</v>
      </c>
      <c r="T122" t="s">
        <v>4921</v>
      </c>
      <c r="U122" t="s">
        <v>466</v>
      </c>
      <c r="V122">
        <v>1128269074</v>
      </c>
      <c r="W122" t="s">
        <v>4922</v>
      </c>
      <c r="X122" t="s">
        <v>17</v>
      </c>
      <c r="Y122" t="s">
        <v>17</v>
      </c>
      <c r="Z122" t="s">
        <v>17</v>
      </c>
      <c r="AA122" t="s">
        <v>17</v>
      </c>
      <c r="AB122">
        <v>5075184</v>
      </c>
      <c r="AC122">
        <v>3052649157</v>
      </c>
      <c r="AD122" t="s">
        <v>468</v>
      </c>
      <c r="AE122" t="s">
        <v>15</v>
      </c>
      <c r="AF122">
        <v>0</v>
      </c>
      <c r="AG122" t="s">
        <v>17</v>
      </c>
      <c r="AH122" t="s">
        <v>469</v>
      </c>
      <c r="AI122" t="s">
        <v>17</v>
      </c>
      <c r="AJ122" t="s">
        <v>470</v>
      </c>
      <c r="AK122" t="s">
        <v>4923</v>
      </c>
      <c r="AL122" t="s">
        <v>16</v>
      </c>
      <c r="AM122" t="s">
        <v>17</v>
      </c>
      <c r="AN122" t="s">
        <v>17</v>
      </c>
      <c r="AO122" t="s">
        <v>17</v>
      </c>
      <c r="AP122" t="s">
        <v>17</v>
      </c>
      <c r="AQ122">
        <v>9</v>
      </c>
      <c r="AR122" t="s">
        <v>17</v>
      </c>
      <c r="AS122" t="s">
        <v>17</v>
      </c>
      <c r="AT122" t="s">
        <v>475</v>
      </c>
      <c r="AU122" t="s">
        <v>476</v>
      </c>
      <c r="AV122" t="s">
        <v>477</v>
      </c>
      <c r="AW122" t="s">
        <v>4924</v>
      </c>
      <c r="AX122" t="s">
        <v>17</v>
      </c>
      <c r="AY122" t="s">
        <v>17</v>
      </c>
      <c r="AZ122" t="s">
        <v>17</v>
      </c>
      <c r="BA122" t="s">
        <v>17</v>
      </c>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HC122"/>
    </row>
    <row r="123" spans="1:211" hidden="1" x14ac:dyDescent="0.25">
      <c r="A123">
        <v>23546898</v>
      </c>
      <c r="B123">
        <f>VLOOKUP(A123,BASE!A:A,1,0)</f>
        <v>23546898</v>
      </c>
      <c r="C123">
        <v>1</v>
      </c>
      <c r="D123">
        <v>2</v>
      </c>
      <c r="E123" t="s">
        <v>4925</v>
      </c>
      <c r="F123" t="s">
        <v>462</v>
      </c>
      <c r="G123" t="s">
        <v>4926</v>
      </c>
      <c r="H123" t="s">
        <v>463</v>
      </c>
      <c r="I123" t="s">
        <v>463</v>
      </c>
      <c r="J123" t="s">
        <v>17</v>
      </c>
      <c r="K123" t="s">
        <v>17</v>
      </c>
      <c r="L123" t="s">
        <v>464</v>
      </c>
      <c r="M123" t="s">
        <v>17</v>
      </c>
      <c r="N123" t="s">
        <v>465</v>
      </c>
      <c r="O123" s="54">
        <v>45923.544675925928</v>
      </c>
      <c r="P123" t="s">
        <v>17</v>
      </c>
      <c r="Q123" s="55">
        <v>45923</v>
      </c>
      <c r="R123" s="56">
        <v>0</v>
      </c>
      <c r="S123" s="54">
        <v>45923.544699074075</v>
      </c>
      <c r="T123" t="s">
        <v>4927</v>
      </c>
      <c r="U123" t="s">
        <v>466</v>
      </c>
      <c r="V123">
        <v>43867933</v>
      </c>
      <c r="W123" t="s">
        <v>4928</v>
      </c>
      <c r="X123" t="s">
        <v>17</v>
      </c>
      <c r="Y123" t="s">
        <v>17</v>
      </c>
      <c r="Z123" t="s">
        <v>17</v>
      </c>
      <c r="AA123" t="s">
        <v>17</v>
      </c>
      <c r="AB123" t="s">
        <v>17</v>
      </c>
      <c r="AC123">
        <v>3205935215</v>
      </c>
      <c r="AD123" t="s">
        <v>468</v>
      </c>
      <c r="AE123" t="s">
        <v>15</v>
      </c>
      <c r="AF123">
        <v>0</v>
      </c>
      <c r="AG123" t="s">
        <v>17</v>
      </c>
      <c r="AH123" t="s">
        <v>469</v>
      </c>
      <c r="AI123" t="s">
        <v>17</v>
      </c>
      <c r="AJ123" t="s">
        <v>470</v>
      </c>
      <c r="AK123" t="s">
        <v>4929</v>
      </c>
      <c r="AL123" t="s">
        <v>16</v>
      </c>
      <c r="AM123" t="s">
        <v>17</v>
      </c>
      <c r="AN123" t="s">
        <v>17</v>
      </c>
      <c r="AO123" t="s">
        <v>17</v>
      </c>
      <c r="AP123" t="s">
        <v>17</v>
      </c>
      <c r="AQ123" t="s">
        <v>472</v>
      </c>
      <c r="AR123" t="s">
        <v>17</v>
      </c>
      <c r="AS123" t="s">
        <v>17</v>
      </c>
      <c r="AT123" t="s">
        <v>17</v>
      </c>
      <c r="AU123" t="s">
        <v>17</v>
      </c>
      <c r="AV123" t="s">
        <v>17</v>
      </c>
      <c r="AW123" t="s">
        <v>4930</v>
      </c>
      <c r="AX123" t="s">
        <v>17</v>
      </c>
      <c r="AY123" t="s">
        <v>17</v>
      </c>
      <c r="AZ123" t="s">
        <v>17</v>
      </c>
      <c r="BA123" t="s">
        <v>17</v>
      </c>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HC123"/>
    </row>
    <row r="124" spans="1:211" hidden="1" x14ac:dyDescent="0.25">
      <c r="A124">
        <v>23524156</v>
      </c>
      <c r="B124">
        <f>VLOOKUP(A124,BASE!A:A,1,0)</f>
        <v>23524156</v>
      </c>
      <c r="C124">
        <v>1</v>
      </c>
      <c r="D124">
        <v>2</v>
      </c>
      <c r="E124" t="s">
        <v>2250</v>
      </c>
      <c r="F124" t="s">
        <v>462</v>
      </c>
      <c r="G124" t="s">
        <v>4441</v>
      </c>
      <c r="H124" t="s">
        <v>463</v>
      </c>
      <c r="I124" t="s">
        <v>463</v>
      </c>
      <c r="J124" t="s">
        <v>17</v>
      </c>
      <c r="K124" t="s">
        <v>17</v>
      </c>
      <c r="L124" t="s">
        <v>464</v>
      </c>
      <c r="M124" t="s">
        <v>17</v>
      </c>
      <c r="N124" t="s">
        <v>465</v>
      </c>
      <c r="O124" s="54">
        <v>45896.471446759257</v>
      </c>
      <c r="P124" t="s">
        <v>17</v>
      </c>
      <c r="Q124" s="55">
        <v>45896</v>
      </c>
      <c r="R124" s="56">
        <v>0</v>
      </c>
      <c r="S124" s="54">
        <v>45922.585462962961</v>
      </c>
      <c r="T124" t="s">
        <v>4714</v>
      </c>
      <c r="U124" t="s">
        <v>466</v>
      </c>
      <c r="V124">
        <v>1010104623</v>
      </c>
      <c r="W124" t="s">
        <v>4442</v>
      </c>
      <c r="X124" t="s">
        <v>17</v>
      </c>
      <c r="Y124" t="s">
        <v>17</v>
      </c>
      <c r="Z124" t="s">
        <v>17</v>
      </c>
      <c r="AA124" t="s">
        <v>17</v>
      </c>
      <c r="AB124" t="s">
        <v>17</v>
      </c>
      <c r="AC124">
        <v>3213363705</v>
      </c>
      <c r="AD124" t="s">
        <v>468</v>
      </c>
      <c r="AE124" t="s">
        <v>15</v>
      </c>
      <c r="AF124" t="s">
        <v>17</v>
      </c>
      <c r="AG124" t="s">
        <v>17</v>
      </c>
      <c r="AH124" t="s">
        <v>469</v>
      </c>
      <c r="AI124" t="s">
        <v>17</v>
      </c>
      <c r="AJ124" t="s">
        <v>470</v>
      </c>
      <c r="AK124" t="s">
        <v>4443</v>
      </c>
      <c r="AL124" t="s">
        <v>16</v>
      </c>
      <c r="AM124" t="s">
        <v>17</v>
      </c>
      <c r="AN124" t="s">
        <v>17</v>
      </c>
      <c r="AO124" t="s">
        <v>17</v>
      </c>
      <c r="AP124" t="s">
        <v>17</v>
      </c>
      <c r="AQ124">
        <v>9</v>
      </c>
      <c r="AR124" t="s">
        <v>17</v>
      </c>
      <c r="AS124" t="s">
        <v>17</v>
      </c>
      <c r="AT124" t="s">
        <v>17</v>
      </c>
      <c r="AU124" t="s">
        <v>17</v>
      </c>
      <c r="AV124" t="s">
        <v>17</v>
      </c>
      <c r="AW124" t="s">
        <v>2248</v>
      </c>
      <c r="AX124" t="s">
        <v>17</v>
      </c>
      <c r="AY124" t="s">
        <v>17</v>
      </c>
      <c r="AZ124" t="s">
        <v>17</v>
      </c>
      <c r="BA124" t="s">
        <v>17</v>
      </c>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HC124"/>
    </row>
    <row r="125" spans="1:211" hidden="1" x14ac:dyDescent="0.25">
      <c r="A125">
        <v>23545646</v>
      </c>
      <c r="B125">
        <f>VLOOKUP(A125,BASE!A:A,1,0)</f>
        <v>23545646</v>
      </c>
      <c r="C125">
        <v>1</v>
      </c>
      <c r="D125">
        <v>2</v>
      </c>
      <c r="E125" t="s">
        <v>4444</v>
      </c>
      <c r="F125" t="s">
        <v>462</v>
      </c>
      <c r="G125" t="s">
        <v>4445</v>
      </c>
      <c r="H125" t="s">
        <v>463</v>
      </c>
      <c r="I125" t="s">
        <v>463</v>
      </c>
      <c r="J125" t="s">
        <v>17</v>
      </c>
      <c r="K125" t="s">
        <v>17</v>
      </c>
      <c r="L125" t="s">
        <v>464</v>
      </c>
      <c r="M125" t="s">
        <v>17</v>
      </c>
      <c r="N125" t="s">
        <v>465</v>
      </c>
      <c r="O125" s="54">
        <v>45922.469097222223</v>
      </c>
      <c r="P125" t="s">
        <v>17</v>
      </c>
      <c r="Q125" s="55">
        <v>45922</v>
      </c>
      <c r="R125" s="56">
        <v>0</v>
      </c>
      <c r="S125" s="54">
        <v>45922.469131944446</v>
      </c>
      <c r="T125" t="s">
        <v>4787</v>
      </c>
      <c r="U125" t="s">
        <v>466</v>
      </c>
      <c r="V125">
        <v>1017271970</v>
      </c>
      <c r="W125" t="s">
        <v>4446</v>
      </c>
      <c r="X125" t="s">
        <v>17</v>
      </c>
      <c r="Y125" t="s">
        <v>17</v>
      </c>
      <c r="Z125" t="s">
        <v>17</v>
      </c>
      <c r="AA125" t="s">
        <v>17</v>
      </c>
      <c r="AB125" t="s">
        <v>17</v>
      </c>
      <c r="AC125">
        <v>3173766532</v>
      </c>
      <c r="AD125" t="s">
        <v>468</v>
      </c>
      <c r="AE125" t="s">
        <v>15</v>
      </c>
      <c r="AF125">
        <v>0</v>
      </c>
      <c r="AG125" t="s">
        <v>17</v>
      </c>
      <c r="AH125" t="s">
        <v>469</v>
      </c>
      <c r="AI125" t="s">
        <v>17</v>
      </c>
      <c r="AJ125" t="s">
        <v>470</v>
      </c>
      <c r="AK125" t="s">
        <v>4447</v>
      </c>
      <c r="AL125" t="s">
        <v>16</v>
      </c>
      <c r="AM125" t="s">
        <v>17</v>
      </c>
      <c r="AN125" t="s">
        <v>17</v>
      </c>
      <c r="AO125" t="s">
        <v>17</v>
      </c>
      <c r="AP125" t="s">
        <v>17</v>
      </c>
      <c r="AQ125">
        <v>9</v>
      </c>
      <c r="AR125" t="s">
        <v>17</v>
      </c>
      <c r="AS125" t="s">
        <v>17</v>
      </c>
      <c r="AT125" t="s">
        <v>17</v>
      </c>
      <c r="AU125" t="s">
        <v>17</v>
      </c>
      <c r="AV125" t="s">
        <v>17</v>
      </c>
      <c r="AW125" t="s">
        <v>4448</v>
      </c>
      <c r="AX125" t="s">
        <v>17</v>
      </c>
      <c r="AY125" t="s">
        <v>17</v>
      </c>
      <c r="AZ125" t="s">
        <v>17</v>
      </c>
      <c r="BA125" t="s">
        <v>17</v>
      </c>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HC125"/>
    </row>
    <row r="126" spans="1:211" hidden="1" x14ac:dyDescent="0.25">
      <c r="A126">
        <v>23542482</v>
      </c>
      <c r="B126">
        <f>VLOOKUP(A126,BASE!A:A,1,0)</f>
        <v>23542482</v>
      </c>
      <c r="C126">
        <v>1</v>
      </c>
      <c r="D126">
        <v>2</v>
      </c>
      <c r="E126" t="s">
        <v>4002</v>
      </c>
      <c r="F126" t="s">
        <v>514</v>
      </c>
      <c r="G126" t="s">
        <v>4003</v>
      </c>
      <c r="H126" t="s">
        <v>463</v>
      </c>
      <c r="I126" t="s">
        <v>463</v>
      </c>
      <c r="J126" t="s">
        <v>17</v>
      </c>
      <c r="K126" t="s">
        <v>17</v>
      </c>
      <c r="L126" t="s">
        <v>464</v>
      </c>
      <c r="M126" t="s">
        <v>17</v>
      </c>
      <c r="N126" t="s">
        <v>465</v>
      </c>
      <c r="O126" s="54">
        <v>45918.406782407408</v>
      </c>
      <c r="P126" t="s">
        <v>17</v>
      </c>
      <c r="Q126" s="55">
        <v>45923</v>
      </c>
      <c r="R126" t="s">
        <v>17</v>
      </c>
      <c r="S126" s="54">
        <v>45923.589236111111</v>
      </c>
      <c r="T126" t="s">
        <v>4234</v>
      </c>
      <c r="U126" t="s">
        <v>466</v>
      </c>
      <c r="V126">
        <v>1054918647</v>
      </c>
      <c r="W126" t="s">
        <v>4004</v>
      </c>
      <c r="X126" t="s">
        <v>17</v>
      </c>
      <c r="Y126" t="s">
        <v>17</v>
      </c>
      <c r="Z126" t="s">
        <v>17</v>
      </c>
      <c r="AA126" t="s">
        <v>17</v>
      </c>
      <c r="AB126">
        <v>3059500</v>
      </c>
      <c r="AC126">
        <v>3007837584</v>
      </c>
      <c r="AD126" t="s">
        <v>468</v>
      </c>
      <c r="AE126" t="s">
        <v>15</v>
      </c>
      <c r="AF126">
        <v>0</v>
      </c>
      <c r="AG126" t="s">
        <v>17</v>
      </c>
      <c r="AH126" t="s">
        <v>469</v>
      </c>
      <c r="AI126" t="s">
        <v>17</v>
      </c>
      <c r="AJ126" t="s">
        <v>470</v>
      </c>
      <c r="AK126" t="s">
        <v>4005</v>
      </c>
      <c r="AL126" t="s">
        <v>16</v>
      </c>
      <c r="AM126" t="s">
        <v>17</v>
      </c>
      <c r="AN126" t="s">
        <v>17</v>
      </c>
      <c r="AO126" t="s">
        <v>17</v>
      </c>
      <c r="AP126" t="s">
        <v>17</v>
      </c>
      <c r="AQ126">
        <v>2</v>
      </c>
      <c r="AR126" t="s">
        <v>17</v>
      </c>
      <c r="AS126" t="s">
        <v>17</v>
      </c>
      <c r="AT126" t="s">
        <v>17</v>
      </c>
      <c r="AU126" t="s">
        <v>17</v>
      </c>
      <c r="AV126" t="s">
        <v>17</v>
      </c>
      <c r="AW126" t="s">
        <v>4006</v>
      </c>
      <c r="AX126" t="s">
        <v>17</v>
      </c>
      <c r="AY126" t="s">
        <v>17</v>
      </c>
      <c r="AZ126" t="s">
        <v>17</v>
      </c>
      <c r="BA126" t="s">
        <v>17</v>
      </c>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HC126"/>
    </row>
    <row r="127" spans="1:211" hidden="1" x14ac:dyDescent="0.25">
      <c r="A127">
        <v>23543879</v>
      </c>
      <c r="B127">
        <f>VLOOKUP(A127,BASE!A:A,1,0)</f>
        <v>23543879</v>
      </c>
      <c r="C127">
        <v>1</v>
      </c>
      <c r="D127">
        <v>2</v>
      </c>
      <c r="E127" t="s">
        <v>4449</v>
      </c>
      <c r="F127" t="s">
        <v>462</v>
      </c>
      <c r="G127" t="s">
        <v>4450</v>
      </c>
      <c r="H127" t="s">
        <v>463</v>
      </c>
      <c r="I127" t="s">
        <v>463</v>
      </c>
      <c r="J127" t="s">
        <v>17</v>
      </c>
      <c r="K127" t="s">
        <v>17</v>
      </c>
      <c r="L127" t="s">
        <v>464</v>
      </c>
      <c r="M127" t="s">
        <v>17</v>
      </c>
      <c r="N127" t="s">
        <v>465</v>
      </c>
      <c r="O127" s="54">
        <v>45919.659120370372</v>
      </c>
      <c r="P127" t="s">
        <v>17</v>
      </c>
      <c r="Q127" s="55">
        <v>45919</v>
      </c>
      <c r="R127" s="56">
        <v>0</v>
      </c>
      <c r="S127" s="54">
        <v>45919.659155092595</v>
      </c>
      <c r="T127" t="s">
        <v>3765</v>
      </c>
      <c r="U127" t="s">
        <v>466</v>
      </c>
      <c r="V127">
        <v>1123530757</v>
      </c>
      <c r="W127" t="s">
        <v>4451</v>
      </c>
      <c r="X127" t="s">
        <v>17</v>
      </c>
      <c r="Y127" t="s">
        <v>17</v>
      </c>
      <c r="Z127" t="s">
        <v>17</v>
      </c>
      <c r="AA127" t="s">
        <v>17</v>
      </c>
      <c r="AB127">
        <v>3863957</v>
      </c>
      <c r="AC127">
        <v>3001564727</v>
      </c>
      <c r="AD127" t="s">
        <v>468</v>
      </c>
      <c r="AE127" t="s">
        <v>15</v>
      </c>
      <c r="AF127">
        <v>0</v>
      </c>
      <c r="AG127" t="s">
        <v>17</v>
      </c>
      <c r="AH127" t="s">
        <v>469</v>
      </c>
      <c r="AI127" t="s">
        <v>17</v>
      </c>
      <c r="AJ127" t="s">
        <v>470</v>
      </c>
      <c r="AK127" t="s">
        <v>4452</v>
      </c>
      <c r="AL127" t="s">
        <v>16</v>
      </c>
      <c r="AM127" t="s">
        <v>17</v>
      </c>
      <c r="AN127" t="s">
        <v>17</v>
      </c>
      <c r="AO127" t="s">
        <v>17</v>
      </c>
      <c r="AP127" t="s">
        <v>17</v>
      </c>
      <c r="AQ127">
        <v>9</v>
      </c>
      <c r="AR127" t="s">
        <v>17</v>
      </c>
      <c r="AS127" t="s">
        <v>17</v>
      </c>
      <c r="AT127" t="s">
        <v>17</v>
      </c>
      <c r="AU127" t="s">
        <v>17</v>
      </c>
      <c r="AV127" t="s">
        <v>17</v>
      </c>
      <c r="AW127" t="s">
        <v>4453</v>
      </c>
      <c r="AX127" t="s">
        <v>17</v>
      </c>
      <c r="AY127" t="s">
        <v>17</v>
      </c>
      <c r="AZ127" t="s">
        <v>17</v>
      </c>
      <c r="BA127" t="s">
        <v>17</v>
      </c>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HC127"/>
    </row>
    <row r="128" spans="1:211" hidden="1" x14ac:dyDescent="0.25">
      <c r="A128">
        <v>23311945</v>
      </c>
      <c r="B128">
        <f>VLOOKUP(A128,BASE!A:A,1,0)</f>
        <v>23311945</v>
      </c>
      <c r="C128">
        <v>1</v>
      </c>
      <c r="D128">
        <v>2</v>
      </c>
      <c r="E128" t="s">
        <v>4931</v>
      </c>
      <c r="F128" t="s">
        <v>462</v>
      </c>
      <c r="G128" t="s">
        <v>4932</v>
      </c>
      <c r="H128" t="s">
        <v>463</v>
      </c>
      <c r="I128" t="s">
        <v>463</v>
      </c>
      <c r="J128" t="s">
        <v>17</v>
      </c>
      <c r="K128" t="s">
        <v>17</v>
      </c>
      <c r="L128" t="s">
        <v>464</v>
      </c>
      <c r="M128" t="s">
        <v>17</v>
      </c>
      <c r="N128" t="s">
        <v>465</v>
      </c>
      <c r="O128" s="54">
        <v>45649.40929398148</v>
      </c>
      <c r="P128" t="s">
        <v>17</v>
      </c>
      <c r="Q128" s="55">
        <v>45834</v>
      </c>
      <c r="R128" s="56">
        <v>0</v>
      </c>
      <c r="S128" s="54">
        <v>45923.46266203704</v>
      </c>
      <c r="T128" t="s">
        <v>4933</v>
      </c>
      <c r="U128" t="s">
        <v>466</v>
      </c>
      <c r="V128">
        <v>72178298</v>
      </c>
      <c r="W128" t="s">
        <v>4934</v>
      </c>
      <c r="X128" t="s">
        <v>17</v>
      </c>
      <c r="Y128" t="s">
        <v>17</v>
      </c>
      <c r="Z128" t="s">
        <v>17</v>
      </c>
      <c r="AA128" t="s">
        <v>17</v>
      </c>
      <c r="AB128" t="s">
        <v>17</v>
      </c>
      <c r="AC128">
        <v>3022799257</v>
      </c>
      <c r="AD128" t="s">
        <v>468</v>
      </c>
      <c r="AE128" t="s">
        <v>15</v>
      </c>
      <c r="AF128">
        <v>0</v>
      </c>
      <c r="AG128" t="s">
        <v>17</v>
      </c>
      <c r="AH128" t="s">
        <v>469</v>
      </c>
      <c r="AI128" t="s">
        <v>17</v>
      </c>
      <c r="AJ128" t="s">
        <v>470</v>
      </c>
      <c r="AK128" t="s">
        <v>4935</v>
      </c>
      <c r="AL128" t="s">
        <v>16</v>
      </c>
      <c r="AM128" t="s">
        <v>17</v>
      </c>
      <c r="AN128" t="s">
        <v>17</v>
      </c>
      <c r="AO128" t="s">
        <v>17</v>
      </c>
      <c r="AP128" t="s">
        <v>17</v>
      </c>
      <c r="AQ128">
        <v>9</v>
      </c>
      <c r="AR128" t="s">
        <v>17</v>
      </c>
      <c r="AS128" t="s">
        <v>17</v>
      </c>
      <c r="AT128" t="s">
        <v>17</v>
      </c>
      <c r="AU128" t="s">
        <v>17</v>
      </c>
      <c r="AV128" t="s">
        <v>17</v>
      </c>
      <c r="AW128" t="s">
        <v>4936</v>
      </c>
      <c r="AX128" t="s">
        <v>17</v>
      </c>
      <c r="AY128" t="s">
        <v>17</v>
      </c>
      <c r="AZ128" t="s">
        <v>17</v>
      </c>
      <c r="BA128" t="s">
        <v>17</v>
      </c>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HC128"/>
    </row>
    <row r="129" spans="1:211" hidden="1" x14ac:dyDescent="0.25">
      <c r="A129">
        <v>23522585</v>
      </c>
      <c r="B129">
        <f>VLOOKUP(A129,BASE!A:A,1,0)</f>
        <v>23522585</v>
      </c>
      <c r="C129">
        <v>1</v>
      </c>
      <c r="D129">
        <v>2</v>
      </c>
      <c r="E129" t="s">
        <v>2109</v>
      </c>
      <c r="F129" t="s">
        <v>514</v>
      </c>
      <c r="G129" t="s">
        <v>4937</v>
      </c>
      <c r="H129" t="s">
        <v>463</v>
      </c>
      <c r="I129" t="s">
        <v>463</v>
      </c>
      <c r="J129" t="s">
        <v>17</v>
      </c>
      <c r="K129" t="s">
        <v>17</v>
      </c>
      <c r="L129" t="s">
        <v>464</v>
      </c>
      <c r="M129" t="s">
        <v>17</v>
      </c>
      <c r="N129" t="s">
        <v>465</v>
      </c>
      <c r="O129" s="54">
        <v>45895.385613425926</v>
      </c>
      <c r="P129" t="s">
        <v>17</v>
      </c>
      <c r="Q129" s="55">
        <v>45923</v>
      </c>
      <c r="R129" t="s">
        <v>17</v>
      </c>
      <c r="S129" s="54">
        <v>45923.574421296296</v>
      </c>
      <c r="T129" t="s">
        <v>4282</v>
      </c>
      <c r="U129" t="s">
        <v>466</v>
      </c>
      <c r="V129">
        <v>1014239596</v>
      </c>
      <c r="W129" t="s">
        <v>4938</v>
      </c>
      <c r="X129" t="s">
        <v>17</v>
      </c>
      <c r="Y129" t="s">
        <v>17</v>
      </c>
      <c r="Z129" t="s">
        <v>17</v>
      </c>
      <c r="AA129" t="s">
        <v>17</v>
      </c>
      <c r="AB129" t="s">
        <v>17</v>
      </c>
      <c r="AC129">
        <v>3104819977</v>
      </c>
      <c r="AD129" t="s">
        <v>468</v>
      </c>
      <c r="AE129" t="s">
        <v>15</v>
      </c>
      <c r="AF129">
        <v>0</v>
      </c>
      <c r="AG129" t="s">
        <v>17</v>
      </c>
      <c r="AH129" t="s">
        <v>469</v>
      </c>
      <c r="AI129" t="s">
        <v>17</v>
      </c>
      <c r="AJ129" t="s">
        <v>470</v>
      </c>
      <c r="AK129" t="s">
        <v>4939</v>
      </c>
      <c r="AL129" t="s">
        <v>16</v>
      </c>
      <c r="AM129" t="s">
        <v>17</v>
      </c>
      <c r="AN129" t="s">
        <v>17</v>
      </c>
      <c r="AO129" t="s">
        <v>17</v>
      </c>
      <c r="AP129" t="s">
        <v>17</v>
      </c>
      <c r="AQ129">
        <v>9</v>
      </c>
      <c r="AR129" t="s">
        <v>17</v>
      </c>
      <c r="AS129" t="s">
        <v>17</v>
      </c>
      <c r="AT129" t="s">
        <v>17</v>
      </c>
      <c r="AU129" t="s">
        <v>17</v>
      </c>
      <c r="AV129" t="s">
        <v>17</v>
      </c>
      <c r="AW129" t="s">
        <v>2107</v>
      </c>
      <c r="AX129" t="s">
        <v>17</v>
      </c>
      <c r="AY129" t="s">
        <v>17</v>
      </c>
      <c r="AZ129" t="s">
        <v>17</v>
      </c>
      <c r="BA129" t="s">
        <v>17</v>
      </c>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HC129"/>
    </row>
    <row r="130" spans="1:211" hidden="1" x14ac:dyDescent="0.25">
      <c r="A130">
        <v>23543669</v>
      </c>
      <c r="B130">
        <f>VLOOKUP(A130,BASE!A:A,1,0)</f>
        <v>23543669</v>
      </c>
      <c r="C130">
        <v>1</v>
      </c>
      <c r="D130">
        <v>2</v>
      </c>
      <c r="E130" t="s">
        <v>4455</v>
      </c>
      <c r="F130" t="s">
        <v>462</v>
      </c>
      <c r="G130" t="s">
        <v>4456</v>
      </c>
      <c r="H130" t="s">
        <v>463</v>
      </c>
      <c r="I130" t="s">
        <v>463</v>
      </c>
      <c r="J130" t="s">
        <v>17</v>
      </c>
      <c r="K130" t="s">
        <v>17</v>
      </c>
      <c r="L130" t="s">
        <v>464</v>
      </c>
      <c r="M130" t="s">
        <v>17</v>
      </c>
      <c r="N130" t="s">
        <v>465</v>
      </c>
      <c r="O130" s="54">
        <v>45919.532766203702</v>
      </c>
      <c r="P130" t="s">
        <v>17</v>
      </c>
      <c r="Q130" s="55">
        <v>45919</v>
      </c>
      <c r="R130" s="56">
        <v>0</v>
      </c>
      <c r="S130" s="54">
        <v>45919.532789351855</v>
      </c>
      <c r="T130" t="s">
        <v>4896</v>
      </c>
      <c r="U130" t="s">
        <v>466</v>
      </c>
      <c r="V130">
        <v>32104272</v>
      </c>
      <c r="W130" t="s">
        <v>4457</v>
      </c>
      <c r="X130" t="s">
        <v>17</v>
      </c>
      <c r="Y130" t="s">
        <v>17</v>
      </c>
      <c r="Z130" t="s">
        <v>17</v>
      </c>
      <c r="AA130" t="s">
        <v>17</v>
      </c>
      <c r="AB130" t="s">
        <v>17</v>
      </c>
      <c r="AC130">
        <v>3506519915</v>
      </c>
      <c r="AD130" t="s">
        <v>468</v>
      </c>
      <c r="AE130" t="s">
        <v>15</v>
      </c>
      <c r="AF130">
        <v>2</v>
      </c>
      <c r="AG130" t="s">
        <v>17</v>
      </c>
      <c r="AH130" t="s">
        <v>469</v>
      </c>
      <c r="AI130" t="s">
        <v>17</v>
      </c>
      <c r="AJ130" t="s">
        <v>470</v>
      </c>
      <c r="AK130" t="s">
        <v>4458</v>
      </c>
      <c r="AL130" t="s">
        <v>16</v>
      </c>
      <c r="AM130" t="s">
        <v>17</v>
      </c>
      <c r="AN130" t="s">
        <v>17</v>
      </c>
      <c r="AO130" t="s">
        <v>17</v>
      </c>
      <c r="AP130" t="s">
        <v>17</v>
      </c>
      <c r="AQ130">
        <v>9</v>
      </c>
      <c r="AR130" t="s">
        <v>17</v>
      </c>
      <c r="AS130" t="s">
        <v>17</v>
      </c>
      <c r="AT130" t="s">
        <v>475</v>
      </c>
      <c r="AU130" t="s">
        <v>476</v>
      </c>
      <c r="AV130" t="s">
        <v>477</v>
      </c>
      <c r="AW130" t="s">
        <v>4459</v>
      </c>
      <c r="AX130" t="s">
        <v>17</v>
      </c>
      <c r="AY130" t="s">
        <v>17</v>
      </c>
      <c r="AZ130" t="s">
        <v>17</v>
      </c>
      <c r="BA130" t="s">
        <v>17</v>
      </c>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HC130"/>
    </row>
    <row r="131" spans="1:211" hidden="1" x14ac:dyDescent="0.25">
      <c r="A131">
        <v>23507561</v>
      </c>
      <c r="B131">
        <f>VLOOKUP(A131,BASE!A:A,1,0)</f>
        <v>23507561</v>
      </c>
      <c r="C131">
        <v>1</v>
      </c>
      <c r="D131">
        <v>2</v>
      </c>
      <c r="E131" t="s">
        <v>4940</v>
      </c>
      <c r="F131" t="s">
        <v>462</v>
      </c>
      <c r="G131" t="s">
        <v>4941</v>
      </c>
      <c r="H131" t="s">
        <v>463</v>
      </c>
      <c r="I131" t="s">
        <v>463</v>
      </c>
      <c r="J131" t="s">
        <v>17</v>
      </c>
      <c r="K131" t="s">
        <v>17</v>
      </c>
      <c r="L131" t="s">
        <v>464</v>
      </c>
      <c r="M131" t="s">
        <v>17</v>
      </c>
      <c r="N131" t="s">
        <v>465</v>
      </c>
      <c r="O131" s="54">
        <v>45875.520787037036</v>
      </c>
      <c r="P131" t="s">
        <v>17</v>
      </c>
      <c r="Q131" s="55">
        <v>45877</v>
      </c>
      <c r="R131" s="56">
        <v>0</v>
      </c>
      <c r="S131" s="54">
        <v>45923.480729166666</v>
      </c>
      <c r="T131" t="s">
        <v>3308</v>
      </c>
      <c r="U131" t="s">
        <v>466</v>
      </c>
      <c r="V131">
        <v>71688887</v>
      </c>
      <c r="W131" t="s">
        <v>4942</v>
      </c>
      <c r="X131" t="s">
        <v>17</v>
      </c>
      <c r="Y131" t="s">
        <v>17</v>
      </c>
      <c r="Z131" t="s">
        <v>17</v>
      </c>
      <c r="AA131" t="s">
        <v>17</v>
      </c>
      <c r="AB131" t="s">
        <v>17</v>
      </c>
      <c r="AC131">
        <v>3164876362</v>
      </c>
      <c r="AD131" t="s">
        <v>468</v>
      </c>
      <c r="AE131" t="s">
        <v>15</v>
      </c>
      <c r="AF131">
        <v>0</v>
      </c>
      <c r="AG131" t="s">
        <v>17</v>
      </c>
      <c r="AH131" t="s">
        <v>469</v>
      </c>
      <c r="AI131" t="s">
        <v>17</v>
      </c>
      <c r="AJ131" t="s">
        <v>470</v>
      </c>
      <c r="AK131" t="s">
        <v>4943</v>
      </c>
      <c r="AL131" t="s">
        <v>16</v>
      </c>
      <c r="AM131" t="s">
        <v>17</v>
      </c>
      <c r="AN131" t="s">
        <v>17</v>
      </c>
      <c r="AO131" t="s">
        <v>17</v>
      </c>
      <c r="AP131" t="s">
        <v>17</v>
      </c>
      <c r="AQ131">
        <v>9</v>
      </c>
      <c r="AR131" t="s">
        <v>17</v>
      </c>
      <c r="AS131" t="s">
        <v>17</v>
      </c>
      <c r="AT131" t="s">
        <v>17</v>
      </c>
      <c r="AU131" t="s">
        <v>17</v>
      </c>
      <c r="AV131" t="s">
        <v>17</v>
      </c>
      <c r="AW131" t="s">
        <v>4944</v>
      </c>
      <c r="AX131" t="s">
        <v>17</v>
      </c>
      <c r="AY131" t="s">
        <v>17</v>
      </c>
      <c r="AZ131" t="s">
        <v>17</v>
      </c>
      <c r="BA131" t="s">
        <v>17</v>
      </c>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HC131"/>
    </row>
    <row r="132" spans="1:211" hidden="1" x14ac:dyDescent="0.25">
      <c r="A132">
        <v>23456440</v>
      </c>
      <c r="B132">
        <f>VLOOKUP(A132,BASE!A:A,1,0)</f>
        <v>23456440</v>
      </c>
      <c r="C132">
        <v>1</v>
      </c>
      <c r="D132">
        <v>2</v>
      </c>
      <c r="E132" t="s">
        <v>4945</v>
      </c>
      <c r="F132" t="s">
        <v>462</v>
      </c>
      <c r="G132" t="s">
        <v>4946</v>
      </c>
      <c r="H132" t="s">
        <v>463</v>
      </c>
      <c r="I132" t="s">
        <v>463</v>
      </c>
      <c r="J132" t="s">
        <v>17</v>
      </c>
      <c r="K132" t="s">
        <v>17</v>
      </c>
      <c r="L132" t="s">
        <v>464</v>
      </c>
      <c r="M132" t="s">
        <v>17</v>
      </c>
      <c r="N132" t="s">
        <v>465</v>
      </c>
      <c r="O132" s="54">
        <v>45813.373472222222</v>
      </c>
      <c r="P132" t="s">
        <v>17</v>
      </c>
      <c r="Q132" s="55">
        <v>45813</v>
      </c>
      <c r="R132" s="56">
        <v>0</v>
      </c>
      <c r="S132" s="54">
        <v>45923.482442129629</v>
      </c>
      <c r="T132" t="s">
        <v>4947</v>
      </c>
      <c r="U132" t="s">
        <v>466</v>
      </c>
      <c r="V132">
        <v>71530609</v>
      </c>
      <c r="W132" t="s">
        <v>4948</v>
      </c>
      <c r="X132">
        <v>4270796</v>
      </c>
      <c r="Y132" t="s">
        <v>17</v>
      </c>
      <c r="Z132" t="s">
        <v>17</v>
      </c>
      <c r="AA132" t="s">
        <v>17</v>
      </c>
      <c r="AB132">
        <v>4270796</v>
      </c>
      <c r="AC132" t="s">
        <v>17</v>
      </c>
      <c r="AD132" t="s">
        <v>468</v>
      </c>
      <c r="AE132" t="s">
        <v>15</v>
      </c>
      <c r="AF132">
        <v>0</v>
      </c>
      <c r="AG132" t="s">
        <v>17</v>
      </c>
      <c r="AH132" t="s">
        <v>469</v>
      </c>
      <c r="AI132" t="s">
        <v>17</v>
      </c>
      <c r="AJ132" t="s">
        <v>470</v>
      </c>
      <c r="AK132" t="s">
        <v>4949</v>
      </c>
      <c r="AL132" t="s">
        <v>16</v>
      </c>
      <c r="AM132" t="s">
        <v>17</v>
      </c>
      <c r="AN132" t="s">
        <v>17</v>
      </c>
      <c r="AO132" t="s">
        <v>17</v>
      </c>
      <c r="AP132" t="s">
        <v>17</v>
      </c>
      <c r="AQ132">
        <v>9</v>
      </c>
      <c r="AR132" t="s">
        <v>17</v>
      </c>
      <c r="AS132" t="s">
        <v>17</v>
      </c>
      <c r="AT132" t="s">
        <v>17</v>
      </c>
      <c r="AU132" t="s">
        <v>17</v>
      </c>
      <c r="AV132" t="s">
        <v>17</v>
      </c>
      <c r="AW132" t="s">
        <v>4950</v>
      </c>
      <c r="AX132" t="s">
        <v>17</v>
      </c>
      <c r="AY132" t="s">
        <v>17</v>
      </c>
      <c r="AZ132" t="s">
        <v>17</v>
      </c>
      <c r="BA132" t="s">
        <v>17</v>
      </c>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HC132"/>
    </row>
    <row r="133" spans="1:211" hidden="1" x14ac:dyDescent="0.25">
      <c r="A133">
        <v>23517195</v>
      </c>
      <c r="B133">
        <f>VLOOKUP(A133,BASE!A:A,1,0)</f>
        <v>23517195</v>
      </c>
      <c r="C133">
        <v>1</v>
      </c>
      <c r="D133">
        <v>2</v>
      </c>
      <c r="E133" t="s">
        <v>3797</v>
      </c>
      <c r="F133" t="s">
        <v>514</v>
      </c>
      <c r="G133" t="s">
        <v>3798</v>
      </c>
      <c r="H133" t="s">
        <v>463</v>
      </c>
      <c r="I133" t="s">
        <v>463</v>
      </c>
      <c r="J133" t="s">
        <v>17</v>
      </c>
      <c r="K133" t="s">
        <v>17</v>
      </c>
      <c r="L133" t="s">
        <v>464</v>
      </c>
      <c r="M133" t="s">
        <v>17</v>
      </c>
      <c r="N133" t="s">
        <v>465</v>
      </c>
      <c r="O133" s="54">
        <v>45889.507372685184</v>
      </c>
      <c r="P133" t="s">
        <v>17</v>
      </c>
      <c r="Q133" s="55">
        <v>45895</v>
      </c>
      <c r="R133" t="s">
        <v>17</v>
      </c>
      <c r="S133" s="54">
        <v>45917.454282407409</v>
      </c>
      <c r="T133" t="s">
        <v>4556</v>
      </c>
      <c r="U133" t="s">
        <v>466</v>
      </c>
      <c r="V133">
        <v>1036650287</v>
      </c>
      <c r="W133" t="s">
        <v>3799</v>
      </c>
      <c r="X133" t="s">
        <v>17</v>
      </c>
      <c r="Y133" t="s">
        <v>17</v>
      </c>
      <c r="Z133" t="s">
        <v>17</v>
      </c>
      <c r="AA133" t="s">
        <v>17</v>
      </c>
      <c r="AB133" t="s">
        <v>17</v>
      </c>
      <c r="AC133">
        <v>3044003111</v>
      </c>
      <c r="AD133" t="s">
        <v>468</v>
      </c>
      <c r="AE133" t="s">
        <v>15</v>
      </c>
      <c r="AF133">
        <v>0</v>
      </c>
      <c r="AG133" t="s">
        <v>17</v>
      </c>
      <c r="AH133" t="s">
        <v>469</v>
      </c>
      <c r="AI133" t="s">
        <v>17</v>
      </c>
      <c r="AJ133" t="s">
        <v>470</v>
      </c>
      <c r="AK133" t="s">
        <v>3800</v>
      </c>
      <c r="AL133" t="s">
        <v>16</v>
      </c>
      <c r="AM133" t="s">
        <v>17</v>
      </c>
      <c r="AN133" t="s">
        <v>17</v>
      </c>
      <c r="AO133" t="s">
        <v>17</v>
      </c>
      <c r="AP133" t="s">
        <v>17</v>
      </c>
      <c r="AQ133">
        <v>9</v>
      </c>
      <c r="AR133" t="s">
        <v>17</v>
      </c>
      <c r="AS133" t="s">
        <v>17</v>
      </c>
      <c r="AT133" t="s">
        <v>17</v>
      </c>
      <c r="AU133" t="s">
        <v>17</v>
      </c>
      <c r="AV133" t="s">
        <v>17</v>
      </c>
      <c r="AW133" t="s">
        <v>3801</v>
      </c>
      <c r="AX133" t="s">
        <v>17</v>
      </c>
      <c r="AY133" t="s">
        <v>17</v>
      </c>
      <c r="AZ133" t="s">
        <v>17</v>
      </c>
      <c r="BA133" t="s">
        <v>17</v>
      </c>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HC133"/>
    </row>
    <row r="134" spans="1:211" hidden="1" x14ac:dyDescent="0.25">
      <c r="A134">
        <v>23517576</v>
      </c>
      <c r="B134">
        <f>VLOOKUP(A134,BASE!A:A,1,0)</f>
        <v>23517576</v>
      </c>
      <c r="C134">
        <v>1</v>
      </c>
      <c r="D134">
        <v>2</v>
      </c>
      <c r="E134" t="s">
        <v>4460</v>
      </c>
      <c r="F134" t="s">
        <v>514</v>
      </c>
      <c r="G134" t="s">
        <v>4461</v>
      </c>
      <c r="H134" t="s">
        <v>463</v>
      </c>
      <c r="I134" t="s">
        <v>463</v>
      </c>
      <c r="J134" t="s">
        <v>17</v>
      </c>
      <c r="K134" t="s">
        <v>17</v>
      </c>
      <c r="L134" t="s">
        <v>464</v>
      </c>
      <c r="M134" t="s">
        <v>17</v>
      </c>
      <c r="N134" t="s">
        <v>465</v>
      </c>
      <c r="O134" s="54">
        <v>45889.677141203705</v>
      </c>
      <c r="P134" t="s">
        <v>17</v>
      </c>
      <c r="Q134" s="55">
        <v>45895</v>
      </c>
      <c r="R134" s="56">
        <v>0</v>
      </c>
      <c r="S134" s="54">
        <v>45919.667511574073</v>
      </c>
      <c r="T134" t="s">
        <v>4951</v>
      </c>
      <c r="U134" t="s">
        <v>466</v>
      </c>
      <c r="V134">
        <v>1000871883</v>
      </c>
      <c r="W134" t="s">
        <v>4463</v>
      </c>
      <c r="X134" t="s">
        <v>17</v>
      </c>
      <c r="Y134" t="s">
        <v>17</v>
      </c>
      <c r="Z134" t="s">
        <v>17</v>
      </c>
      <c r="AA134" t="s">
        <v>17</v>
      </c>
      <c r="AB134" t="s">
        <v>17</v>
      </c>
      <c r="AC134">
        <v>3104731204</v>
      </c>
      <c r="AD134" t="s">
        <v>468</v>
      </c>
      <c r="AE134" t="s">
        <v>15</v>
      </c>
      <c r="AF134">
        <v>0</v>
      </c>
      <c r="AG134" t="s">
        <v>17</v>
      </c>
      <c r="AH134" t="s">
        <v>469</v>
      </c>
      <c r="AI134" t="s">
        <v>17</v>
      </c>
      <c r="AJ134" t="s">
        <v>470</v>
      </c>
      <c r="AK134" t="s">
        <v>4464</v>
      </c>
      <c r="AL134" t="s">
        <v>16</v>
      </c>
      <c r="AM134" t="s">
        <v>17</v>
      </c>
      <c r="AN134" t="s">
        <v>17</v>
      </c>
      <c r="AO134" t="s">
        <v>17</v>
      </c>
      <c r="AP134" t="s">
        <v>17</v>
      </c>
      <c r="AQ134">
        <v>9</v>
      </c>
      <c r="AR134" t="s">
        <v>17</v>
      </c>
      <c r="AS134" t="s">
        <v>17</v>
      </c>
      <c r="AT134" t="s">
        <v>17</v>
      </c>
      <c r="AU134" t="s">
        <v>17</v>
      </c>
      <c r="AV134" t="s">
        <v>17</v>
      </c>
      <c r="AW134" t="s">
        <v>4465</v>
      </c>
      <c r="AX134" t="s">
        <v>17</v>
      </c>
      <c r="AY134" t="s">
        <v>17</v>
      </c>
      <c r="AZ134" t="s">
        <v>17</v>
      </c>
      <c r="BA134" t="s">
        <v>17</v>
      </c>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HC134"/>
    </row>
    <row r="135" spans="1:211" hidden="1" x14ac:dyDescent="0.25">
      <c r="A135">
        <v>23545759</v>
      </c>
      <c r="B135">
        <f>VLOOKUP(A135,BASE!A:A,1,0)</f>
        <v>23545759</v>
      </c>
      <c r="C135">
        <v>1</v>
      </c>
      <c r="D135">
        <v>2</v>
      </c>
      <c r="E135" t="s">
        <v>4466</v>
      </c>
      <c r="F135" t="s">
        <v>462</v>
      </c>
      <c r="G135" t="s">
        <v>4467</v>
      </c>
      <c r="H135" t="s">
        <v>463</v>
      </c>
      <c r="I135" t="s">
        <v>463</v>
      </c>
      <c r="J135" t="s">
        <v>17</v>
      </c>
      <c r="K135" t="s">
        <v>17</v>
      </c>
      <c r="L135" t="s">
        <v>464</v>
      </c>
      <c r="M135" t="s">
        <v>17</v>
      </c>
      <c r="N135" t="s">
        <v>465</v>
      </c>
      <c r="O135" s="54">
        <v>45922.536574074074</v>
      </c>
      <c r="P135" t="s">
        <v>17</v>
      </c>
      <c r="Q135" s="55">
        <v>45922</v>
      </c>
      <c r="R135" s="56">
        <v>0</v>
      </c>
      <c r="S135" s="54">
        <v>45922.536608796298</v>
      </c>
      <c r="T135" t="s">
        <v>1157</v>
      </c>
      <c r="U135" t="s">
        <v>466</v>
      </c>
      <c r="V135">
        <v>94305681</v>
      </c>
      <c r="W135" t="s">
        <v>4468</v>
      </c>
      <c r="X135" t="s">
        <v>17</v>
      </c>
      <c r="Y135" t="s">
        <v>17</v>
      </c>
      <c r="Z135" t="s">
        <v>17</v>
      </c>
      <c r="AA135" t="s">
        <v>17</v>
      </c>
      <c r="AB135" t="s">
        <v>17</v>
      </c>
      <c r="AC135">
        <v>3206883672</v>
      </c>
      <c r="AD135" t="s">
        <v>468</v>
      </c>
      <c r="AE135" t="s">
        <v>15</v>
      </c>
      <c r="AF135">
        <v>0</v>
      </c>
      <c r="AG135" t="s">
        <v>17</v>
      </c>
      <c r="AH135" t="s">
        <v>469</v>
      </c>
      <c r="AI135" t="s">
        <v>17</v>
      </c>
      <c r="AJ135" t="s">
        <v>470</v>
      </c>
      <c r="AK135" t="s">
        <v>4469</v>
      </c>
      <c r="AL135" t="s">
        <v>16</v>
      </c>
      <c r="AM135" t="s">
        <v>17</v>
      </c>
      <c r="AN135" t="s">
        <v>17</v>
      </c>
      <c r="AO135" t="s">
        <v>17</v>
      </c>
      <c r="AP135" t="s">
        <v>17</v>
      </c>
      <c r="AQ135">
        <v>9</v>
      </c>
      <c r="AR135" t="s">
        <v>17</v>
      </c>
      <c r="AS135" t="s">
        <v>17</v>
      </c>
      <c r="AT135" t="s">
        <v>475</v>
      </c>
      <c r="AU135" t="s">
        <v>476</v>
      </c>
      <c r="AV135" t="s">
        <v>477</v>
      </c>
      <c r="AW135" t="s">
        <v>4470</v>
      </c>
      <c r="AX135" t="s">
        <v>17</v>
      </c>
      <c r="AY135" t="s">
        <v>17</v>
      </c>
      <c r="AZ135" t="s">
        <v>17</v>
      </c>
      <c r="BA135" t="s">
        <v>17</v>
      </c>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HC135"/>
    </row>
    <row r="136" spans="1:211" hidden="1" x14ac:dyDescent="0.25">
      <c r="A136">
        <v>23479875</v>
      </c>
      <c r="B136">
        <f>VLOOKUP(A136,BASE!A:A,1,0)</f>
        <v>23479875</v>
      </c>
      <c r="C136">
        <v>1</v>
      </c>
      <c r="D136">
        <v>2</v>
      </c>
      <c r="E136" t="s">
        <v>3011</v>
      </c>
      <c r="F136" t="s">
        <v>514</v>
      </c>
      <c r="G136" t="s">
        <v>3012</v>
      </c>
      <c r="H136" t="s">
        <v>463</v>
      </c>
      <c r="I136" t="s">
        <v>463</v>
      </c>
      <c r="J136" t="s">
        <v>17</v>
      </c>
      <c r="K136" t="s">
        <v>17</v>
      </c>
      <c r="L136" t="s">
        <v>464</v>
      </c>
      <c r="M136" t="s">
        <v>17</v>
      </c>
      <c r="N136" t="s">
        <v>465</v>
      </c>
      <c r="O136" s="54">
        <v>45842.435763888891</v>
      </c>
      <c r="P136" t="s">
        <v>17</v>
      </c>
      <c r="Q136" s="55">
        <v>45890</v>
      </c>
      <c r="R136" t="s">
        <v>17</v>
      </c>
      <c r="S136" s="54">
        <v>45911.814756944441</v>
      </c>
      <c r="T136" t="s">
        <v>4952</v>
      </c>
      <c r="U136" t="s">
        <v>466</v>
      </c>
      <c r="V136">
        <v>43203606</v>
      </c>
      <c r="W136" t="s">
        <v>3013</v>
      </c>
      <c r="X136" t="s">
        <v>17</v>
      </c>
      <c r="Y136" t="s">
        <v>17</v>
      </c>
      <c r="Z136" t="s">
        <v>17</v>
      </c>
      <c r="AA136" t="s">
        <v>17</v>
      </c>
      <c r="AB136" t="s">
        <v>17</v>
      </c>
      <c r="AC136">
        <v>3016040810</v>
      </c>
      <c r="AD136" t="s">
        <v>468</v>
      </c>
      <c r="AE136" t="s">
        <v>15</v>
      </c>
      <c r="AF136" t="s">
        <v>17</v>
      </c>
      <c r="AG136" t="s">
        <v>17</v>
      </c>
      <c r="AH136" t="s">
        <v>469</v>
      </c>
      <c r="AI136" t="s">
        <v>17</v>
      </c>
      <c r="AJ136" t="s">
        <v>470</v>
      </c>
      <c r="AK136" t="s">
        <v>3014</v>
      </c>
      <c r="AL136" t="s">
        <v>16</v>
      </c>
      <c r="AM136" t="s">
        <v>17</v>
      </c>
      <c r="AN136" t="s">
        <v>17</v>
      </c>
      <c r="AO136" t="s">
        <v>17</v>
      </c>
      <c r="AP136" t="s">
        <v>17</v>
      </c>
      <c r="AQ136">
        <v>9</v>
      </c>
      <c r="AR136" t="s">
        <v>17</v>
      </c>
      <c r="AS136" t="s">
        <v>17</v>
      </c>
      <c r="AT136" t="s">
        <v>17</v>
      </c>
      <c r="AU136" t="s">
        <v>17</v>
      </c>
      <c r="AV136" t="s">
        <v>17</v>
      </c>
      <c r="AW136" t="s">
        <v>3015</v>
      </c>
      <c r="AX136" t="s">
        <v>17</v>
      </c>
      <c r="AY136" t="s">
        <v>17</v>
      </c>
      <c r="AZ136" t="s">
        <v>17</v>
      </c>
      <c r="BA136" t="s">
        <v>17</v>
      </c>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HC136"/>
    </row>
    <row r="137" spans="1:211" hidden="1" x14ac:dyDescent="0.25">
      <c r="A137">
        <v>23539656</v>
      </c>
      <c r="B137">
        <f>VLOOKUP(A137,BASE!A:A,1,0)</f>
        <v>23539656</v>
      </c>
      <c r="C137">
        <v>1</v>
      </c>
      <c r="D137">
        <v>2</v>
      </c>
      <c r="E137" t="s">
        <v>4953</v>
      </c>
      <c r="F137" t="s">
        <v>462</v>
      </c>
      <c r="G137" t="s">
        <v>4954</v>
      </c>
      <c r="H137" t="s">
        <v>463</v>
      </c>
      <c r="I137" t="s">
        <v>463</v>
      </c>
      <c r="J137" t="s">
        <v>17</v>
      </c>
      <c r="K137" t="s">
        <v>17</v>
      </c>
      <c r="L137" t="s">
        <v>464</v>
      </c>
      <c r="M137" t="s">
        <v>17</v>
      </c>
      <c r="N137" t="s">
        <v>465</v>
      </c>
      <c r="O137" s="54">
        <v>45915.594884259262</v>
      </c>
      <c r="P137" t="s">
        <v>17</v>
      </c>
      <c r="Q137" s="55">
        <v>45915</v>
      </c>
      <c r="R137" s="56">
        <v>0</v>
      </c>
      <c r="S137" s="54">
        <v>45923.531840277778</v>
      </c>
      <c r="T137" t="s">
        <v>4955</v>
      </c>
      <c r="U137" t="s">
        <v>466</v>
      </c>
      <c r="V137">
        <v>1152202497</v>
      </c>
      <c r="W137" t="s">
        <v>3345</v>
      </c>
      <c r="X137" t="s">
        <v>17</v>
      </c>
      <c r="Y137" t="s">
        <v>17</v>
      </c>
      <c r="Z137" t="s">
        <v>17</v>
      </c>
      <c r="AA137" t="s">
        <v>17</v>
      </c>
      <c r="AB137" t="s">
        <v>17</v>
      </c>
      <c r="AC137">
        <v>3197899175</v>
      </c>
      <c r="AD137" t="s">
        <v>468</v>
      </c>
      <c r="AE137" t="s">
        <v>15</v>
      </c>
      <c r="AF137">
        <v>0</v>
      </c>
      <c r="AG137" t="s">
        <v>17</v>
      </c>
      <c r="AH137" t="s">
        <v>469</v>
      </c>
      <c r="AI137" t="s">
        <v>17</v>
      </c>
      <c r="AJ137" t="s">
        <v>470</v>
      </c>
      <c r="AK137" t="s">
        <v>4956</v>
      </c>
      <c r="AL137" t="s">
        <v>16</v>
      </c>
      <c r="AM137" t="s">
        <v>17</v>
      </c>
      <c r="AN137" t="s">
        <v>17</v>
      </c>
      <c r="AO137" t="s">
        <v>17</v>
      </c>
      <c r="AP137" t="s">
        <v>17</v>
      </c>
      <c r="AQ137">
        <v>9</v>
      </c>
      <c r="AR137" t="s">
        <v>17</v>
      </c>
      <c r="AS137" t="s">
        <v>17</v>
      </c>
      <c r="AT137" t="s">
        <v>17</v>
      </c>
      <c r="AU137" t="s">
        <v>17</v>
      </c>
      <c r="AV137" t="s">
        <v>17</v>
      </c>
      <c r="AW137" t="s">
        <v>4957</v>
      </c>
      <c r="AX137" t="s">
        <v>17</v>
      </c>
      <c r="AY137" t="s">
        <v>17</v>
      </c>
      <c r="AZ137" t="s">
        <v>17</v>
      </c>
      <c r="BA137" t="s">
        <v>17</v>
      </c>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HC137"/>
    </row>
    <row r="138" spans="1:211" hidden="1" x14ac:dyDescent="0.25">
      <c r="A138">
        <v>23501072</v>
      </c>
      <c r="B138">
        <f>VLOOKUP(A138,BASE!A:A,1,0)</f>
        <v>23501072</v>
      </c>
      <c r="C138">
        <v>1</v>
      </c>
      <c r="D138">
        <v>2</v>
      </c>
      <c r="E138" t="s">
        <v>1601</v>
      </c>
      <c r="F138" t="s">
        <v>514</v>
      </c>
      <c r="G138" t="s">
        <v>4958</v>
      </c>
      <c r="H138" t="s">
        <v>463</v>
      </c>
      <c r="I138" t="s">
        <v>463</v>
      </c>
      <c r="J138" t="s">
        <v>17</v>
      </c>
      <c r="K138" t="s">
        <v>17</v>
      </c>
      <c r="L138" t="s">
        <v>464</v>
      </c>
      <c r="M138" t="s">
        <v>17</v>
      </c>
      <c r="N138" t="s">
        <v>465</v>
      </c>
      <c r="O138" s="54">
        <v>45868.416921296295</v>
      </c>
      <c r="P138" t="s">
        <v>17</v>
      </c>
      <c r="Q138" s="55">
        <v>45923</v>
      </c>
      <c r="R138" t="s">
        <v>17</v>
      </c>
      <c r="S138" s="54">
        <v>45923.572152777779</v>
      </c>
      <c r="T138" t="s">
        <v>4282</v>
      </c>
      <c r="U138">
        <v>1</v>
      </c>
      <c r="V138">
        <v>71531715</v>
      </c>
      <c r="W138" t="s">
        <v>4959</v>
      </c>
      <c r="X138" t="s">
        <v>17</v>
      </c>
      <c r="Y138" t="s">
        <v>17</v>
      </c>
      <c r="Z138" t="s">
        <v>17</v>
      </c>
      <c r="AA138" t="s">
        <v>17</v>
      </c>
      <c r="AB138" t="s">
        <v>17</v>
      </c>
      <c r="AC138">
        <v>3128674553</v>
      </c>
      <c r="AD138" t="s">
        <v>468</v>
      </c>
      <c r="AE138" t="s">
        <v>15</v>
      </c>
      <c r="AF138">
        <v>0</v>
      </c>
      <c r="AG138" t="s">
        <v>17</v>
      </c>
      <c r="AH138" t="s">
        <v>469</v>
      </c>
      <c r="AI138" t="s">
        <v>17</v>
      </c>
      <c r="AJ138" t="s">
        <v>470</v>
      </c>
      <c r="AK138" t="s">
        <v>4960</v>
      </c>
      <c r="AL138" t="s">
        <v>16</v>
      </c>
      <c r="AM138" t="s">
        <v>17</v>
      </c>
      <c r="AN138" t="s">
        <v>17</v>
      </c>
      <c r="AO138" t="s">
        <v>17</v>
      </c>
      <c r="AP138" t="s">
        <v>17</v>
      </c>
      <c r="AQ138">
        <v>9</v>
      </c>
      <c r="AR138" t="s">
        <v>17</v>
      </c>
      <c r="AS138" t="s">
        <v>17</v>
      </c>
      <c r="AT138" t="s">
        <v>475</v>
      </c>
      <c r="AU138" t="s">
        <v>476</v>
      </c>
      <c r="AV138" t="s">
        <v>477</v>
      </c>
      <c r="AW138" t="s">
        <v>1599</v>
      </c>
      <c r="AX138" t="s">
        <v>17</v>
      </c>
      <c r="AY138" t="s">
        <v>17</v>
      </c>
      <c r="AZ138" t="s">
        <v>17</v>
      </c>
      <c r="BA138" t="s">
        <v>17</v>
      </c>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HC138"/>
    </row>
    <row r="139" spans="1:211" hidden="1" x14ac:dyDescent="0.25">
      <c r="A139">
        <v>23406988</v>
      </c>
      <c r="B139">
        <f>VLOOKUP(A139,BASE!A:A,1,0)</f>
        <v>23406988</v>
      </c>
      <c r="C139">
        <v>1</v>
      </c>
      <c r="D139">
        <v>2</v>
      </c>
      <c r="E139" t="s">
        <v>4471</v>
      </c>
      <c r="F139" t="s">
        <v>514</v>
      </c>
      <c r="G139" t="s">
        <v>4472</v>
      </c>
      <c r="H139" t="s">
        <v>463</v>
      </c>
      <c r="I139" t="s">
        <v>463</v>
      </c>
      <c r="J139" t="s">
        <v>17</v>
      </c>
      <c r="K139" t="s">
        <v>17</v>
      </c>
      <c r="L139" t="s">
        <v>464</v>
      </c>
      <c r="M139" t="s">
        <v>17</v>
      </c>
      <c r="N139" t="s">
        <v>465</v>
      </c>
      <c r="O139" s="54">
        <v>45751.647407407407</v>
      </c>
      <c r="P139" t="s">
        <v>17</v>
      </c>
      <c r="Q139" s="55">
        <v>45899</v>
      </c>
      <c r="R139" t="s">
        <v>17</v>
      </c>
      <c r="S139" s="54">
        <v>45922.584131944444</v>
      </c>
      <c r="T139" t="s">
        <v>4714</v>
      </c>
      <c r="U139" t="s">
        <v>466</v>
      </c>
      <c r="V139">
        <v>32258604</v>
      </c>
      <c r="W139" t="s">
        <v>4473</v>
      </c>
      <c r="X139" t="s">
        <v>17</v>
      </c>
      <c r="Y139" t="s">
        <v>17</v>
      </c>
      <c r="Z139" t="s">
        <v>17</v>
      </c>
      <c r="AA139" t="s">
        <v>17</v>
      </c>
      <c r="AB139" t="s">
        <v>17</v>
      </c>
      <c r="AC139">
        <v>3225021851</v>
      </c>
      <c r="AD139" t="s">
        <v>468</v>
      </c>
      <c r="AE139" t="s">
        <v>15</v>
      </c>
      <c r="AF139" t="s">
        <v>17</v>
      </c>
      <c r="AG139" t="s">
        <v>17</v>
      </c>
      <c r="AH139" t="s">
        <v>469</v>
      </c>
      <c r="AI139" t="s">
        <v>17</v>
      </c>
      <c r="AJ139" t="s">
        <v>470</v>
      </c>
      <c r="AK139" t="s">
        <v>4474</v>
      </c>
      <c r="AL139" t="s">
        <v>16</v>
      </c>
      <c r="AM139" t="s">
        <v>17</v>
      </c>
      <c r="AN139" t="s">
        <v>17</v>
      </c>
      <c r="AO139" t="s">
        <v>17</v>
      </c>
      <c r="AP139" t="s">
        <v>17</v>
      </c>
      <c r="AQ139">
        <v>9</v>
      </c>
      <c r="AR139" t="s">
        <v>17</v>
      </c>
      <c r="AS139" t="s">
        <v>17</v>
      </c>
      <c r="AT139" t="s">
        <v>17</v>
      </c>
      <c r="AU139" t="s">
        <v>17</v>
      </c>
      <c r="AV139" t="s">
        <v>17</v>
      </c>
      <c r="AW139" t="s">
        <v>1413</v>
      </c>
      <c r="AX139" t="s">
        <v>17</v>
      </c>
      <c r="AY139" t="s">
        <v>17</v>
      </c>
      <c r="AZ139" t="s">
        <v>17</v>
      </c>
      <c r="BA139" t="s">
        <v>17</v>
      </c>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HC139"/>
    </row>
    <row r="140" spans="1:211" hidden="1" x14ac:dyDescent="0.25">
      <c r="A140">
        <v>23521362</v>
      </c>
      <c r="B140">
        <f>VLOOKUP(A140,BASE!A:A,1,0)</f>
        <v>23521362</v>
      </c>
      <c r="C140">
        <v>1</v>
      </c>
      <c r="D140">
        <v>2</v>
      </c>
      <c r="E140" t="s">
        <v>4475</v>
      </c>
      <c r="F140" t="s">
        <v>514</v>
      </c>
      <c r="G140" t="s">
        <v>4476</v>
      </c>
      <c r="H140" t="s">
        <v>463</v>
      </c>
      <c r="I140" t="s">
        <v>463</v>
      </c>
      <c r="J140" t="s">
        <v>17</v>
      </c>
      <c r="K140" t="s">
        <v>17</v>
      </c>
      <c r="L140" t="s">
        <v>464</v>
      </c>
      <c r="M140" t="s">
        <v>17</v>
      </c>
      <c r="N140" t="s">
        <v>465</v>
      </c>
      <c r="O140" s="54">
        <v>45894.44804398148</v>
      </c>
      <c r="P140" t="s">
        <v>17</v>
      </c>
      <c r="Q140" s="55">
        <v>45899</v>
      </c>
      <c r="R140" t="s">
        <v>17</v>
      </c>
      <c r="S140" s="54">
        <v>45922.587071759262</v>
      </c>
      <c r="T140" t="s">
        <v>4714</v>
      </c>
      <c r="U140" t="s">
        <v>466</v>
      </c>
      <c r="V140">
        <v>43116182</v>
      </c>
      <c r="W140" t="s">
        <v>4477</v>
      </c>
      <c r="X140" t="s">
        <v>17</v>
      </c>
      <c r="Y140" t="s">
        <v>17</v>
      </c>
      <c r="Z140" t="s">
        <v>17</v>
      </c>
      <c r="AA140" t="s">
        <v>17</v>
      </c>
      <c r="AB140" t="s">
        <v>17</v>
      </c>
      <c r="AC140">
        <v>3225622384</v>
      </c>
      <c r="AD140" t="s">
        <v>468</v>
      </c>
      <c r="AE140" t="s">
        <v>15</v>
      </c>
      <c r="AF140">
        <v>0</v>
      </c>
      <c r="AG140" t="s">
        <v>17</v>
      </c>
      <c r="AH140" t="s">
        <v>469</v>
      </c>
      <c r="AI140" t="s">
        <v>17</v>
      </c>
      <c r="AJ140" t="s">
        <v>470</v>
      </c>
      <c r="AK140" t="s">
        <v>4478</v>
      </c>
      <c r="AL140" t="s">
        <v>16</v>
      </c>
      <c r="AM140" t="s">
        <v>17</v>
      </c>
      <c r="AN140" t="s">
        <v>17</v>
      </c>
      <c r="AO140" t="s">
        <v>17</v>
      </c>
      <c r="AP140" t="s">
        <v>17</v>
      </c>
      <c r="AQ140">
        <v>9</v>
      </c>
      <c r="AR140" t="s">
        <v>17</v>
      </c>
      <c r="AS140" t="s">
        <v>17</v>
      </c>
      <c r="AT140" t="s">
        <v>475</v>
      </c>
      <c r="AU140" t="s">
        <v>476</v>
      </c>
      <c r="AV140" t="s">
        <v>477</v>
      </c>
      <c r="AW140" t="s">
        <v>2059</v>
      </c>
      <c r="AX140" t="s">
        <v>17</v>
      </c>
      <c r="AY140" t="s">
        <v>17</v>
      </c>
      <c r="AZ140" t="s">
        <v>17</v>
      </c>
      <c r="BA140" t="s">
        <v>17</v>
      </c>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HC140"/>
    </row>
    <row r="141" spans="1:211" hidden="1" x14ac:dyDescent="0.25">
      <c r="A141">
        <v>23385196</v>
      </c>
      <c r="B141">
        <f>VLOOKUP(A141,BASE!A:A,1,0)</f>
        <v>23385196</v>
      </c>
      <c r="C141">
        <v>1</v>
      </c>
      <c r="D141">
        <v>2</v>
      </c>
      <c r="E141" t="s">
        <v>4479</v>
      </c>
      <c r="F141" t="s">
        <v>462</v>
      </c>
      <c r="G141" t="s">
        <v>4480</v>
      </c>
      <c r="H141" t="s">
        <v>463</v>
      </c>
      <c r="I141" t="s">
        <v>463</v>
      </c>
      <c r="J141" t="s">
        <v>17</v>
      </c>
      <c r="K141" t="s">
        <v>17</v>
      </c>
      <c r="L141" t="s">
        <v>464</v>
      </c>
      <c r="M141" t="s">
        <v>17</v>
      </c>
      <c r="N141" t="s">
        <v>465</v>
      </c>
      <c r="O141" s="54">
        <v>45728.529560185183</v>
      </c>
      <c r="P141" t="s">
        <v>17</v>
      </c>
      <c r="Q141" s="55">
        <v>45728</v>
      </c>
      <c r="R141" s="56">
        <v>0</v>
      </c>
      <c r="S141" s="54">
        <v>45922.436319444445</v>
      </c>
      <c r="T141" t="s">
        <v>4862</v>
      </c>
      <c r="U141" t="s">
        <v>466</v>
      </c>
      <c r="V141">
        <v>43592538</v>
      </c>
      <c r="W141" t="s">
        <v>4481</v>
      </c>
      <c r="X141">
        <v>5771162</v>
      </c>
      <c r="Y141" t="s">
        <v>17</v>
      </c>
      <c r="Z141" t="s">
        <v>17</v>
      </c>
      <c r="AA141" t="s">
        <v>17</v>
      </c>
      <c r="AB141">
        <v>5771162</v>
      </c>
      <c r="AC141">
        <v>3178530814</v>
      </c>
      <c r="AD141" t="s">
        <v>468</v>
      </c>
      <c r="AE141" t="s">
        <v>15</v>
      </c>
      <c r="AF141">
        <v>0</v>
      </c>
      <c r="AG141" t="s">
        <v>17</v>
      </c>
      <c r="AH141" t="s">
        <v>469</v>
      </c>
      <c r="AI141" t="s">
        <v>17</v>
      </c>
      <c r="AJ141" t="s">
        <v>470</v>
      </c>
      <c r="AK141" t="s">
        <v>4482</v>
      </c>
      <c r="AL141" t="s">
        <v>16</v>
      </c>
      <c r="AM141" t="s">
        <v>17</v>
      </c>
      <c r="AN141" t="s">
        <v>17</v>
      </c>
      <c r="AO141" t="s">
        <v>17</v>
      </c>
      <c r="AP141" t="s">
        <v>17</v>
      </c>
      <c r="AQ141">
        <v>9</v>
      </c>
      <c r="AR141" t="s">
        <v>17</v>
      </c>
      <c r="AS141" t="s">
        <v>17</v>
      </c>
      <c r="AT141" t="s">
        <v>17</v>
      </c>
      <c r="AU141" t="s">
        <v>17</v>
      </c>
      <c r="AV141" t="s">
        <v>17</v>
      </c>
      <c r="AW141" t="s">
        <v>4483</v>
      </c>
      <c r="AX141" t="s">
        <v>17</v>
      </c>
      <c r="AY141" t="s">
        <v>17</v>
      </c>
      <c r="AZ141" t="s">
        <v>17</v>
      </c>
      <c r="BA141" t="s">
        <v>17</v>
      </c>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HC141"/>
    </row>
    <row r="142" spans="1:211" hidden="1" x14ac:dyDescent="0.25">
      <c r="A142">
        <v>23385094</v>
      </c>
      <c r="B142">
        <f>VLOOKUP(A142,BASE!A:A,1,0)</f>
        <v>23385094</v>
      </c>
      <c r="C142">
        <v>1</v>
      </c>
      <c r="D142">
        <v>2</v>
      </c>
      <c r="E142" t="s">
        <v>4484</v>
      </c>
      <c r="F142" t="s">
        <v>462</v>
      </c>
      <c r="G142" t="s">
        <v>4485</v>
      </c>
      <c r="H142" t="s">
        <v>463</v>
      </c>
      <c r="I142" t="s">
        <v>463</v>
      </c>
      <c r="J142" t="s">
        <v>17</v>
      </c>
      <c r="K142" t="s">
        <v>17</v>
      </c>
      <c r="L142" t="s">
        <v>464</v>
      </c>
      <c r="M142" t="s">
        <v>17</v>
      </c>
      <c r="N142" t="s">
        <v>465</v>
      </c>
      <c r="O142" s="54">
        <v>45728.471921296295</v>
      </c>
      <c r="P142" t="s">
        <v>17</v>
      </c>
      <c r="Q142" s="55">
        <v>45728</v>
      </c>
      <c r="R142" s="56">
        <v>0</v>
      </c>
      <c r="S142" s="54">
        <v>45922.436481481483</v>
      </c>
      <c r="T142" t="s">
        <v>4862</v>
      </c>
      <c r="U142" t="s">
        <v>466</v>
      </c>
      <c r="V142">
        <v>43592538</v>
      </c>
      <c r="W142" t="s">
        <v>4481</v>
      </c>
      <c r="X142">
        <v>5771162</v>
      </c>
      <c r="Y142" t="s">
        <v>17</v>
      </c>
      <c r="Z142" t="s">
        <v>17</v>
      </c>
      <c r="AA142" t="s">
        <v>17</v>
      </c>
      <c r="AB142">
        <v>5771162</v>
      </c>
      <c r="AC142">
        <v>3178530814</v>
      </c>
      <c r="AD142" t="s">
        <v>468</v>
      </c>
      <c r="AE142" t="s">
        <v>15</v>
      </c>
      <c r="AF142">
        <v>0</v>
      </c>
      <c r="AG142" t="s">
        <v>17</v>
      </c>
      <c r="AH142" t="s">
        <v>469</v>
      </c>
      <c r="AI142" t="s">
        <v>17</v>
      </c>
      <c r="AJ142" t="s">
        <v>470</v>
      </c>
      <c r="AK142" t="s">
        <v>4486</v>
      </c>
      <c r="AL142" t="s">
        <v>16</v>
      </c>
      <c r="AM142" t="s">
        <v>17</v>
      </c>
      <c r="AN142" t="s">
        <v>17</v>
      </c>
      <c r="AO142" t="s">
        <v>17</v>
      </c>
      <c r="AP142" t="s">
        <v>17</v>
      </c>
      <c r="AQ142">
        <v>9</v>
      </c>
      <c r="AR142" t="s">
        <v>17</v>
      </c>
      <c r="AS142" t="s">
        <v>17</v>
      </c>
      <c r="AT142" t="s">
        <v>17</v>
      </c>
      <c r="AU142" t="s">
        <v>17</v>
      </c>
      <c r="AV142" t="s">
        <v>17</v>
      </c>
      <c r="AW142" t="s">
        <v>4487</v>
      </c>
      <c r="AX142" t="s">
        <v>17</v>
      </c>
      <c r="AY142" t="s">
        <v>17</v>
      </c>
      <c r="AZ142" t="s">
        <v>17</v>
      </c>
      <c r="BA142" t="s">
        <v>17</v>
      </c>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HC142"/>
    </row>
    <row r="143" spans="1:211" hidden="1" x14ac:dyDescent="0.25">
      <c r="A143">
        <v>23385469</v>
      </c>
      <c r="B143">
        <f>VLOOKUP(A143,BASE!A:A,1,0)</f>
        <v>23385469</v>
      </c>
      <c r="C143">
        <v>1</v>
      </c>
      <c r="D143">
        <v>2</v>
      </c>
      <c r="E143" t="s">
        <v>4011</v>
      </c>
      <c r="F143" t="s">
        <v>462</v>
      </c>
      <c r="G143" t="s">
        <v>4012</v>
      </c>
      <c r="H143" t="s">
        <v>463</v>
      </c>
      <c r="I143" t="s">
        <v>463</v>
      </c>
      <c r="J143" t="s">
        <v>17</v>
      </c>
      <c r="K143" t="s">
        <v>17</v>
      </c>
      <c r="L143" t="s">
        <v>464</v>
      </c>
      <c r="M143" t="s">
        <v>17</v>
      </c>
      <c r="N143" t="s">
        <v>465</v>
      </c>
      <c r="O143" s="54">
        <v>45728.586076388892</v>
      </c>
      <c r="P143" t="s">
        <v>17</v>
      </c>
      <c r="Q143" s="55">
        <v>45869</v>
      </c>
      <c r="R143" s="56">
        <v>0</v>
      </c>
      <c r="S143" s="54">
        <v>45918.457499999997</v>
      </c>
      <c r="T143" t="s">
        <v>4961</v>
      </c>
      <c r="U143" t="s">
        <v>466</v>
      </c>
      <c r="V143">
        <v>32531021</v>
      </c>
      <c r="W143" t="s">
        <v>4013</v>
      </c>
      <c r="X143">
        <v>4272325</v>
      </c>
      <c r="Y143" t="s">
        <v>17</v>
      </c>
      <c r="Z143" t="s">
        <v>17</v>
      </c>
      <c r="AA143" t="s">
        <v>17</v>
      </c>
      <c r="AB143">
        <v>4272325</v>
      </c>
      <c r="AC143">
        <v>3218415978</v>
      </c>
      <c r="AD143" t="s">
        <v>468</v>
      </c>
      <c r="AE143" t="s">
        <v>15</v>
      </c>
      <c r="AF143">
        <v>0</v>
      </c>
      <c r="AG143" t="s">
        <v>17</v>
      </c>
      <c r="AH143" t="s">
        <v>469</v>
      </c>
      <c r="AI143" t="s">
        <v>17</v>
      </c>
      <c r="AJ143" t="s">
        <v>470</v>
      </c>
      <c r="AK143" t="s">
        <v>4014</v>
      </c>
      <c r="AL143" t="s">
        <v>16</v>
      </c>
      <c r="AM143" t="s">
        <v>17</v>
      </c>
      <c r="AN143" t="s">
        <v>17</v>
      </c>
      <c r="AO143" t="s">
        <v>17</v>
      </c>
      <c r="AP143" t="s">
        <v>17</v>
      </c>
      <c r="AQ143">
        <v>9</v>
      </c>
      <c r="AR143" t="s">
        <v>17</v>
      </c>
      <c r="AS143" t="s">
        <v>17</v>
      </c>
      <c r="AT143" t="s">
        <v>17</v>
      </c>
      <c r="AU143" t="s">
        <v>17</v>
      </c>
      <c r="AV143" t="s">
        <v>17</v>
      </c>
      <c r="AW143" t="s">
        <v>4015</v>
      </c>
      <c r="AX143" t="s">
        <v>17</v>
      </c>
      <c r="AY143" t="s">
        <v>17</v>
      </c>
      <c r="AZ143" t="s">
        <v>17</v>
      </c>
      <c r="BA143" t="s">
        <v>17</v>
      </c>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HC143"/>
    </row>
    <row r="144" spans="1:211" hidden="1" x14ac:dyDescent="0.25">
      <c r="A144">
        <v>23520101</v>
      </c>
      <c r="B144">
        <f>VLOOKUP(A144,BASE!A:A,1,0)</f>
        <v>23520101</v>
      </c>
      <c r="C144">
        <v>1</v>
      </c>
      <c r="D144">
        <v>2</v>
      </c>
      <c r="E144" t="s">
        <v>4962</v>
      </c>
      <c r="F144" t="s">
        <v>462</v>
      </c>
      <c r="G144" t="s">
        <v>4963</v>
      </c>
      <c r="H144" t="s">
        <v>463</v>
      </c>
      <c r="I144" t="s">
        <v>463</v>
      </c>
      <c r="J144" t="s">
        <v>17</v>
      </c>
      <c r="K144" t="s">
        <v>17</v>
      </c>
      <c r="L144" t="s">
        <v>464</v>
      </c>
      <c r="M144" t="s">
        <v>17</v>
      </c>
      <c r="N144" t="s">
        <v>465</v>
      </c>
      <c r="O144" s="54">
        <v>45891.519537037035</v>
      </c>
      <c r="P144" t="s">
        <v>17</v>
      </c>
      <c r="Q144" s="55">
        <v>45894</v>
      </c>
      <c r="R144" s="56">
        <v>0</v>
      </c>
      <c r="S144" s="54">
        <v>45923.398912037039</v>
      </c>
      <c r="T144" t="s">
        <v>4547</v>
      </c>
      <c r="U144" t="s">
        <v>466</v>
      </c>
      <c r="V144">
        <v>1000766776</v>
      </c>
      <c r="W144" t="s">
        <v>4964</v>
      </c>
      <c r="X144" t="s">
        <v>17</v>
      </c>
      <c r="Y144" t="s">
        <v>17</v>
      </c>
      <c r="Z144" t="s">
        <v>17</v>
      </c>
      <c r="AA144" t="s">
        <v>17</v>
      </c>
      <c r="AB144" t="s">
        <v>17</v>
      </c>
      <c r="AC144">
        <v>3193638909</v>
      </c>
      <c r="AD144" t="s">
        <v>468</v>
      </c>
      <c r="AE144" t="s">
        <v>15</v>
      </c>
      <c r="AF144">
        <v>0</v>
      </c>
      <c r="AG144" t="s">
        <v>17</v>
      </c>
      <c r="AH144" t="s">
        <v>469</v>
      </c>
      <c r="AI144" t="s">
        <v>17</v>
      </c>
      <c r="AJ144" t="s">
        <v>470</v>
      </c>
      <c r="AK144" t="s">
        <v>4965</v>
      </c>
      <c r="AL144" t="s">
        <v>16</v>
      </c>
      <c r="AM144" t="s">
        <v>17</v>
      </c>
      <c r="AN144" t="s">
        <v>17</v>
      </c>
      <c r="AO144" t="s">
        <v>17</v>
      </c>
      <c r="AP144" t="s">
        <v>17</v>
      </c>
      <c r="AQ144" t="s">
        <v>472</v>
      </c>
      <c r="AR144" t="s">
        <v>17</v>
      </c>
      <c r="AS144" t="s">
        <v>17</v>
      </c>
      <c r="AT144" t="s">
        <v>17</v>
      </c>
      <c r="AU144" t="s">
        <v>17</v>
      </c>
      <c r="AV144" t="s">
        <v>17</v>
      </c>
      <c r="AW144" t="s">
        <v>4966</v>
      </c>
      <c r="AX144" t="s">
        <v>17</v>
      </c>
      <c r="AY144" t="s">
        <v>17</v>
      </c>
      <c r="AZ144" t="s">
        <v>17</v>
      </c>
      <c r="BA144" t="s">
        <v>17</v>
      </c>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HC144"/>
    </row>
    <row r="145" spans="1:211" hidden="1" x14ac:dyDescent="0.25">
      <c r="A145">
        <v>23514820</v>
      </c>
      <c r="B145">
        <f>VLOOKUP(A145,BASE!A:A,1,0)</f>
        <v>23514820</v>
      </c>
      <c r="C145">
        <v>1</v>
      </c>
      <c r="D145">
        <v>2</v>
      </c>
      <c r="E145" t="s">
        <v>3581</v>
      </c>
      <c r="F145" t="s">
        <v>514</v>
      </c>
      <c r="G145" t="s">
        <v>3582</v>
      </c>
      <c r="H145" t="s">
        <v>463</v>
      </c>
      <c r="I145" t="s">
        <v>463</v>
      </c>
      <c r="J145" t="s">
        <v>17</v>
      </c>
      <c r="K145" t="s">
        <v>17</v>
      </c>
      <c r="L145" t="s">
        <v>464</v>
      </c>
      <c r="M145" t="s">
        <v>17</v>
      </c>
      <c r="N145" t="s">
        <v>465</v>
      </c>
      <c r="O145" s="54">
        <v>45884.702291666668</v>
      </c>
      <c r="P145" t="s">
        <v>17</v>
      </c>
      <c r="Q145" s="55">
        <v>45897</v>
      </c>
      <c r="R145" t="s">
        <v>17</v>
      </c>
      <c r="S145" s="54">
        <v>45916.550717592596</v>
      </c>
      <c r="T145" t="s">
        <v>4308</v>
      </c>
      <c r="U145" t="s">
        <v>466</v>
      </c>
      <c r="V145">
        <v>1234989615</v>
      </c>
      <c r="W145" t="s">
        <v>3583</v>
      </c>
      <c r="X145" t="s">
        <v>17</v>
      </c>
      <c r="Y145" t="s">
        <v>17</v>
      </c>
      <c r="Z145" t="s">
        <v>17</v>
      </c>
      <c r="AA145" t="s">
        <v>17</v>
      </c>
      <c r="AB145" t="s">
        <v>17</v>
      </c>
      <c r="AC145">
        <v>3012584103</v>
      </c>
      <c r="AD145" t="s">
        <v>468</v>
      </c>
      <c r="AE145" t="s">
        <v>15</v>
      </c>
      <c r="AF145" t="s">
        <v>17</v>
      </c>
      <c r="AG145" t="s">
        <v>17</v>
      </c>
      <c r="AH145" t="s">
        <v>469</v>
      </c>
      <c r="AI145" t="s">
        <v>17</v>
      </c>
      <c r="AJ145" t="s">
        <v>470</v>
      </c>
      <c r="AK145" t="s">
        <v>3584</v>
      </c>
      <c r="AL145" t="s">
        <v>18</v>
      </c>
      <c r="AM145" t="s">
        <v>17</v>
      </c>
      <c r="AN145" t="s">
        <v>17</v>
      </c>
      <c r="AO145" t="s">
        <v>17</v>
      </c>
      <c r="AP145" t="s">
        <v>17</v>
      </c>
      <c r="AQ145">
        <v>9</v>
      </c>
      <c r="AR145" t="s">
        <v>17</v>
      </c>
      <c r="AS145" t="s">
        <v>17</v>
      </c>
      <c r="AT145" t="s">
        <v>17</v>
      </c>
      <c r="AU145" t="s">
        <v>17</v>
      </c>
      <c r="AV145" t="s">
        <v>17</v>
      </c>
      <c r="AW145" t="s">
        <v>1801</v>
      </c>
      <c r="AX145" t="s">
        <v>17</v>
      </c>
      <c r="AY145" t="s">
        <v>17</v>
      </c>
      <c r="AZ145" t="s">
        <v>17</v>
      </c>
      <c r="BA145" t="s">
        <v>17</v>
      </c>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HC145"/>
    </row>
    <row r="146" spans="1:211" hidden="1" x14ac:dyDescent="0.25">
      <c r="A146">
        <v>23523876</v>
      </c>
      <c r="B146">
        <f>VLOOKUP(A146,BASE!A:A,1,0)</f>
        <v>23523876</v>
      </c>
      <c r="C146">
        <v>1</v>
      </c>
      <c r="D146">
        <v>2</v>
      </c>
      <c r="E146" t="s">
        <v>2231</v>
      </c>
      <c r="F146" t="s">
        <v>514</v>
      </c>
      <c r="G146" t="s">
        <v>4967</v>
      </c>
      <c r="H146" t="s">
        <v>463</v>
      </c>
      <c r="I146" t="s">
        <v>463</v>
      </c>
      <c r="J146" t="s">
        <v>17</v>
      </c>
      <c r="K146" t="s">
        <v>17</v>
      </c>
      <c r="L146" t="s">
        <v>464</v>
      </c>
      <c r="M146" t="s">
        <v>17</v>
      </c>
      <c r="N146" t="s">
        <v>465</v>
      </c>
      <c r="O146" s="54">
        <v>45896.390983796293</v>
      </c>
      <c r="P146" t="s">
        <v>17</v>
      </c>
      <c r="Q146" s="55">
        <v>45923</v>
      </c>
      <c r="R146" t="s">
        <v>17</v>
      </c>
      <c r="S146" s="54">
        <v>45923.571319444447</v>
      </c>
      <c r="T146" t="s">
        <v>4216</v>
      </c>
      <c r="U146" t="s">
        <v>466</v>
      </c>
      <c r="V146">
        <v>21792308</v>
      </c>
      <c r="W146" t="s">
        <v>4968</v>
      </c>
      <c r="X146" t="s">
        <v>17</v>
      </c>
      <c r="Y146" t="s">
        <v>17</v>
      </c>
      <c r="Z146" t="s">
        <v>17</v>
      </c>
      <c r="AA146" t="s">
        <v>17</v>
      </c>
      <c r="AB146" t="s">
        <v>17</v>
      </c>
      <c r="AC146">
        <v>3003629478</v>
      </c>
      <c r="AD146" t="s">
        <v>468</v>
      </c>
      <c r="AE146" t="s">
        <v>15</v>
      </c>
      <c r="AF146">
        <v>0</v>
      </c>
      <c r="AG146" t="s">
        <v>17</v>
      </c>
      <c r="AH146" t="s">
        <v>469</v>
      </c>
      <c r="AI146" t="s">
        <v>17</v>
      </c>
      <c r="AJ146" t="s">
        <v>470</v>
      </c>
      <c r="AK146" t="s">
        <v>4969</v>
      </c>
      <c r="AL146" t="s">
        <v>18</v>
      </c>
      <c r="AM146" t="s">
        <v>17</v>
      </c>
      <c r="AN146" t="s">
        <v>17</v>
      </c>
      <c r="AO146" t="s">
        <v>17</v>
      </c>
      <c r="AP146" t="s">
        <v>17</v>
      </c>
      <c r="AQ146">
        <v>9</v>
      </c>
      <c r="AR146" t="s">
        <v>17</v>
      </c>
      <c r="AS146" t="s">
        <v>17</v>
      </c>
      <c r="AT146" t="s">
        <v>17</v>
      </c>
      <c r="AU146" t="s">
        <v>17</v>
      </c>
      <c r="AV146" t="s">
        <v>17</v>
      </c>
      <c r="AW146" t="s">
        <v>2229</v>
      </c>
      <c r="AX146" t="s">
        <v>17</v>
      </c>
      <c r="AY146" t="s">
        <v>17</v>
      </c>
      <c r="AZ146" t="s">
        <v>17</v>
      </c>
      <c r="BA146" t="s">
        <v>17</v>
      </c>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HC146"/>
    </row>
    <row r="147" spans="1:211" hidden="1" x14ac:dyDescent="0.25">
      <c r="A147">
        <v>23504644</v>
      </c>
      <c r="B147">
        <f>VLOOKUP(A147,BASE!A:A,1,0)</f>
        <v>23504644</v>
      </c>
      <c r="C147">
        <v>1</v>
      </c>
      <c r="D147">
        <v>2</v>
      </c>
      <c r="E147" t="s">
        <v>3811</v>
      </c>
      <c r="F147" t="s">
        <v>462</v>
      </c>
      <c r="G147" t="s">
        <v>3812</v>
      </c>
      <c r="H147" t="s">
        <v>463</v>
      </c>
      <c r="I147" t="s">
        <v>463</v>
      </c>
      <c r="J147" t="s">
        <v>17</v>
      </c>
      <c r="K147" t="s">
        <v>17</v>
      </c>
      <c r="L147" t="s">
        <v>464</v>
      </c>
      <c r="M147" t="s">
        <v>17</v>
      </c>
      <c r="N147" t="s">
        <v>465</v>
      </c>
      <c r="O147" s="54">
        <v>45873.345462962963</v>
      </c>
      <c r="P147" t="s">
        <v>17</v>
      </c>
      <c r="Q147" s="55">
        <v>45873</v>
      </c>
      <c r="R147" s="56">
        <v>0</v>
      </c>
      <c r="S147" s="54">
        <v>45917.517314814817</v>
      </c>
      <c r="T147" t="s">
        <v>4970</v>
      </c>
      <c r="U147" t="s">
        <v>466</v>
      </c>
      <c r="V147">
        <v>43865735</v>
      </c>
      <c r="W147" t="s">
        <v>3813</v>
      </c>
      <c r="X147" t="s">
        <v>17</v>
      </c>
      <c r="Y147" t="s">
        <v>17</v>
      </c>
      <c r="Z147" t="s">
        <v>17</v>
      </c>
      <c r="AA147" t="s">
        <v>17</v>
      </c>
      <c r="AB147">
        <v>5993527</v>
      </c>
      <c r="AC147">
        <v>3246499416</v>
      </c>
      <c r="AD147" t="s">
        <v>468</v>
      </c>
      <c r="AE147" t="s">
        <v>15</v>
      </c>
      <c r="AF147">
        <v>0</v>
      </c>
      <c r="AG147" t="s">
        <v>17</v>
      </c>
      <c r="AH147" t="s">
        <v>469</v>
      </c>
      <c r="AI147" t="s">
        <v>17</v>
      </c>
      <c r="AJ147" t="s">
        <v>470</v>
      </c>
      <c r="AK147" t="s">
        <v>17</v>
      </c>
      <c r="AL147" t="s">
        <v>18</v>
      </c>
      <c r="AM147" t="s">
        <v>17</v>
      </c>
      <c r="AN147" t="s">
        <v>17</v>
      </c>
      <c r="AO147" t="s">
        <v>17</v>
      </c>
      <c r="AP147" t="s">
        <v>17</v>
      </c>
      <c r="AQ147">
        <v>5</v>
      </c>
      <c r="AR147" t="s">
        <v>17</v>
      </c>
      <c r="AS147" t="s">
        <v>17</v>
      </c>
      <c r="AT147" t="s">
        <v>475</v>
      </c>
      <c r="AU147" t="s">
        <v>476</v>
      </c>
      <c r="AV147" t="s">
        <v>477</v>
      </c>
      <c r="AW147" t="s">
        <v>3814</v>
      </c>
      <c r="AX147" t="s">
        <v>17</v>
      </c>
      <c r="AY147" t="s">
        <v>17</v>
      </c>
      <c r="AZ147" t="s">
        <v>17</v>
      </c>
      <c r="BA147" t="s">
        <v>17</v>
      </c>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HC147"/>
    </row>
    <row r="148" spans="1:211" hidden="1" x14ac:dyDescent="0.25">
      <c r="A148">
        <v>23541085</v>
      </c>
      <c r="B148">
        <f>VLOOKUP(A148,BASE!A:A,1,0)</f>
        <v>23541085</v>
      </c>
      <c r="C148">
        <v>1</v>
      </c>
      <c r="D148">
        <v>2</v>
      </c>
      <c r="E148" t="s">
        <v>3815</v>
      </c>
      <c r="F148" t="s">
        <v>462</v>
      </c>
      <c r="G148" t="s">
        <v>3816</v>
      </c>
      <c r="H148" t="s">
        <v>463</v>
      </c>
      <c r="I148" t="s">
        <v>463</v>
      </c>
      <c r="J148" t="s">
        <v>17</v>
      </c>
      <c r="K148" t="s">
        <v>17</v>
      </c>
      <c r="L148" t="s">
        <v>464</v>
      </c>
      <c r="M148" t="s">
        <v>17</v>
      </c>
      <c r="N148" t="s">
        <v>465</v>
      </c>
      <c r="O148" s="54">
        <v>45916.698101851849</v>
      </c>
      <c r="P148" t="s">
        <v>17</v>
      </c>
      <c r="Q148" s="55">
        <v>45917</v>
      </c>
      <c r="R148" s="56">
        <v>0</v>
      </c>
      <c r="S148" s="54">
        <v>45916.698136574072</v>
      </c>
      <c r="T148" t="s">
        <v>4971</v>
      </c>
      <c r="U148" t="s">
        <v>466</v>
      </c>
      <c r="V148">
        <v>25195274</v>
      </c>
      <c r="W148" t="s">
        <v>3817</v>
      </c>
      <c r="X148" t="s">
        <v>17</v>
      </c>
      <c r="Y148" t="s">
        <v>17</v>
      </c>
      <c r="Z148" t="s">
        <v>17</v>
      </c>
      <c r="AA148" t="s">
        <v>17</v>
      </c>
      <c r="AB148" t="s">
        <v>17</v>
      </c>
      <c r="AC148">
        <v>3104722616</v>
      </c>
      <c r="AD148" t="s">
        <v>468</v>
      </c>
      <c r="AE148" t="s">
        <v>15</v>
      </c>
      <c r="AF148">
        <v>1</v>
      </c>
      <c r="AG148" t="s">
        <v>17</v>
      </c>
      <c r="AH148" t="s">
        <v>469</v>
      </c>
      <c r="AI148" t="s">
        <v>17</v>
      </c>
      <c r="AJ148" t="s">
        <v>470</v>
      </c>
      <c r="AK148" t="s">
        <v>3818</v>
      </c>
      <c r="AL148" t="s">
        <v>18</v>
      </c>
      <c r="AM148" t="s">
        <v>17</v>
      </c>
      <c r="AN148" t="s">
        <v>17</v>
      </c>
      <c r="AO148" t="s">
        <v>17</v>
      </c>
      <c r="AP148" t="s">
        <v>17</v>
      </c>
      <c r="AQ148">
        <v>9</v>
      </c>
      <c r="AR148" t="s">
        <v>17</v>
      </c>
      <c r="AS148" t="s">
        <v>17</v>
      </c>
      <c r="AT148" t="s">
        <v>17</v>
      </c>
      <c r="AU148" t="s">
        <v>17</v>
      </c>
      <c r="AV148" t="s">
        <v>17</v>
      </c>
      <c r="AW148" t="s">
        <v>3819</v>
      </c>
      <c r="AX148" t="s">
        <v>17</v>
      </c>
      <c r="AY148" t="s">
        <v>17</v>
      </c>
      <c r="AZ148" t="s">
        <v>17</v>
      </c>
      <c r="BA148" t="s">
        <v>17</v>
      </c>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HC148"/>
    </row>
    <row r="149" spans="1:211" hidden="1" x14ac:dyDescent="0.25">
      <c r="A149">
        <v>23520366</v>
      </c>
      <c r="B149">
        <f>VLOOKUP(A149,BASE!A:A,1,0)</f>
        <v>23520366</v>
      </c>
      <c r="C149">
        <v>1</v>
      </c>
      <c r="D149">
        <v>2</v>
      </c>
      <c r="E149" t="s">
        <v>3354</v>
      </c>
      <c r="F149" t="s">
        <v>514</v>
      </c>
      <c r="G149" t="s">
        <v>3355</v>
      </c>
      <c r="H149" t="s">
        <v>463</v>
      </c>
      <c r="I149" t="s">
        <v>463</v>
      </c>
      <c r="J149" t="s">
        <v>17</v>
      </c>
      <c r="K149" t="s">
        <v>17</v>
      </c>
      <c r="L149" t="s">
        <v>464</v>
      </c>
      <c r="M149" t="s">
        <v>17</v>
      </c>
      <c r="N149" t="s">
        <v>465</v>
      </c>
      <c r="O149" s="54">
        <v>45891.657858796294</v>
      </c>
      <c r="P149" t="s">
        <v>17</v>
      </c>
      <c r="Q149" s="55">
        <v>45896</v>
      </c>
      <c r="R149" t="s">
        <v>17</v>
      </c>
      <c r="S149" s="54">
        <v>45915.576967592591</v>
      </c>
      <c r="T149" t="s">
        <v>4972</v>
      </c>
      <c r="U149" t="s">
        <v>466</v>
      </c>
      <c r="V149">
        <v>93372430</v>
      </c>
      <c r="W149" t="s">
        <v>3356</v>
      </c>
      <c r="X149" t="s">
        <v>17</v>
      </c>
      <c r="Y149" t="s">
        <v>17</v>
      </c>
      <c r="Z149" t="s">
        <v>17</v>
      </c>
      <c r="AA149" t="s">
        <v>17</v>
      </c>
      <c r="AB149" t="s">
        <v>17</v>
      </c>
      <c r="AC149">
        <v>3057423189</v>
      </c>
      <c r="AD149" t="s">
        <v>468</v>
      </c>
      <c r="AE149" t="s">
        <v>15</v>
      </c>
      <c r="AF149" t="s">
        <v>17</v>
      </c>
      <c r="AG149" t="s">
        <v>17</v>
      </c>
      <c r="AH149" t="s">
        <v>469</v>
      </c>
      <c r="AI149" t="s">
        <v>17</v>
      </c>
      <c r="AJ149" t="s">
        <v>470</v>
      </c>
      <c r="AK149" t="s">
        <v>3357</v>
      </c>
      <c r="AL149" t="s">
        <v>16</v>
      </c>
      <c r="AM149" t="s">
        <v>17</v>
      </c>
      <c r="AN149" t="s">
        <v>17</v>
      </c>
      <c r="AO149" t="s">
        <v>17</v>
      </c>
      <c r="AP149" t="s">
        <v>17</v>
      </c>
      <c r="AQ149" t="s">
        <v>472</v>
      </c>
      <c r="AR149" t="s">
        <v>17</v>
      </c>
      <c r="AS149" t="s">
        <v>17</v>
      </c>
      <c r="AT149" t="s">
        <v>475</v>
      </c>
      <c r="AU149" t="s">
        <v>476</v>
      </c>
      <c r="AV149" t="s">
        <v>477</v>
      </c>
      <c r="AW149" t="s">
        <v>3358</v>
      </c>
      <c r="AX149" t="s">
        <v>17</v>
      </c>
      <c r="AY149" t="s">
        <v>17</v>
      </c>
      <c r="AZ149" t="s">
        <v>17</v>
      </c>
      <c r="BA149" t="s">
        <v>17</v>
      </c>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HC149"/>
    </row>
    <row r="150" spans="1:211" hidden="1" x14ac:dyDescent="0.25">
      <c r="A150">
        <v>23520030</v>
      </c>
      <c r="B150">
        <f>VLOOKUP(A150,BASE!A:A,1,0)</f>
        <v>23520030</v>
      </c>
      <c r="C150">
        <v>1</v>
      </c>
      <c r="D150">
        <v>2</v>
      </c>
      <c r="E150" t="s">
        <v>3359</v>
      </c>
      <c r="F150" t="s">
        <v>514</v>
      </c>
      <c r="G150" t="s">
        <v>3360</v>
      </c>
      <c r="H150" t="s">
        <v>463</v>
      </c>
      <c r="I150" t="s">
        <v>463</v>
      </c>
      <c r="J150" t="s">
        <v>17</v>
      </c>
      <c r="K150" t="s">
        <v>17</v>
      </c>
      <c r="L150" t="s">
        <v>464</v>
      </c>
      <c r="M150" t="s">
        <v>17</v>
      </c>
      <c r="N150" t="s">
        <v>465</v>
      </c>
      <c r="O150" s="54">
        <v>45891.489398148151</v>
      </c>
      <c r="P150" t="s">
        <v>17</v>
      </c>
      <c r="Q150" s="55">
        <v>45896</v>
      </c>
      <c r="R150" t="s">
        <v>17</v>
      </c>
      <c r="S150" s="54">
        <v>45915.576527777775</v>
      </c>
      <c r="T150" t="s">
        <v>4972</v>
      </c>
      <c r="U150" t="s">
        <v>466</v>
      </c>
      <c r="V150">
        <v>1017133481</v>
      </c>
      <c r="W150" t="s">
        <v>3361</v>
      </c>
      <c r="X150" t="s">
        <v>17</v>
      </c>
      <c r="Y150" t="s">
        <v>17</v>
      </c>
      <c r="Z150" t="s">
        <v>17</v>
      </c>
      <c r="AA150" t="s">
        <v>17</v>
      </c>
      <c r="AB150" t="s">
        <v>17</v>
      </c>
      <c r="AC150">
        <v>3137165557</v>
      </c>
      <c r="AD150" t="s">
        <v>468</v>
      </c>
      <c r="AE150" t="s">
        <v>15</v>
      </c>
      <c r="AF150" t="s">
        <v>17</v>
      </c>
      <c r="AG150" t="s">
        <v>17</v>
      </c>
      <c r="AH150" t="s">
        <v>469</v>
      </c>
      <c r="AI150" t="s">
        <v>17</v>
      </c>
      <c r="AJ150" t="s">
        <v>470</v>
      </c>
      <c r="AK150" t="s">
        <v>17</v>
      </c>
      <c r="AL150" t="s">
        <v>16</v>
      </c>
      <c r="AM150" t="s">
        <v>17</v>
      </c>
      <c r="AN150" t="s">
        <v>17</v>
      </c>
      <c r="AO150" t="s">
        <v>17</v>
      </c>
      <c r="AP150" t="s">
        <v>17</v>
      </c>
      <c r="AQ150" t="s">
        <v>472</v>
      </c>
      <c r="AR150" t="s">
        <v>17</v>
      </c>
      <c r="AS150" t="s">
        <v>17</v>
      </c>
      <c r="AT150" t="s">
        <v>17</v>
      </c>
      <c r="AU150" t="s">
        <v>17</v>
      </c>
      <c r="AV150" t="s">
        <v>17</v>
      </c>
      <c r="AW150" t="s">
        <v>1962</v>
      </c>
      <c r="AX150" t="s">
        <v>17</v>
      </c>
      <c r="AY150" t="s">
        <v>17</v>
      </c>
      <c r="AZ150" t="s">
        <v>17</v>
      </c>
      <c r="BA150" t="s">
        <v>17</v>
      </c>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HC150"/>
    </row>
    <row r="151" spans="1:211" hidden="1" x14ac:dyDescent="0.25">
      <c r="A151">
        <v>23520066</v>
      </c>
      <c r="B151">
        <f>VLOOKUP(A151,BASE!A:A,1,0)</f>
        <v>23520066</v>
      </c>
      <c r="C151">
        <v>1</v>
      </c>
      <c r="D151">
        <v>2</v>
      </c>
      <c r="E151" t="s">
        <v>3362</v>
      </c>
      <c r="F151" t="s">
        <v>514</v>
      </c>
      <c r="G151" t="s">
        <v>3363</v>
      </c>
      <c r="H151" t="s">
        <v>463</v>
      </c>
      <c r="I151" t="s">
        <v>463</v>
      </c>
      <c r="J151" t="s">
        <v>17</v>
      </c>
      <c r="K151" t="s">
        <v>17</v>
      </c>
      <c r="L151" t="s">
        <v>464</v>
      </c>
      <c r="M151" t="s">
        <v>17</v>
      </c>
      <c r="N151" t="s">
        <v>465</v>
      </c>
      <c r="O151" s="54">
        <v>45891.500694444447</v>
      </c>
      <c r="P151" t="s">
        <v>17</v>
      </c>
      <c r="Q151" s="55">
        <v>45896</v>
      </c>
      <c r="R151" t="s">
        <v>17</v>
      </c>
      <c r="S151" s="54">
        <v>45915.576736111114</v>
      </c>
      <c r="T151" t="s">
        <v>4972</v>
      </c>
      <c r="U151" t="s">
        <v>466</v>
      </c>
      <c r="V151">
        <v>30079806</v>
      </c>
      <c r="W151" t="s">
        <v>3364</v>
      </c>
      <c r="X151" t="s">
        <v>17</v>
      </c>
      <c r="Y151" t="s">
        <v>17</v>
      </c>
      <c r="Z151" t="s">
        <v>17</v>
      </c>
      <c r="AA151" t="s">
        <v>17</v>
      </c>
      <c r="AB151" t="s">
        <v>17</v>
      </c>
      <c r="AC151">
        <v>3137165557</v>
      </c>
      <c r="AD151" t="s">
        <v>468</v>
      </c>
      <c r="AE151" t="s">
        <v>15</v>
      </c>
      <c r="AF151" t="s">
        <v>17</v>
      </c>
      <c r="AG151" t="s">
        <v>17</v>
      </c>
      <c r="AH151" t="s">
        <v>469</v>
      </c>
      <c r="AI151" t="s">
        <v>17</v>
      </c>
      <c r="AJ151" t="s">
        <v>470</v>
      </c>
      <c r="AK151" t="s">
        <v>17</v>
      </c>
      <c r="AL151" t="s">
        <v>16</v>
      </c>
      <c r="AM151" t="s">
        <v>17</v>
      </c>
      <c r="AN151" t="s">
        <v>17</v>
      </c>
      <c r="AO151" t="s">
        <v>17</v>
      </c>
      <c r="AP151" t="s">
        <v>17</v>
      </c>
      <c r="AQ151" t="s">
        <v>472</v>
      </c>
      <c r="AR151" t="s">
        <v>17</v>
      </c>
      <c r="AS151" t="s">
        <v>17</v>
      </c>
      <c r="AT151" t="s">
        <v>17</v>
      </c>
      <c r="AU151" t="s">
        <v>17</v>
      </c>
      <c r="AV151" t="s">
        <v>17</v>
      </c>
      <c r="AW151" t="s">
        <v>1971</v>
      </c>
      <c r="AX151" t="s">
        <v>17</v>
      </c>
      <c r="AY151" t="s">
        <v>17</v>
      </c>
      <c r="AZ151" t="s">
        <v>17</v>
      </c>
      <c r="BA151" t="s">
        <v>17</v>
      </c>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HC151"/>
    </row>
    <row r="152" spans="1:211" hidden="1" x14ac:dyDescent="0.25">
      <c r="A152">
        <v>23520387</v>
      </c>
      <c r="B152">
        <f>VLOOKUP(A152,BASE!A:A,1,0)</f>
        <v>23520387</v>
      </c>
      <c r="C152">
        <v>1</v>
      </c>
      <c r="D152">
        <v>2</v>
      </c>
      <c r="E152" t="s">
        <v>3365</v>
      </c>
      <c r="F152" t="s">
        <v>514</v>
      </c>
      <c r="G152" t="s">
        <v>3366</v>
      </c>
      <c r="H152" t="s">
        <v>463</v>
      </c>
      <c r="I152" t="s">
        <v>463</v>
      </c>
      <c r="J152" t="s">
        <v>17</v>
      </c>
      <c r="K152" t="s">
        <v>17</v>
      </c>
      <c r="L152" t="s">
        <v>464</v>
      </c>
      <c r="M152" t="s">
        <v>17</v>
      </c>
      <c r="N152" t="s">
        <v>465</v>
      </c>
      <c r="O152" s="54">
        <v>45891.667858796296</v>
      </c>
      <c r="P152" t="s">
        <v>17</v>
      </c>
      <c r="Q152" s="55">
        <v>45896</v>
      </c>
      <c r="R152" t="s">
        <v>17</v>
      </c>
      <c r="S152" s="54">
        <v>45915.577175925922</v>
      </c>
      <c r="T152" t="s">
        <v>4972</v>
      </c>
      <c r="U152" t="s">
        <v>466</v>
      </c>
      <c r="V152">
        <v>1214747991</v>
      </c>
      <c r="W152" t="s">
        <v>3367</v>
      </c>
      <c r="X152" t="s">
        <v>17</v>
      </c>
      <c r="Y152" t="s">
        <v>17</v>
      </c>
      <c r="Z152" t="s">
        <v>17</v>
      </c>
      <c r="AA152" t="s">
        <v>17</v>
      </c>
      <c r="AB152" t="s">
        <v>17</v>
      </c>
      <c r="AC152">
        <v>3218822019</v>
      </c>
      <c r="AD152" t="s">
        <v>468</v>
      </c>
      <c r="AE152" t="s">
        <v>15</v>
      </c>
      <c r="AF152" t="s">
        <v>17</v>
      </c>
      <c r="AG152" t="s">
        <v>17</v>
      </c>
      <c r="AH152" t="s">
        <v>469</v>
      </c>
      <c r="AI152" t="s">
        <v>17</v>
      </c>
      <c r="AJ152" t="s">
        <v>470</v>
      </c>
      <c r="AK152" t="s">
        <v>3368</v>
      </c>
      <c r="AL152" t="s">
        <v>16</v>
      </c>
      <c r="AM152" t="s">
        <v>17</v>
      </c>
      <c r="AN152" t="s">
        <v>17</v>
      </c>
      <c r="AO152" t="s">
        <v>17</v>
      </c>
      <c r="AP152" t="s">
        <v>17</v>
      </c>
      <c r="AQ152" t="s">
        <v>472</v>
      </c>
      <c r="AR152" t="s">
        <v>17</v>
      </c>
      <c r="AS152" t="s">
        <v>17</v>
      </c>
      <c r="AT152" t="s">
        <v>17</v>
      </c>
      <c r="AU152" t="s">
        <v>17</v>
      </c>
      <c r="AV152" t="s">
        <v>17</v>
      </c>
      <c r="AW152" t="s">
        <v>2003</v>
      </c>
      <c r="AX152" t="s">
        <v>17</v>
      </c>
      <c r="AY152" t="s">
        <v>17</v>
      </c>
      <c r="AZ152" t="s">
        <v>17</v>
      </c>
      <c r="BA152" t="s">
        <v>17</v>
      </c>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HC152"/>
    </row>
    <row r="153" spans="1:211" hidden="1" x14ac:dyDescent="0.25">
      <c r="A153">
        <v>23536203</v>
      </c>
      <c r="B153">
        <f>VLOOKUP(A153,BASE!A:A,1,0)</f>
        <v>23536203</v>
      </c>
      <c r="C153">
        <v>1</v>
      </c>
      <c r="D153">
        <v>2</v>
      </c>
      <c r="E153" t="s">
        <v>1171</v>
      </c>
      <c r="F153" t="s">
        <v>514</v>
      </c>
      <c r="G153" t="s">
        <v>1172</v>
      </c>
      <c r="H153" t="s">
        <v>463</v>
      </c>
      <c r="I153" t="s">
        <v>463</v>
      </c>
      <c r="J153" t="s">
        <v>17</v>
      </c>
      <c r="K153" t="s">
        <v>17</v>
      </c>
      <c r="L153" t="s">
        <v>464</v>
      </c>
      <c r="M153" t="s">
        <v>17</v>
      </c>
      <c r="N153" t="s">
        <v>465</v>
      </c>
      <c r="O153" s="54">
        <v>45910.851782407408</v>
      </c>
      <c r="P153" t="s">
        <v>17</v>
      </c>
      <c r="Q153" s="55">
        <v>45920</v>
      </c>
      <c r="R153" t="s">
        <v>17</v>
      </c>
      <c r="S153" s="54">
        <v>45920.489768518521</v>
      </c>
      <c r="T153" t="s">
        <v>4788</v>
      </c>
      <c r="U153" t="s">
        <v>466</v>
      </c>
      <c r="V153">
        <v>1101387061</v>
      </c>
      <c r="W153" t="s">
        <v>1173</v>
      </c>
      <c r="X153" t="s">
        <v>17</v>
      </c>
      <c r="Y153" t="s">
        <v>17</v>
      </c>
      <c r="Z153" t="s">
        <v>17</v>
      </c>
      <c r="AA153" t="s">
        <v>17</v>
      </c>
      <c r="AB153" t="s">
        <v>17</v>
      </c>
      <c r="AC153">
        <v>3218831902</v>
      </c>
      <c r="AD153" t="s">
        <v>468</v>
      </c>
      <c r="AE153" t="s">
        <v>15</v>
      </c>
      <c r="AF153">
        <v>0</v>
      </c>
      <c r="AG153" t="s">
        <v>17</v>
      </c>
      <c r="AH153" t="s">
        <v>469</v>
      </c>
      <c r="AI153" t="s">
        <v>17</v>
      </c>
      <c r="AJ153" t="s">
        <v>470</v>
      </c>
      <c r="AK153" t="s">
        <v>1174</v>
      </c>
      <c r="AL153" t="s">
        <v>16</v>
      </c>
      <c r="AM153" t="s">
        <v>17</v>
      </c>
      <c r="AN153" t="s">
        <v>17</v>
      </c>
      <c r="AO153" t="s">
        <v>17</v>
      </c>
      <c r="AP153" t="s">
        <v>17</v>
      </c>
      <c r="AQ153">
        <v>9</v>
      </c>
      <c r="AR153" t="s">
        <v>17</v>
      </c>
      <c r="AS153" t="s">
        <v>17</v>
      </c>
      <c r="AT153" t="s">
        <v>17</v>
      </c>
      <c r="AU153" t="s">
        <v>17</v>
      </c>
      <c r="AV153" t="s">
        <v>17</v>
      </c>
      <c r="AW153" t="s">
        <v>1175</v>
      </c>
      <c r="AX153" t="s">
        <v>17</v>
      </c>
      <c r="AY153" t="s">
        <v>17</v>
      </c>
      <c r="AZ153" t="s">
        <v>17</v>
      </c>
      <c r="BA153" t="s">
        <v>17</v>
      </c>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HC153"/>
    </row>
    <row r="154" spans="1:211" hidden="1" x14ac:dyDescent="0.25">
      <c r="A154">
        <v>23543495</v>
      </c>
      <c r="B154">
        <f>VLOOKUP(A154,BASE!A:A,1,0)</f>
        <v>23543495</v>
      </c>
      <c r="C154">
        <v>1</v>
      </c>
      <c r="D154">
        <v>2</v>
      </c>
      <c r="E154" t="s">
        <v>4488</v>
      </c>
      <c r="F154" t="s">
        <v>462</v>
      </c>
      <c r="G154" t="s">
        <v>4489</v>
      </c>
      <c r="H154" t="s">
        <v>463</v>
      </c>
      <c r="I154" t="s">
        <v>463</v>
      </c>
      <c r="J154" t="s">
        <v>17</v>
      </c>
      <c r="K154" t="s">
        <v>17</v>
      </c>
      <c r="L154" t="s">
        <v>464</v>
      </c>
      <c r="M154" t="s">
        <v>17</v>
      </c>
      <c r="N154" t="s">
        <v>465</v>
      </c>
      <c r="O154" s="54">
        <v>45919.432835648149</v>
      </c>
      <c r="P154" t="s">
        <v>17</v>
      </c>
      <c r="Q154" s="55">
        <v>45919</v>
      </c>
      <c r="R154" s="56">
        <v>0</v>
      </c>
      <c r="S154" s="54">
        <v>45919.432870370372</v>
      </c>
      <c r="T154" t="s">
        <v>4020</v>
      </c>
      <c r="U154" t="s">
        <v>480</v>
      </c>
      <c r="V154">
        <v>43839322</v>
      </c>
      <c r="W154" t="s">
        <v>4490</v>
      </c>
      <c r="X154" t="s">
        <v>17</v>
      </c>
      <c r="Y154" t="s">
        <v>17</v>
      </c>
      <c r="Z154" t="s">
        <v>17</v>
      </c>
      <c r="AA154" t="s">
        <v>17</v>
      </c>
      <c r="AB154" t="s">
        <v>17</v>
      </c>
      <c r="AC154">
        <v>3014890587</v>
      </c>
      <c r="AD154" t="s">
        <v>468</v>
      </c>
      <c r="AE154" t="s">
        <v>15</v>
      </c>
      <c r="AF154">
        <v>0</v>
      </c>
      <c r="AG154" t="s">
        <v>17</v>
      </c>
      <c r="AH154" t="s">
        <v>469</v>
      </c>
      <c r="AI154" t="s">
        <v>17</v>
      </c>
      <c r="AJ154" t="s">
        <v>470</v>
      </c>
      <c r="AK154" t="s">
        <v>4491</v>
      </c>
      <c r="AL154" t="s">
        <v>18</v>
      </c>
      <c r="AM154" t="s">
        <v>17</v>
      </c>
      <c r="AN154" t="s">
        <v>17</v>
      </c>
      <c r="AO154" t="s">
        <v>17</v>
      </c>
      <c r="AP154" t="s">
        <v>17</v>
      </c>
      <c r="AQ154">
        <v>9</v>
      </c>
      <c r="AR154" t="s">
        <v>17</v>
      </c>
      <c r="AS154" t="s">
        <v>17</v>
      </c>
      <c r="AT154" t="s">
        <v>475</v>
      </c>
      <c r="AU154" t="s">
        <v>476</v>
      </c>
      <c r="AV154" t="s">
        <v>477</v>
      </c>
      <c r="AW154" t="s">
        <v>4492</v>
      </c>
      <c r="AX154" t="s">
        <v>17</v>
      </c>
      <c r="AY154" t="s">
        <v>17</v>
      </c>
      <c r="AZ154" t="s">
        <v>17</v>
      </c>
      <c r="BA154" t="s">
        <v>17</v>
      </c>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HC154"/>
    </row>
    <row r="155" spans="1:211" hidden="1" x14ac:dyDescent="0.25">
      <c r="A155">
        <v>23541537</v>
      </c>
      <c r="B155">
        <f>VLOOKUP(A155,BASE!A:A,1,0)</f>
        <v>23541537</v>
      </c>
      <c r="C155">
        <v>1</v>
      </c>
      <c r="D155">
        <v>2</v>
      </c>
      <c r="E155" t="s">
        <v>3820</v>
      </c>
      <c r="F155" t="s">
        <v>462</v>
      </c>
      <c r="G155" t="s">
        <v>3821</v>
      </c>
      <c r="H155" t="s">
        <v>463</v>
      </c>
      <c r="I155" t="s">
        <v>463</v>
      </c>
      <c r="J155" t="s">
        <v>17</v>
      </c>
      <c r="K155" t="s">
        <v>17</v>
      </c>
      <c r="L155" t="s">
        <v>464</v>
      </c>
      <c r="M155" t="s">
        <v>17</v>
      </c>
      <c r="N155" t="s">
        <v>465</v>
      </c>
      <c r="O155" s="54">
        <v>45917.497372685182</v>
      </c>
      <c r="P155" t="s">
        <v>17</v>
      </c>
      <c r="Q155" s="55">
        <v>45917</v>
      </c>
      <c r="R155" s="56">
        <v>0</v>
      </c>
      <c r="S155" s="54">
        <v>45917.498090277775</v>
      </c>
      <c r="T155" t="s">
        <v>4973</v>
      </c>
      <c r="U155">
        <v>1</v>
      </c>
      <c r="V155">
        <v>42776173</v>
      </c>
      <c r="W155" t="s">
        <v>3822</v>
      </c>
      <c r="X155" t="s">
        <v>17</v>
      </c>
      <c r="Y155" t="s">
        <v>17</v>
      </c>
      <c r="Z155" t="s">
        <v>17</v>
      </c>
      <c r="AA155" t="s">
        <v>17</v>
      </c>
      <c r="AB155" t="s">
        <v>17</v>
      </c>
      <c r="AC155">
        <v>3016002977</v>
      </c>
      <c r="AD155" t="s">
        <v>468</v>
      </c>
      <c r="AE155" t="s">
        <v>15</v>
      </c>
      <c r="AF155">
        <v>0</v>
      </c>
      <c r="AG155" t="s">
        <v>17</v>
      </c>
      <c r="AH155" t="s">
        <v>469</v>
      </c>
      <c r="AI155" t="s">
        <v>17</v>
      </c>
      <c r="AJ155" t="s">
        <v>470</v>
      </c>
      <c r="AK155" t="s">
        <v>3823</v>
      </c>
      <c r="AL155" t="s">
        <v>18</v>
      </c>
      <c r="AM155" t="s">
        <v>17</v>
      </c>
      <c r="AN155" t="s">
        <v>17</v>
      </c>
      <c r="AO155" t="s">
        <v>17</v>
      </c>
      <c r="AP155" t="s">
        <v>17</v>
      </c>
      <c r="AQ155">
        <v>9</v>
      </c>
      <c r="AR155" t="s">
        <v>17</v>
      </c>
      <c r="AS155" t="s">
        <v>17</v>
      </c>
      <c r="AT155" t="s">
        <v>475</v>
      </c>
      <c r="AU155" t="s">
        <v>476</v>
      </c>
      <c r="AV155" t="s">
        <v>477</v>
      </c>
      <c r="AW155" t="s">
        <v>3824</v>
      </c>
      <c r="AX155" t="s">
        <v>17</v>
      </c>
      <c r="AY155" t="s">
        <v>17</v>
      </c>
      <c r="AZ155" t="s">
        <v>17</v>
      </c>
      <c r="BA155" t="s">
        <v>17</v>
      </c>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HC155"/>
    </row>
    <row r="156" spans="1:211" hidden="1" x14ac:dyDescent="0.25">
      <c r="A156">
        <v>23528975</v>
      </c>
      <c r="B156">
        <f>VLOOKUP(A156,BASE!A:A,1,0)</f>
        <v>23528975</v>
      </c>
      <c r="C156">
        <v>1</v>
      </c>
      <c r="D156">
        <v>2</v>
      </c>
      <c r="E156" t="s">
        <v>1176</v>
      </c>
      <c r="F156" t="s">
        <v>514</v>
      </c>
      <c r="G156" t="s">
        <v>183</v>
      </c>
      <c r="H156" t="s">
        <v>463</v>
      </c>
      <c r="I156" t="s">
        <v>463</v>
      </c>
      <c r="J156" t="s">
        <v>17</v>
      </c>
      <c r="K156" t="s">
        <v>17</v>
      </c>
      <c r="L156" t="s">
        <v>464</v>
      </c>
      <c r="M156" t="s">
        <v>17</v>
      </c>
      <c r="N156" t="s">
        <v>465</v>
      </c>
      <c r="O156" s="54">
        <v>45902.566782407404</v>
      </c>
      <c r="P156" t="s">
        <v>17</v>
      </c>
      <c r="Q156" s="55">
        <v>45920</v>
      </c>
      <c r="R156" t="s">
        <v>17</v>
      </c>
      <c r="S156" s="54">
        <v>45920.486342592594</v>
      </c>
      <c r="T156" t="s">
        <v>4788</v>
      </c>
      <c r="U156" t="s">
        <v>466</v>
      </c>
      <c r="V156">
        <v>7077015</v>
      </c>
      <c r="W156" t="s">
        <v>184</v>
      </c>
      <c r="X156" t="s">
        <v>17</v>
      </c>
      <c r="Y156" t="s">
        <v>17</v>
      </c>
      <c r="Z156" t="s">
        <v>17</v>
      </c>
      <c r="AA156" t="s">
        <v>17</v>
      </c>
      <c r="AB156" t="s">
        <v>17</v>
      </c>
      <c r="AC156">
        <v>3145537254</v>
      </c>
      <c r="AD156" t="s">
        <v>468</v>
      </c>
      <c r="AE156" t="s">
        <v>15</v>
      </c>
      <c r="AF156">
        <v>0</v>
      </c>
      <c r="AG156" t="s">
        <v>17</v>
      </c>
      <c r="AH156" t="s">
        <v>469</v>
      </c>
      <c r="AI156" t="s">
        <v>17</v>
      </c>
      <c r="AJ156" t="s">
        <v>470</v>
      </c>
      <c r="AK156" t="s">
        <v>1177</v>
      </c>
      <c r="AL156" t="s">
        <v>18</v>
      </c>
      <c r="AM156" t="s">
        <v>17</v>
      </c>
      <c r="AN156" t="s">
        <v>17</v>
      </c>
      <c r="AO156" t="s">
        <v>17</v>
      </c>
      <c r="AP156" t="s">
        <v>17</v>
      </c>
      <c r="AQ156">
        <v>10</v>
      </c>
      <c r="AR156" t="s">
        <v>17</v>
      </c>
      <c r="AS156" t="s">
        <v>17</v>
      </c>
      <c r="AT156" t="s">
        <v>17</v>
      </c>
      <c r="AU156" t="s">
        <v>17</v>
      </c>
      <c r="AV156" t="s">
        <v>17</v>
      </c>
      <c r="AW156" t="s">
        <v>1178</v>
      </c>
      <c r="AX156" t="s">
        <v>17</v>
      </c>
      <c r="AY156" t="s">
        <v>17</v>
      </c>
      <c r="AZ156" t="s">
        <v>17</v>
      </c>
      <c r="BA156" t="s">
        <v>17</v>
      </c>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HC156"/>
    </row>
    <row r="157" spans="1:211" hidden="1" x14ac:dyDescent="0.25">
      <c r="A157">
        <v>23540612</v>
      </c>
      <c r="B157">
        <f>VLOOKUP(A157,BASE!A:A,1,0)</f>
        <v>23540612</v>
      </c>
      <c r="C157">
        <v>1</v>
      </c>
      <c r="D157">
        <v>2</v>
      </c>
      <c r="E157" t="s">
        <v>3585</v>
      </c>
      <c r="F157" t="s">
        <v>462</v>
      </c>
      <c r="G157" t="s">
        <v>3586</v>
      </c>
      <c r="H157" t="s">
        <v>463</v>
      </c>
      <c r="I157" t="s">
        <v>463</v>
      </c>
      <c r="J157" t="s">
        <v>17</v>
      </c>
      <c r="K157" t="s">
        <v>17</v>
      </c>
      <c r="L157" t="s">
        <v>464</v>
      </c>
      <c r="M157" t="s">
        <v>17</v>
      </c>
      <c r="N157" t="s">
        <v>465</v>
      </c>
      <c r="O157" s="54">
        <v>45916.450844907406</v>
      </c>
      <c r="P157" t="s">
        <v>17</v>
      </c>
      <c r="Q157" s="55">
        <v>45916</v>
      </c>
      <c r="R157" s="56">
        <v>0</v>
      </c>
      <c r="S157" s="54">
        <v>45916.451562499999</v>
      </c>
      <c r="T157" t="s">
        <v>4974</v>
      </c>
      <c r="U157" t="s">
        <v>466</v>
      </c>
      <c r="V157">
        <v>1152461673</v>
      </c>
      <c r="W157" t="s">
        <v>3587</v>
      </c>
      <c r="X157" t="s">
        <v>17</v>
      </c>
      <c r="Y157" t="s">
        <v>3588</v>
      </c>
      <c r="Z157" t="s">
        <v>17</v>
      </c>
      <c r="AA157" t="s">
        <v>17</v>
      </c>
      <c r="AB157" t="s">
        <v>17</v>
      </c>
      <c r="AC157">
        <v>3197763946</v>
      </c>
      <c r="AD157" t="s">
        <v>468</v>
      </c>
      <c r="AE157" t="s">
        <v>15</v>
      </c>
      <c r="AF157">
        <v>0</v>
      </c>
      <c r="AG157" t="s">
        <v>17</v>
      </c>
      <c r="AH157" t="s">
        <v>469</v>
      </c>
      <c r="AI157" t="s">
        <v>17</v>
      </c>
      <c r="AJ157" t="s">
        <v>470</v>
      </c>
      <c r="AK157" t="s">
        <v>3589</v>
      </c>
      <c r="AL157" t="s">
        <v>18</v>
      </c>
      <c r="AM157" t="s">
        <v>17</v>
      </c>
      <c r="AN157" t="s">
        <v>17</v>
      </c>
      <c r="AO157" t="s">
        <v>17</v>
      </c>
      <c r="AP157" t="s">
        <v>17</v>
      </c>
      <c r="AQ157" t="s">
        <v>472</v>
      </c>
      <c r="AR157" t="s">
        <v>17</v>
      </c>
      <c r="AS157" t="s">
        <v>17</v>
      </c>
      <c r="AT157" t="s">
        <v>17</v>
      </c>
      <c r="AU157" t="s">
        <v>17</v>
      </c>
      <c r="AV157" t="s">
        <v>17</v>
      </c>
      <c r="AW157" t="s">
        <v>3590</v>
      </c>
      <c r="AX157" t="s">
        <v>17</v>
      </c>
      <c r="AY157" t="s">
        <v>17</v>
      </c>
      <c r="AZ157" t="s">
        <v>17</v>
      </c>
      <c r="BA157" t="s">
        <v>17</v>
      </c>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HC157"/>
    </row>
    <row r="158" spans="1:211" hidden="1" x14ac:dyDescent="0.25">
      <c r="A158">
        <v>23541243</v>
      </c>
      <c r="B158">
        <f>VLOOKUP(A158,BASE!A:A,1,0)</f>
        <v>23541243</v>
      </c>
      <c r="C158">
        <v>1</v>
      </c>
      <c r="D158">
        <v>2</v>
      </c>
      <c r="E158" t="s">
        <v>3825</v>
      </c>
      <c r="F158" t="s">
        <v>462</v>
      </c>
      <c r="G158" t="s">
        <v>3826</v>
      </c>
      <c r="H158" t="s">
        <v>463</v>
      </c>
      <c r="I158" t="s">
        <v>463</v>
      </c>
      <c r="J158" t="s">
        <v>17</v>
      </c>
      <c r="K158" t="s">
        <v>17</v>
      </c>
      <c r="L158" t="s">
        <v>464</v>
      </c>
      <c r="M158" t="s">
        <v>17</v>
      </c>
      <c r="N158" t="s">
        <v>465</v>
      </c>
      <c r="O158" s="54">
        <v>45917.365752314814</v>
      </c>
      <c r="P158" t="s">
        <v>17</v>
      </c>
      <c r="Q158" s="55">
        <v>45917</v>
      </c>
      <c r="R158" s="56">
        <v>0</v>
      </c>
      <c r="S158" s="54">
        <v>45917.366469907407</v>
      </c>
      <c r="T158" t="s">
        <v>4975</v>
      </c>
      <c r="U158" t="s">
        <v>466</v>
      </c>
      <c r="V158">
        <v>70811753</v>
      </c>
      <c r="W158" t="s">
        <v>3827</v>
      </c>
      <c r="X158" t="s">
        <v>17</v>
      </c>
      <c r="Y158" t="s">
        <v>17</v>
      </c>
      <c r="Z158" t="s">
        <v>17</v>
      </c>
      <c r="AA158" t="s">
        <v>17</v>
      </c>
      <c r="AB158">
        <v>3470181</v>
      </c>
      <c r="AC158">
        <v>3117893322</v>
      </c>
      <c r="AD158" t="s">
        <v>468</v>
      </c>
      <c r="AE158" t="s">
        <v>15</v>
      </c>
      <c r="AF158">
        <v>0</v>
      </c>
      <c r="AG158" t="s">
        <v>17</v>
      </c>
      <c r="AH158" t="s">
        <v>469</v>
      </c>
      <c r="AI158" t="s">
        <v>17</v>
      </c>
      <c r="AJ158" t="s">
        <v>470</v>
      </c>
      <c r="AK158" t="s">
        <v>3828</v>
      </c>
      <c r="AL158" t="s">
        <v>18</v>
      </c>
      <c r="AM158" t="s">
        <v>17</v>
      </c>
      <c r="AN158" t="s">
        <v>17</v>
      </c>
      <c r="AO158" t="s">
        <v>17</v>
      </c>
      <c r="AP158" t="s">
        <v>17</v>
      </c>
      <c r="AQ158" t="s">
        <v>472</v>
      </c>
      <c r="AR158" t="s">
        <v>17</v>
      </c>
      <c r="AS158" t="s">
        <v>17</v>
      </c>
      <c r="AT158" t="s">
        <v>475</v>
      </c>
      <c r="AU158" t="s">
        <v>476</v>
      </c>
      <c r="AV158" t="s">
        <v>477</v>
      </c>
      <c r="AW158" t="s">
        <v>3829</v>
      </c>
      <c r="AX158" t="s">
        <v>17</v>
      </c>
      <c r="AY158" t="s">
        <v>17</v>
      </c>
      <c r="AZ158" t="s">
        <v>17</v>
      </c>
      <c r="BA158" t="s">
        <v>17</v>
      </c>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HC158"/>
    </row>
    <row r="159" spans="1:211" hidden="1" x14ac:dyDescent="0.25">
      <c r="A159">
        <v>23522659</v>
      </c>
      <c r="B159">
        <f>VLOOKUP(A159,BASE!A:A,1,0)</f>
        <v>23522659</v>
      </c>
      <c r="C159">
        <v>1</v>
      </c>
      <c r="D159">
        <v>2</v>
      </c>
      <c r="E159" t="s">
        <v>2128</v>
      </c>
      <c r="F159" t="s">
        <v>514</v>
      </c>
      <c r="G159" t="s">
        <v>4976</v>
      </c>
      <c r="H159" t="s">
        <v>463</v>
      </c>
      <c r="I159" t="s">
        <v>463</v>
      </c>
      <c r="J159" t="s">
        <v>17</v>
      </c>
      <c r="K159" t="s">
        <v>17</v>
      </c>
      <c r="L159" t="s">
        <v>464</v>
      </c>
      <c r="M159" t="s">
        <v>17</v>
      </c>
      <c r="N159" t="s">
        <v>465</v>
      </c>
      <c r="O159" s="54">
        <v>45895.426087962966</v>
      </c>
      <c r="P159" t="s">
        <v>17</v>
      </c>
      <c r="Q159" s="55">
        <v>45923</v>
      </c>
      <c r="R159" t="s">
        <v>17</v>
      </c>
      <c r="S159" s="54">
        <v>45923.569502314815</v>
      </c>
      <c r="T159" t="s">
        <v>4216</v>
      </c>
      <c r="U159" t="s">
        <v>466</v>
      </c>
      <c r="V159">
        <v>21403582</v>
      </c>
      <c r="W159" t="s">
        <v>4977</v>
      </c>
      <c r="X159" t="s">
        <v>17</v>
      </c>
      <c r="Y159" t="s">
        <v>17</v>
      </c>
      <c r="Z159" t="s">
        <v>17</v>
      </c>
      <c r="AA159" t="s">
        <v>17</v>
      </c>
      <c r="AB159" t="s">
        <v>17</v>
      </c>
      <c r="AC159">
        <v>3144899301</v>
      </c>
      <c r="AD159" t="s">
        <v>468</v>
      </c>
      <c r="AE159" t="s">
        <v>15</v>
      </c>
      <c r="AF159">
        <v>0</v>
      </c>
      <c r="AG159" t="s">
        <v>17</v>
      </c>
      <c r="AH159" t="s">
        <v>469</v>
      </c>
      <c r="AI159" t="s">
        <v>17</v>
      </c>
      <c r="AJ159" t="s">
        <v>470</v>
      </c>
      <c r="AK159" t="s">
        <v>4978</v>
      </c>
      <c r="AL159" t="s">
        <v>18</v>
      </c>
      <c r="AM159" t="s">
        <v>17</v>
      </c>
      <c r="AN159" t="s">
        <v>17</v>
      </c>
      <c r="AO159" t="s">
        <v>17</v>
      </c>
      <c r="AP159" t="s">
        <v>17</v>
      </c>
      <c r="AQ159">
        <v>5</v>
      </c>
      <c r="AR159" t="s">
        <v>17</v>
      </c>
      <c r="AS159" t="s">
        <v>17</v>
      </c>
      <c r="AT159" t="s">
        <v>17</v>
      </c>
      <c r="AU159" t="s">
        <v>17</v>
      </c>
      <c r="AV159" t="s">
        <v>17</v>
      </c>
      <c r="AW159" t="s">
        <v>2126</v>
      </c>
      <c r="AX159" t="s">
        <v>17</v>
      </c>
      <c r="AY159" t="s">
        <v>17</v>
      </c>
      <c r="AZ159" t="s">
        <v>17</v>
      </c>
      <c r="BA159" t="s">
        <v>17</v>
      </c>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HC159"/>
    </row>
    <row r="160" spans="1:211" hidden="1" x14ac:dyDescent="0.25">
      <c r="A160">
        <v>23516461</v>
      </c>
      <c r="B160">
        <f>VLOOKUP(A160,BASE!A:A,1,0)</f>
        <v>23516461</v>
      </c>
      <c r="C160">
        <v>1</v>
      </c>
      <c r="D160">
        <v>2</v>
      </c>
      <c r="E160" t="s">
        <v>1853</v>
      </c>
      <c r="F160" t="s">
        <v>514</v>
      </c>
      <c r="G160" t="s">
        <v>4979</v>
      </c>
      <c r="H160" t="s">
        <v>463</v>
      </c>
      <c r="I160" t="s">
        <v>463</v>
      </c>
      <c r="J160" t="s">
        <v>17</v>
      </c>
      <c r="K160" t="s">
        <v>17</v>
      </c>
      <c r="L160" t="s">
        <v>464</v>
      </c>
      <c r="M160" t="s">
        <v>17</v>
      </c>
      <c r="N160" t="s">
        <v>465</v>
      </c>
      <c r="O160" s="54">
        <v>45888.700196759259</v>
      </c>
      <c r="P160" t="s">
        <v>17</v>
      </c>
      <c r="Q160" s="55">
        <v>45923</v>
      </c>
      <c r="R160" t="s">
        <v>17</v>
      </c>
      <c r="S160" s="54">
        <v>45923.566747685189</v>
      </c>
      <c r="T160" t="s">
        <v>4216</v>
      </c>
      <c r="U160" t="s">
        <v>466</v>
      </c>
      <c r="V160">
        <v>43023285</v>
      </c>
      <c r="W160" t="s">
        <v>4980</v>
      </c>
      <c r="X160" t="s">
        <v>17</v>
      </c>
      <c r="Y160" t="s">
        <v>17</v>
      </c>
      <c r="Z160" t="s">
        <v>17</v>
      </c>
      <c r="AA160" t="s">
        <v>17</v>
      </c>
      <c r="AB160" t="s">
        <v>17</v>
      </c>
      <c r="AC160">
        <v>3185291186</v>
      </c>
      <c r="AD160" t="s">
        <v>468</v>
      </c>
      <c r="AE160" t="s">
        <v>15</v>
      </c>
      <c r="AF160">
        <v>0</v>
      </c>
      <c r="AG160" t="s">
        <v>17</v>
      </c>
      <c r="AH160" t="s">
        <v>469</v>
      </c>
      <c r="AI160" t="s">
        <v>17</v>
      </c>
      <c r="AJ160" t="s">
        <v>470</v>
      </c>
      <c r="AK160" t="s">
        <v>4981</v>
      </c>
      <c r="AL160" t="s">
        <v>18</v>
      </c>
      <c r="AM160" t="s">
        <v>17</v>
      </c>
      <c r="AN160" t="s">
        <v>17</v>
      </c>
      <c r="AO160" t="s">
        <v>17</v>
      </c>
      <c r="AP160" t="s">
        <v>17</v>
      </c>
      <c r="AQ160">
        <v>9</v>
      </c>
      <c r="AR160" t="s">
        <v>17</v>
      </c>
      <c r="AS160" t="s">
        <v>17</v>
      </c>
      <c r="AT160" t="s">
        <v>17</v>
      </c>
      <c r="AU160" t="s">
        <v>17</v>
      </c>
      <c r="AV160" t="s">
        <v>17</v>
      </c>
      <c r="AW160" t="s">
        <v>1851</v>
      </c>
      <c r="AX160" t="s">
        <v>17</v>
      </c>
      <c r="AY160" t="s">
        <v>17</v>
      </c>
      <c r="AZ160" t="s">
        <v>17</v>
      </c>
      <c r="BA160" t="s">
        <v>17</v>
      </c>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HC160"/>
    </row>
    <row r="161" spans="1:211" hidden="1" x14ac:dyDescent="0.25">
      <c r="A161">
        <v>23492404</v>
      </c>
      <c r="B161">
        <f>VLOOKUP(A161,BASE!A:A,1,0)</f>
        <v>23492404</v>
      </c>
      <c r="C161">
        <v>1</v>
      </c>
      <c r="D161">
        <v>2</v>
      </c>
      <c r="E161" t="s">
        <v>4493</v>
      </c>
      <c r="F161" t="s">
        <v>462</v>
      </c>
      <c r="G161" t="s">
        <v>4494</v>
      </c>
      <c r="H161" t="s">
        <v>463</v>
      </c>
      <c r="I161" t="s">
        <v>463</v>
      </c>
      <c r="J161" t="s">
        <v>17</v>
      </c>
      <c r="K161" t="s">
        <v>17</v>
      </c>
      <c r="L161" t="s">
        <v>464</v>
      </c>
      <c r="M161" t="s">
        <v>17</v>
      </c>
      <c r="N161" t="s">
        <v>465</v>
      </c>
      <c r="O161" s="54">
        <v>45859.325162037036</v>
      </c>
      <c r="P161" t="s">
        <v>17</v>
      </c>
      <c r="Q161" s="55">
        <v>45859</v>
      </c>
      <c r="R161" s="56">
        <v>0</v>
      </c>
      <c r="S161" s="54">
        <v>45919.387939814813</v>
      </c>
      <c r="T161" t="s">
        <v>3746</v>
      </c>
      <c r="U161" t="s">
        <v>466</v>
      </c>
      <c r="V161">
        <v>71779108</v>
      </c>
      <c r="W161" t="s">
        <v>4495</v>
      </c>
      <c r="X161" t="s">
        <v>17</v>
      </c>
      <c r="Y161" t="s">
        <v>17</v>
      </c>
      <c r="Z161" t="s">
        <v>17</v>
      </c>
      <c r="AA161" t="s">
        <v>17</v>
      </c>
      <c r="AB161">
        <v>3808080</v>
      </c>
      <c r="AC161">
        <v>3162586617</v>
      </c>
      <c r="AD161" t="s">
        <v>468</v>
      </c>
      <c r="AE161" t="s">
        <v>15</v>
      </c>
      <c r="AF161">
        <v>0</v>
      </c>
      <c r="AG161" t="s">
        <v>17</v>
      </c>
      <c r="AH161" t="s">
        <v>469</v>
      </c>
      <c r="AI161" t="s">
        <v>17</v>
      </c>
      <c r="AJ161" t="s">
        <v>470</v>
      </c>
      <c r="AK161" t="s">
        <v>4496</v>
      </c>
      <c r="AL161" t="s">
        <v>18</v>
      </c>
      <c r="AM161" t="s">
        <v>17</v>
      </c>
      <c r="AN161" t="s">
        <v>17</v>
      </c>
      <c r="AO161" t="s">
        <v>17</v>
      </c>
      <c r="AP161" t="s">
        <v>17</v>
      </c>
      <c r="AQ161" t="s">
        <v>472</v>
      </c>
      <c r="AR161" t="s">
        <v>17</v>
      </c>
      <c r="AS161" t="s">
        <v>17</v>
      </c>
      <c r="AT161" t="s">
        <v>475</v>
      </c>
      <c r="AU161" t="s">
        <v>476</v>
      </c>
      <c r="AV161" t="s">
        <v>477</v>
      </c>
      <c r="AW161" t="s">
        <v>4497</v>
      </c>
      <c r="AX161" t="s">
        <v>17</v>
      </c>
      <c r="AY161" t="s">
        <v>17</v>
      </c>
      <c r="AZ161" t="s">
        <v>17</v>
      </c>
      <c r="BA161" t="s">
        <v>17</v>
      </c>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HC161"/>
    </row>
    <row r="162" spans="1:211" hidden="1" x14ac:dyDescent="0.25">
      <c r="A162">
        <v>23408160</v>
      </c>
      <c r="B162">
        <f>VLOOKUP(A162,BASE!A:A,1,0)</f>
        <v>23408160</v>
      </c>
      <c r="C162">
        <v>1</v>
      </c>
      <c r="D162">
        <v>2</v>
      </c>
      <c r="E162" t="s">
        <v>4982</v>
      </c>
      <c r="F162" t="s">
        <v>514</v>
      </c>
      <c r="G162" t="s">
        <v>4983</v>
      </c>
      <c r="H162" t="s">
        <v>463</v>
      </c>
      <c r="I162" t="s">
        <v>463</v>
      </c>
      <c r="J162" t="s">
        <v>17</v>
      </c>
      <c r="K162" t="s">
        <v>17</v>
      </c>
      <c r="L162" t="s">
        <v>464</v>
      </c>
      <c r="M162" t="s">
        <v>17</v>
      </c>
      <c r="N162" t="s">
        <v>465</v>
      </c>
      <c r="O162" s="54">
        <v>45754.327164351853</v>
      </c>
      <c r="P162" t="s">
        <v>17</v>
      </c>
      <c r="Q162" s="55">
        <v>45890</v>
      </c>
      <c r="R162" s="56">
        <v>0</v>
      </c>
      <c r="S162" s="54">
        <v>45923.392650462964</v>
      </c>
      <c r="T162" t="s">
        <v>4547</v>
      </c>
      <c r="U162" t="s">
        <v>466</v>
      </c>
      <c r="V162">
        <v>1037618844</v>
      </c>
      <c r="W162" t="s">
        <v>4984</v>
      </c>
      <c r="X162" t="s">
        <v>17</v>
      </c>
      <c r="Y162" t="s">
        <v>1416</v>
      </c>
      <c r="Z162" t="s">
        <v>17</v>
      </c>
      <c r="AA162" t="s">
        <v>17</v>
      </c>
      <c r="AB162" t="s">
        <v>17</v>
      </c>
      <c r="AC162">
        <v>3183101477</v>
      </c>
      <c r="AD162" t="s">
        <v>468</v>
      </c>
      <c r="AE162" t="s">
        <v>15</v>
      </c>
      <c r="AF162" t="s">
        <v>17</v>
      </c>
      <c r="AG162" t="s">
        <v>17</v>
      </c>
      <c r="AH162" t="s">
        <v>469</v>
      </c>
      <c r="AI162" t="s">
        <v>17</v>
      </c>
      <c r="AJ162" t="s">
        <v>470</v>
      </c>
      <c r="AK162" t="s">
        <v>4985</v>
      </c>
      <c r="AL162" t="s">
        <v>18</v>
      </c>
      <c r="AM162" t="s">
        <v>17</v>
      </c>
      <c r="AN162" t="s">
        <v>17</v>
      </c>
      <c r="AO162" t="s">
        <v>17</v>
      </c>
      <c r="AP162" t="s">
        <v>17</v>
      </c>
      <c r="AQ162" t="s">
        <v>472</v>
      </c>
      <c r="AR162" t="s">
        <v>17</v>
      </c>
      <c r="AS162" t="s">
        <v>17</v>
      </c>
      <c r="AT162" t="s">
        <v>17</v>
      </c>
      <c r="AU162" t="s">
        <v>17</v>
      </c>
      <c r="AV162" t="s">
        <v>17</v>
      </c>
      <c r="AW162" t="s">
        <v>1418</v>
      </c>
      <c r="AX162" t="s">
        <v>17</v>
      </c>
      <c r="AY162" t="s">
        <v>17</v>
      </c>
      <c r="AZ162" t="s">
        <v>17</v>
      </c>
      <c r="BA162" t="s">
        <v>17</v>
      </c>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HC162"/>
    </row>
    <row r="163" spans="1:211" hidden="1" x14ac:dyDescent="0.25">
      <c r="A163">
        <v>23497429</v>
      </c>
      <c r="B163">
        <f>VLOOKUP(A163,BASE!A:A,1,0)</f>
        <v>23497429</v>
      </c>
      <c r="C163">
        <v>1</v>
      </c>
      <c r="D163">
        <v>2</v>
      </c>
      <c r="E163" t="s">
        <v>4986</v>
      </c>
      <c r="F163" t="s">
        <v>514</v>
      </c>
      <c r="G163" t="s">
        <v>4987</v>
      </c>
      <c r="H163" t="s">
        <v>463</v>
      </c>
      <c r="I163" t="s">
        <v>463</v>
      </c>
      <c r="J163" t="s">
        <v>17</v>
      </c>
      <c r="K163" t="s">
        <v>17</v>
      </c>
      <c r="L163" t="s">
        <v>464</v>
      </c>
      <c r="M163" t="s">
        <v>17</v>
      </c>
      <c r="N163" t="s">
        <v>465</v>
      </c>
      <c r="O163" s="54">
        <v>45863.537465277775</v>
      </c>
      <c r="P163" t="s">
        <v>17</v>
      </c>
      <c r="Q163" s="55">
        <v>45895</v>
      </c>
      <c r="R163" s="56">
        <v>0</v>
      </c>
      <c r="S163" s="54">
        <v>45923.559918981482</v>
      </c>
      <c r="T163" t="s">
        <v>3285</v>
      </c>
      <c r="U163" t="s">
        <v>466</v>
      </c>
      <c r="V163">
        <v>1036607778</v>
      </c>
      <c r="W163" t="s">
        <v>4988</v>
      </c>
      <c r="X163" t="s">
        <v>17</v>
      </c>
      <c r="Y163" t="s">
        <v>17</v>
      </c>
      <c r="Z163" t="s">
        <v>17</v>
      </c>
      <c r="AA163" t="s">
        <v>17</v>
      </c>
      <c r="AB163" t="s">
        <v>17</v>
      </c>
      <c r="AC163">
        <v>3146357997</v>
      </c>
      <c r="AD163" t="s">
        <v>468</v>
      </c>
      <c r="AE163" t="s">
        <v>15</v>
      </c>
      <c r="AF163" t="s">
        <v>17</v>
      </c>
      <c r="AG163" t="s">
        <v>17</v>
      </c>
      <c r="AH163" t="s">
        <v>469</v>
      </c>
      <c r="AI163" t="s">
        <v>17</v>
      </c>
      <c r="AJ163" t="s">
        <v>470</v>
      </c>
      <c r="AK163" t="s">
        <v>4989</v>
      </c>
      <c r="AL163" t="s">
        <v>18</v>
      </c>
      <c r="AM163" t="s">
        <v>17</v>
      </c>
      <c r="AN163" t="s">
        <v>17</v>
      </c>
      <c r="AO163" t="s">
        <v>17</v>
      </c>
      <c r="AP163" t="s">
        <v>17</v>
      </c>
      <c r="AQ163" t="s">
        <v>472</v>
      </c>
      <c r="AR163" t="s">
        <v>17</v>
      </c>
      <c r="AS163" t="s">
        <v>17</v>
      </c>
      <c r="AT163" t="s">
        <v>17</v>
      </c>
      <c r="AU163" t="s">
        <v>17</v>
      </c>
      <c r="AV163" t="s">
        <v>17</v>
      </c>
      <c r="AW163" t="s">
        <v>1593</v>
      </c>
      <c r="AX163" t="s">
        <v>17</v>
      </c>
      <c r="AY163" t="s">
        <v>17</v>
      </c>
      <c r="AZ163" t="s">
        <v>17</v>
      </c>
      <c r="BA163" t="s">
        <v>17</v>
      </c>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HC163"/>
    </row>
    <row r="164" spans="1:211" hidden="1" x14ac:dyDescent="0.25">
      <c r="A164">
        <v>23537974</v>
      </c>
      <c r="B164">
        <f>VLOOKUP(A164,BASE!A:A,1,0)</f>
        <v>23537974</v>
      </c>
      <c r="C164">
        <v>1</v>
      </c>
      <c r="D164">
        <v>2</v>
      </c>
      <c r="E164" t="s">
        <v>4498</v>
      </c>
      <c r="F164" t="s">
        <v>462</v>
      </c>
      <c r="G164" t="s">
        <v>3023</v>
      </c>
      <c r="H164" t="s">
        <v>463</v>
      </c>
      <c r="I164" t="s">
        <v>463</v>
      </c>
      <c r="J164" t="s">
        <v>17</v>
      </c>
      <c r="K164" t="s">
        <v>17</v>
      </c>
      <c r="L164" t="s">
        <v>464</v>
      </c>
      <c r="M164" t="s">
        <v>17</v>
      </c>
      <c r="N164" t="s">
        <v>465</v>
      </c>
      <c r="O164" s="54">
        <v>45912.545138888891</v>
      </c>
      <c r="P164" t="s">
        <v>17</v>
      </c>
      <c r="Q164" s="55">
        <v>45912</v>
      </c>
      <c r="R164" s="56">
        <v>0</v>
      </c>
      <c r="S164" s="54">
        <v>45919.451203703706</v>
      </c>
      <c r="T164" t="s">
        <v>3769</v>
      </c>
      <c r="U164" t="s">
        <v>466</v>
      </c>
      <c r="V164">
        <v>71770528</v>
      </c>
      <c r="W164" t="s">
        <v>3024</v>
      </c>
      <c r="X164" t="s">
        <v>17</v>
      </c>
      <c r="Y164" t="s">
        <v>4499</v>
      </c>
      <c r="Z164" t="s">
        <v>17</v>
      </c>
      <c r="AA164" t="s">
        <v>17</v>
      </c>
      <c r="AB164" t="s">
        <v>17</v>
      </c>
      <c r="AC164">
        <v>3124020546</v>
      </c>
      <c r="AD164" t="s">
        <v>468</v>
      </c>
      <c r="AE164" t="s">
        <v>15</v>
      </c>
      <c r="AF164">
        <v>0</v>
      </c>
      <c r="AG164" t="s">
        <v>17</v>
      </c>
      <c r="AH164" t="s">
        <v>469</v>
      </c>
      <c r="AI164" t="s">
        <v>17</v>
      </c>
      <c r="AJ164" t="s">
        <v>470</v>
      </c>
      <c r="AK164" t="s">
        <v>4500</v>
      </c>
      <c r="AL164" t="s">
        <v>18</v>
      </c>
      <c r="AM164" t="s">
        <v>17</v>
      </c>
      <c r="AN164" t="s">
        <v>17</v>
      </c>
      <c r="AO164" t="s">
        <v>17</v>
      </c>
      <c r="AP164" t="s">
        <v>17</v>
      </c>
      <c r="AQ164" t="s">
        <v>472</v>
      </c>
      <c r="AR164" t="s">
        <v>17</v>
      </c>
      <c r="AS164" t="s">
        <v>17</v>
      </c>
      <c r="AT164" t="s">
        <v>475</v>
      </c>
      <c r="AU164" t="s">
        <v>476</v>
      </c>
      <c r="AV164" t="s">
        <v>477</v>
      </c>
      <c r="AW164" t="s">
        <v>4501</v>
      </c>
      <c r="AX164" t="s">
        <v>17</v>
      </c>
      <c r="AY164" t="s">
        <v>17</v>
      </c>
      <c r="AZ164" t="s">
        <v>17</v>
      </c>
      <c r="BA164" t="s">
        <v>17</v>
      </c>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HC164"/>
    </row>
    <row r="165" spans="1:211" hidden="1" x14ac:dyDescent="0.25">
      <c r="A165">
        <v>23535622</v>
      </c>
      <c r="B165">
        <f>VLOOKUP(A165,BASE!A:A,1,0)</f>
        <v>23535622</v>
      </c>
      <c r="C165">
        <v>1</v>
      </c>
      <c r="D165">
        <v>2</v>
      </c>
      <c r="E165" t="s">
        <v>4502</v>
      </c>
      <c r="F165" t="s">
        <v>462</v>
      </c>
      <c r="G165" t="s">
        <v>4503</v>
      </c>
      <c r="H165" t="s">
        <v>463</v>
      </c>
      <c r="I165" t="s">
        <v>463</v>
      </c>
      <c r="J165" t="s">
        <v>17</v>
      </c>
      <c r="K165" t="s">
        <v>17</v>
      </c>
      <c r="L165" t="s">
        <v>464</v>
      </c>
      <c r="M165" t="s">
        <v>17</v>
      </c>
      <c r="N165" t="s">
        <v>465</v>
      </c>
      <c r="O165" s="54">
        <v>45910.438680555555</v>
      </c>
      <c r="P165" t="s">
        <v>17</v>
      </c>
      <c r="Q165" s="55">
        <v>45910</v>
      </c>
      <c r="R165" s="56">
        <v>0</v>
      </c>
      <c r="S165" s="54">
        <v>45910.438715277778</v>
      </c>
      <c r="T165" t="s">
        <v>4990</v>
      </c>
      <c r="U165" t="s">
        <v>466</v>
      </c>
      <c r="V165">
        <v>19214824</v>
      </c>
      <c r="W165" t="s">
        <v>4504</v>
      </c>
      <c r="X165" t="s">
        <v>17</v>
      </c>
      <c r="Y165" t="s">
        <v>17</v>
      </c>
      <c r="Z165" t="s">
        <v>17</v>
      </c>
      <c r="AA165" t="s">
        <v>17</v>
      </c>
      <c r="AB165" t="s">
        <v>17</v>
      </c>
      <c r="AC165">
        <v>3043765078</v>
      </c>
      <c r="AD165" t="s">
        <v>468</v>
      </c>
      <c r="AE165" t="s">
        <v>15</v>
      </c>
      <c r="AF165">
        <v>0</v>
      </c>
      <c r="AG165" t="s">
        <v>17</v>
      </c>
      <c r="AH165" t="s">
        <v>469</v>
      </c>
      <c r="AI165" t="s">
        <v>17</v>
      </c>
      <c r="AJ165" t="s">
        <v>470</v>
      </c>
      <c r="AK165" t="s">
        <v>4505</v>
      </c>
      <c r="AL165" t="s">
        <v>18</v>
      </c>
      <c r="AM165" t="s">
        <v>17</v>
      </c>
      <c r="AN165" t="s">
        <v>17</v>
      </c>
      <c r="AO165" t="s">
        <v>17</v>
      </c>
      <c r="AP165" t="s">
        <v>17</v>
      </c>
      <c r="AQ165" t="s">
        <v>472</v>
      </c>
      <c r="AR165" t="s">
        <v>17</v>
      </c>
      <c r="AS165" t="s">
        <v>17</v>
      </c>
      <c r="AT165" t="s">
        <v>17</v>
      </c>
      <c r="AU165" t="s">
        <v>17</v>
      </c>
      <c r="AV165" t="s">
        <v>17</v>
      </c>
      <c r="AW165" t="s">
        <v>4506</v>
      </c>
      <c r="AX165" t="s">
        <v>17</v>
      </c>
      <c r="AY165" t="s">
        <v>17</v>
      </c>
      <c r="AZ165" t="s">
        <v>17</v>
      </c>
      <c r="BA165" t="s">
        <v>17</v>
      </c>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HC165"/>
    </row>
    <row r="166" spans="1:211" hidden="1" x14ac:dyDescent="0.25">
      <c r="A166">
        <v>23442481</v>
      </c>
      <c r="B166">
        <f>VLOOKUP(A166,BASE!A:A,1,0)</f>
        <v>23442481</v>
      </c>
      <c r="C166">
        <v>1</v>
      </c>
      <c r="D166">
        <v>2</v>
      </c>
      <c r="E166" t="s">
        <v>4507</v>
      </c>
      <c r="F166" t="s">
        <v>462</v>
      </c>
      <c r="G166" t="s">
        <v>4508</v>
      </c>
      <c r="H166" t="s">
        <v>463</v>
      </c>
      <c r="I166" t="s">
        <v>463</v>
      </c>
      <c r="J166" t="s">
        <v>17</v>
      </c>
      <c r="K166" t="s">
        <v>17</v>
      </c>
      <c r="L166" t="s">
        <v>464</v>
      </c>
      <c r="M166" t="s">
        <v>17</v>
      </c>
      <c r="N166" t="s">
        <v>465</v>
      </c>
      <c r="O166" s="54">
        <v>45796.693043981482</v>
      </c>
      <c r="P166" t="s">
        <v>17</v>
      </c>
      <c r="Q166" s="55">
        <v>45797</v>
      </c>
      <c r="R166" s="56">
        <v>0</v>
      </c>
      <c r="S166" s="54">
        <v>45922.474861111114</v>
      </c>
      <c r="T166" t="s">
        <v>3331</v>
      </c>
      <c r="U166" t="s">
        <v>466</v>
      </c>
      <c r="V166">
        <v>1152704372</v>
      </c>
      <c r="W166" t="s">
        <v>4509</v>
      </c>
      <c r="X166">
        <v>2305152</v>
      </c>
      <c r="Y166" t="s">
        <v>4510</v>
      </c>
      <c r="Z166" t="s">
        <v>17</v>
      </c>
      <c r="AA166" t="s">
        <v>17</v>
      </c>
      <c r="AB166">
        <v>2305152</v>
      </c>
      <c r="AC166">
        <v>3188222362</v>
      </c>
      <c r="AD166" t="s">
        <v>468</v>
      </c>
      <c r="AE166" t="s">
        <v>15</v>
      </c>
      <c r="AF166">
        <v>0</v>
      </c>
      <c r="AG166" t="s">
        <v>17</v>
      </c>
      <c r="AH166" t="s">
        <v>469</v>
      </c>
      <c r="AI166" t="s">
        <v>17</v>
      </c>
      <c r="AJ166" t="s">
        <v>470</v>
      </c>
      <c r="AK166" t="s">
        <v>4511</v>
      </c>
      <c r="AL166" t="s">
        <v>18</v>
      </c>
      <c r="AM166" t="s">
        <v>17</v>
      </c>
      <c r="AN166" t="s">
        <v>17</v>
      </c>
      <c r="AO166" t="s">
        <v>17</v>
      </c>
      <c r="AP166" t="s">
        <v>17</v>
      </c>
      <c r="AQ166">
        <v>9</v>
      </c>
      <c r="AR166" t="s">
        <v>17</v>
      </c>
      <c r="AS166" t="s">
        <v>17</v>
      </c>
      <c r="AT166" t="s">
        <v>17</v>
      </c>
      <c r="AU166" t="s">
        <v>17</v>
      </c>
      <c r="AV166" t="s">
        <v>17</v>
      </c>
      <c r="AW166" t="s">
        <v>4512</v>
      </c>
      <c r="AX166" t="s">
        <v>17</v>
      </c>
      <c r="AY166" t="s">
        <v>17</v>
      </c>
      <c r="AZ166" t="s">
        <v>17</v>
      </c>
      <c r="BA166" t="s">
        <v>17</v>
      </c>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HC166"/>
    </row>
    <row r="167" spans="1:211" hidden="1" x14ac:dyDescent="0.25">
      <c r="A167">
        <v>23546829</v>
      </c>
      <c r="B167">
        <f>VLOOKUP(A167,BASE!A:A,1,0)</f>
        <v>23546829</v>
      </c>
      <c r="C167">
        <v>1</v>
      </c>
      <c r="D167">
        <v>2</v>
      </c>
      <c r="E167" t="s">
        <v>4991</v>
      </c>
      <c r="F167" t="s">
        <v>462</v>
      </c>
      <c r="G167" t="s">
        <v>4992</v>
      </c>
      <c r="H167" t="s">
        <v>463</v>
      </c>
      <c r="I167" t="s">
        <v>463</v>
      </c>
      <c r="J167" t="s">
        <v>17</v>
      </c>
      <c r="K167" t="s">
        <v>17</v>
      </c>
      <c r="L167" t="s">
        <v>464</v>
      </c>
      <c r="M167" t="s">
        <v>17</v>
      </c>
      <c r="N167" t="s">
        <v>465</v>
      </c>
      <c r="O167" s="54">
        <v>45923.497048611112</v>
      </c>
      <c r="P167" t="s">
        <v>17</v>
      </c>
      <c r="Q167" s="55">
        <v>45923</v>
      </c>
      <c r="R167" s="56">
        <v>0</v>
      </c>
      <c r="S167" s="54">
        <v>45923.497083333335</v>
      </c>
      <c r="T167" t="s">
        <v>4993</v>
      </c>
      <c r="U167" t="s">
        <v>466</v>
      </c>
      <c r="V167">
        <v>43419000</v>
      </c>
      <c r="W167" t="s">
        <v>4994</v>
      </c>
      <c r="X167" t="s">
        <v>17</v>
      </c>
      <c r="Y167" t="s">
        <v>17</v>
      </c>
      <c r="Z167" t="s">
        <v>4995</v>
      </c>
      <c r="AA167" t="s">
        <v>4996</v>
      </c>
      <c r="AB167" t="s">
        <v>17</v>
      </c>
      <c r="AC167">
        <v>3146023600</v>
      </c>
      <c r="AD167" t="s">
        <v>468</v>
      </c>
      <c r="AE167" t="s">
        <v>15</v>
      </c>
      <c r="AF167">
        <v>0</v>
      </c>
      <c r="AG167" t="s">
        <v>17</v>
      </c>
      <c r="AH167" t="s">
        <v>469</v>
      </c>
      <c r="AI167" t="s">
        <v>17</v>
      </c>
      <c r="AJ167" t="s">
        <v>470</v>
      </c>
      <c r="AK167" t="s">
        <v>17</v>
      </c>
      <c r="AL167" t="s">
        <v>18</v>
      </c>
      <c r="AM167" t="s">
        <v>17</v>
      </c>
      <c r="AN167" t="s">
        <v>17</v>
      </c>
      <c r="AO167" t="s">
        <v>17</v>
      </c>
      <c r="AP167" t="s">
        <v>17</v>
      </c>
      <c r="AQ167" t="s">
        <v>472</v>
      </c>
      <c r="AR167" t="s">
        <v>17</v>
      </c>
      <c r="AS167" t="s">
        <v>17</v>
      </c>
      <c r="AT167" t="s">
        <v>475</v>
      </c>
      <c r="AU167" t="s">
        <v>476</v>
      </c>
      <c r="AV167" t="s">
        <v>477</v>
      </c>
      <c r="AW167" t="s">
        <v>4997</v>
      </c>
      <c r="AX167" t="s">
        <v>17</v>
      </c>
      <c r="AY167" t="s">
        <v>17</v>
      </c>
      <c r="AZ167" t="s">
        <v>17</v>
      </c>
      <c r="BA167" t="s">
        <v>17</v>
      </c>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HC167"/>
    </row>
    <row r="168" spans="1:211" hidden="1" x14ac:dyDescent="0.25">
      <c r="A168">
        <v>23542489</v>
      </c>
      <c r="B168">
        <f>VLOOKUP(A168,BASE!A:A,1,0)</f>
        <v>23542489</v>
      </c>
      <c r="C168">
        <v>1</v>
      </c>
      <c r="D168">
        <v>2</v>
      </c>
      <c r="E168" t="s">
        <v>4024</v>
      </c>
      <c r="F168" t="s">
        <v>514</v>
      </c>
      <c r="G168" t="s">
        <v>4025</v>
      </c>
      <c r="H168" t="s">
        <v>463</v>
      </c>
      <c r="I168" t="s">
        <v>463</v>
      </c>
      <c r="J168" t="s">
        <v>17</v>
      </c>
      <c r="K168" t="s">
        <v>17</v>
      </c>
      <c r="L168" t="s">
        <v>464</v>
      </c>
      <c r="M168" t="s">
        <v>17</v>
      </c>
      <c r="N168" t="s">
        <v>465</v>
      </c>
      <c r="O168" s="54">
        <v>45918.408831018518</v>
      </c>
      <c r="P168" t="s">
        <v>17</v>
      </c>
      <c r="Q168" s="55">
        <v>45923</v>
      </c>
      <c r="R168" t="s">
        <v>17</v>
      </c>
      <c r="S168" s="54">
        <v>45923.589768518519</v>
      </c>
      <c r="T168" t="s">
        <v>4234</v>
      </c>
      <c r="U168" t="s">
        <v>466</v>
      </c>
      <c r="V168">
        <v>1001660873</v>
      </c>
      <c r="W168" t="s">
        <v>4026</v>
      </c>
      <c r="X168" t="s">
        <v>17</v>
      </c>
      <c r="Y168" t="s">
        <v>17</v>
      </c>
      <c r="Z168" t="s">
        <v>17</v>
      </c>
      <c r="AA168" t="s">
        <v>17</v>
      </c>
      <c r="AB168" t="s">
        <v>17</v>
      </c>
      <c r="AC168">
        <v>3218543601</v>
      </c>
      <c r="AD168" t="s">
        <v>468</v>
      </c>
      <c r="AE168" t="s">
        <v>15</v>
      </c>
      <c r="AF168">
        <v>0</v>
      </c>
      <c r="AG168" t="s">
        <v>17</v>
      </c>
      <c r="AH168" t="s">
        <v>469</v>
      </c>
      <c r="AI168" t="s">
        <v>17</v>
      </c>
      <c r="AJ168" t="s">
        <v>470</v>
      </c>
      <c r="AK168" t="s">
        <v>4027</v>
      </c>
      <c r="AL168" t="s">
        <v>18</v>
      </c>
      <c r="AM168" t="s">
        <v>17</v>
      </c>
      <c r="AN168" t="s">
        <v>17</v>
      </c>
      <c r="AO168" t="s">
        <v>17</v>
      </c>
      <c r="AP168" t="s">
        <v>17</v>
      </c>
      <c r="AQ168">
        <v>9</v>
      </c>
      <c r="AR168" t="s">
        <v>17</v>
      </c>
      <c r="AS168" t="s">
        <v>17</v>
      </c>
      <c r="AT168" t="s">
        <v>17</v>
      </c>
      <c r="AU168" t="s">
        <v>17</v>
      </c>
      <c r="AV168" t="s">
        <v>17</v>
      </c>
      <c r="AW168" t="s">
        <v>4028</v>
      </c>
      <c r="AX168" t="s">
        <v>17</v>
      </c>
      <c r="AY168" t="s">
        <v>17</v>
      </c>
      <c r="AZ168" t="s">
        <v>17</v>
      </c>
      <c r="BA168" t="s">
        <v>17</v>
      </c>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HC168"/>
    </row>
    <row r="169" spans="1:211" hidden="1" x14ac:dyDescent="0.25">
      <c r="A169">
        <v>23546993</v>
      </c>
      <c r="B169">
        <f>VLOOKUP(A169,BASE!A:A,1,0)</f>
        <v>23546993</v>
      </c>
      <c r="C169">
        <v>1</v>
      </c>
      <c r="D169">
        <v>2</v>
      </c>
      <c r="E169" t="s">
        <v>4998</v>
      </c>
      <c r="F169" t="s">
        <v>462</v>
      </c>
      <c r="G169" t="s">
        <v>4999</v>
      </c>
      <c r="H169" t="s">
        <v>463</v>
      </c>
      <c r="I169" t="s">
        <v>463</v>
      </c>
      <c r="J169" t="s">
        <v>17</v>
      </c>
      <c r="K169" t="s">
        <v>17</v>
      </c>
      <c r="L169" t="s">
        <v>464</v>
      </c>
      <c r="M169" t="s">
        <v>17</v>
      </c>
      <c r="N169" t="s">
        <v>465</v>
      </c>
      <c r="O169" s="54">
        <v>45923.585138888891</v>
      </c>
      <c r="P169" t="s">
        <v>17</v>
      </c>
      <c r="Q169" s="55">
        <v>45923</v>
      </c>
      <c r="R169" s="56">
        <v>0</v>
      </c>
      <c r="S169" s="54">
        <v>45923.585173611114</v>
      </c>
      <c r="T169" t="s">
        <v>4234</v>
      </c>
      <c r="U169" t="s">
        <v>466</v>
      </c>
      <c r="V169">
        <v>1017124816</v>
      </c>
      <c r="W169" t="s">
        <v>5000</v>
      </c>
      <c r="X169" t="s">
        <v>17</v>
      </c>
      <c r="Y169" t="s">
        <v>17</v>
      </c>
      <c r="Z169" t="s">
        <v>17</v>
      </c>
      <c r="AA169" t="s">
        <v>17</v>
      </c>
      <c r="AB169" t="s">
        <v>17</v>
      </c>
      <c r="AC169">
        <v>3118274919</v>
      </c>
      <c r="AD169" t="s">
        <v>468</v>
      </c>
      <c r="AE169" t="s">
        <v>15</v>
      </c>
      <c r="AF169">
        <v>0</v>
      </c>
      <c r="AG169" t="s">
        <v>17</v>
      </c>
      <c r="AH169" t="s">
        <v>469</v>
      </c>
      <c r="AI169" t="s">
        <v>17</v>
      </c>
      <c r="AJ169" t="s">
        <v>470</v>
      </c>
      <c r="AK169" t="s">
        <v>5001</v>
      </c>
      <c r="AL169" t="s">
        <v>18</v>
      </c>
      <c r="AM169" t="s">
        <v>17</v>
      </c>
      <c r="AN169" t="s">
        <v>17</v>
      </c>
      <c r="AO169" t="s">
        <v>17</v>
      </c>
      <c r="AP169" t="s">
        <v>17</v>
      </c>
      <c r="AQ169">
        <v>9</v>
      </c>
      <c r="AR169" t="s">
        <v>17</v>
      </c>
      <c r="AS169" t="s">
        <v>17</v>
      </c>
      <c r="AT169" t="s">
        <v>17</v>
      </c>
      <c r="AU169" t="s">
        <v>17</v>
      </c>
      <c r="AV169" t="s">
        <v>17</v>
      </c>
      <c r="AW169" t="s">
        <v>5002</v>
      </c>
      <c r="AX169" t="s">
        <v>17</v>
      </c>
      <c r="AY169" t="s">
        <v>17</v>
      </c>
      <c r="AZ169" t="s">
        <v>17</v>
      </c>
      <c r="BA169" t="s">
        <v>17</v>
      </c>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HC169"/>
    </row>
    <row r="170" spans="1:211" hidden="1" x14ac:dyDescent="0.25">
      <c r="A170">
        <v>23534613</v>
      </c>
      <c r="B170">
        <f>VLOOKUP(A170,BASE!A:A,1,0)</f>
        <v>23534613</v>
      </c>
      <c r="C170">
        <v>1</v>
      </c>
      <c r="D170">
        <v>2</v>
      </c>
      <c r="E170" t="s">
        <v>850</v>
      </c>
      <c r="F170" t="s">
        <v>462</v>
      </c>
      <c r="G170" t="s">
        <v>851</v>
      </c>
      <c r="H170" t="s">
        <v>463</v>
      </c>
      <c r="I170" t="s">
        <v>463</v>
      </c>
      <c r="J170" t="s">
        <v>17</v>
      </c>
      <c r="K170" t="s">
        <v>17</v>
      </c>
      <c r="L170" t="s">
        <v>464</v>
      </c>
      <c r="M170" t="s">
        <v>17</v>
      </c>
      <c r="N170" t="s">
        <v>465</v>
      </c>
      <c r="O170" s="54">
        <v>45909.412256944444</v>
      </c>
      <c r="P170" t="s">
        <v>17</v>
      </c>
      <c r="Q170" s="55">
        <v>45909</v>
      </c>
      <c r="R170" s="56">
        <v>0</v>
      </c>
      <c r="S170" s="54">
        <v>45909.412303240744</v>
      </c>
      <c r="T170" t="s">
        <v>5003</v>
      </c>
      <c r="U170" t="s">
        <v>466</v>
      </c>
      <c r="V170">
        <v>1096196932</v>
      </c>
      <c r="W170" t="s">
        <v>852</v>
      </c>
      <c r="X170" t="s">
        <v>17</v>
      </c>
      <c r="Y170" t="s">
        <v>17</v>
      </c>
      <c r="Z170" t="s">
        <v>17</v>
      </c>
      <c r="AA170" t="s">
        <v>17</v>
      </c>
      <c r="AB170" t="s">
        <v>17</v>
      </c>
      <c r="AC170">
        <v>3002743230</v>
      </c>
      <c r="AD170" t="s">
        <v>468</v>
      </c>
      <c r="AE170" t="s">
        <v>15</v>
      </c>
      <c r="AF170">
        <v>0</v>
      </c>
      <c r="AG170" t="s">
        <v>17</v>
      </c>
      <c r="AH170" t="s">
        <v>469</v>
      </c>
      <c r="AI170" t="s">
        <v>17</v>
      </c>
      <c r="AJ170" t="s">
        <v>470</v>
      </c>
      <c r="AK170" t="s">
        <v>853</v>
      </c>
      <c r="AL170" t="s">
        <v>18</v>
      </c>
      <c r="AM170" t="s">
        <v>17</v>
      </c>
      <c r="AN170" t="s">
        <v>17</v>
      </c>
      <c r="AO170" t="s">
        <v>17</v>
      </c>
      <c r="AP170" t="s">
        <v>17</v>
      </c>
      <c r="AQ170" t="s">
        <v>472</v>
      </c>
      <c r="AR170" t="s">
        <v>17</v>
      </c>
      <c r="AS170" t="s">
        <v>17</v>
      </c>
      <c r="AT170" t="s">
        <v>17</v>
      </c>
      <c r="AU170" t="s">
        <v>17</v>
      </c>
      <c r="AV170" t="s">
        <v>17</v>
      </c>
      <c r="AW170" t="s">
        <v>854</v>
      </c>
      <c r="AX170" t="s">
        <v>17</v>
      </c>
      <c r="AY170" t="s">
        <v>17</v>
      </c>
      <c r="AZ170" t="s">
        <v>17</v>
      </c>
      <c r="BA170" t="s">
        <v>17</v>
      </c>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HC170"/>
    </row>
    <row r="171" spans="1:211" hidden="1" x14ac:dyDescent="0.25">
      <c r="A171">
        <v>23509170</v>
      </c>
      <c r="B171">
        <f>VLOOKUP(A171,BASE!A:A,1,0)</f>
        <v>23509170</v>
      </c>
      <c r="C171">
        <v>1</v>
      </c>
      <c r="D171">
        <v>2</v>
      </c>
      <c r="E171" t="s">
        <v>855</v>
      </c>
      <c r="F171" t="s">
        <v>514</v>
      </c>
      <c r="G171" t="s">
        <v>1036</v>
      </c>
      <c r="H171" t="s">
        <v>463</v>
      </c>
      <c r="I171" t="s">
        <v>463</v>
      </c>
      <c r="J171" t="s">
        <v>17</v>
      </c>
      <c r="K171" t="s">
        <v>17</v>
      </c>
      <c r="L171" t="s">
        <v>464</v>
      </c>
      <c r="M171" t="s">
        <v>17</v>
      </c>
      <c r="N171" t="s">
        <v>465</v>
      </c>
      <c r="O171" s="54">
        <v>45877.728298611109</v>
      </c>
      <c r="P171" t="s">
        <v>17</v>
      </c>
      <c r="Q171" s="55">
        <v>45880</v>
      </c>
      <c r="R171" t="s">
        <v>17</v>
      </c>
      <c r="S171" s="54">
        <v>45909.494421296295</v>
      </c>
      <c r="T171" t="s">
        <v>5004</v>
      </c>
      <c r="U171" t="s">
        <v>466</v>
      </c>
      <c r="V171">
        <v>1000101165</v>
      </c>
      <c r="W171" t="s">
        <v>857</v>
      </c>
      <c r="X171" t="s">
        <v>17</v>
      </c>
      <c r="Y171" t="s">
        <v>17</v>
      </c>
      <c r="Z171" t="s">
        <v>17</v>
      </c>
      <c r="AA171" t="s">
        <v>17</v>
      </c>
      <c r="AB171" t="s">
        <v>17</v>
      </c>
      <c r="AC171">
        <v>3243210172</v>
      </c>
      <c r="AD171" t="s">
        <v>468</v>
      </c>
      <c r="AE171" t="s">
        <v>15</v>
      </c>
      <c r="AF171">
        <v>2</v>
      </c>
      <c r="AG171" t="s">
        <v>17</v>
      </c>
      <c r="AH171" t="s">
        <v>469</v>
      </c>
      <c r="AI171" t="s">
        <v>17</v>
      </c>
      <c r="AJ171" t="s">
        <v>470</v>
      </c>
      <c r="AK171" t="s">
        <v>4513</v>
      </c>
      <c r="AL171" t="s">
        <v>18</v>
      </c>
      <c r="AM171" t="s">
        <v>17</v>
      </c>
      <c r="AN171" t="s">
        <v>17</v>
      </c>
      <c r="AO171" t="s">
        <v>17</v>
      </c>
      <c r="AP171" t="s">
        <v>17</v>
      </c>
      <c r="AQ171">
        <v>9</v>
      </c>
      <c r="AR171" t="s">
        <v>17</v>
      </c>
      <c r="AS171" t="s">
        <v>17</v>
      </c>
      <c r="AT171" t="s">
        <v>17</v>
      </c>
      <c r="AU171" t="s">
        <v>17</v>
      </c>
      <c r="AV171" t="s">
        <v>17</v>
      </c>
      <c r="AW171" t="s">
        <v>1037</v>
      </c>
      <c r="AX171" t="s">
        <v>17</v>
      </c>
      <c r="AY171" t="s">
        <v>17</v>
      </c>
      <c r="AZ171" t="s">
        <v>17</v>
      </c>
      <c r="BA171" t="s">
        <v>17</v>
      </c>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HC171"/>
    </row>
    <row r="172" spans="1:211" hidden="1" x14ac:dyDescent="0.25">
      <c r="A172">
        <v>23542706</v>
      </c>
      <c r="B172">
        <f>VLOOKUP(A172,BASE!A:A,1,0)</f>
        <v>23542706</v>
      </c>
      <c r="C172">
        <v>1</v>
      </c>
      <c r="D172">
        <v>2</v>
      </c>
      <c r="E172" t="s">
        <v>4029</v>
      </c>
      <c r="F172" t="s">
        <v>462</v>
      </c>
      <c r="G172" t="s">
        <v>4030</v>
      </c>
      <c r="H172" t="s">
        <v>463</v>
      </c>
      <c r="I172" t="s">
        <v>463</v>
      </c>
      <c r="J172" t="s">
        <v>17</v>
      </c>
      <c r="K172" t="s">
        <v>17</v>
      </c>
      <c r="L172" t="s">
        <v>464</v>
      </c>
      <c r="M172" t="s">
        <v>17</v>
      </c>
      <c r="N172" t="s">
        <v>465</v>
      </c>
      <c r="O172" s="54">
        <v>45918.511932870373</v>
      </c>
      <c r="P172" t="s">
        <v>17</v>
      </c>
      <c r="Q172" s="55">
        <v>45918</v>
      </c>
      <c r="R172" s="56">
        <v>0</v>
      </c>
      <c r="S172" s="54">
        <v>45918.511967592596</v>
      </c>
      <c r="T172" t="s">
        <v>5005</v>
      </c>
      <c r="U172" t="s">
        <v>466</v>
      </c>
      <c r="V172">
        <v>98763234</v>
      </c>
      <c r="W172" t="s">
        <v>4031</v>
      </c>
      <c r="X172" t="s">
        <v>17</v>
      </c>
      <c r="Y172" t="s">
        <v>17</v>
      </c>
      <c r="Z172">
        <v>1.46017712E+17</v>
      </c>
      <c r="AA172" t="s">
        <v>517</v>
      </c>
      <c r="AB172" t="s">
        <v>17</v>
      </c>
      <c r="AC172">
        <v>3008314691</v>
      </c>
      <c r="AD172" t="s">
        <v>468</v>
      </c>
      <c r="AE172" t="s">
        <v>15</v>
      </c>
      <c r="AF172">
        <v>0</v>
      </c>
      <c r="AG172" t="s">
        <v>17</v>
      </c>
      <c r="AH172" t="s">
        <v>469</v>
      </c>
      <c r="AI172" t="s">
        <v>17</v>
      </c>
      <c r="AJ172" t="s">
        <v>470</v>
      </c>
      <c r="AK172" t="s">
        <v>4032</v>
      </c>
      <c r="AL172" t="s">
        <v>18</v>
      </c>
      <c r="AM172" t="s">
        <v>17</v>
      </c>
      <c r="AN172" t="s">
        <v>17</v>
      </c>
      <c r="AO172" t="s">
        <v>17</v>
      </c>
      <c r="AP172" t="s">
        <v>17</v>
      </c>
      <c r="AQ172">
        <v>9</v>
      </c>
      <c r="AR172" t="s">
        <v>17</v>
      </c>
      <c r="AS172" t="s">
        <v>17</v>
      </c>
      <c r="AT172" t="s">
        <v>17</v>
      </c>
      <c r="AU172" t="s">
        <v>17</v>
      </c>
      <c r="AV172" t="s">
        <v>17</v>
      </c>
      <c r="AW172" t="s">
        <v>4033</v>
      </c>
      <c r="AX172" t="s">
        <v>17</v>
      </c>
      <c r="AY172" t="s">
        <v>17</v>
      </c>
      <c r="AZ172" t="s">
        <v>17</v>
      </c>
      <c r="BA172" t="s">
        <v>17</v>
      </c>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HC172"/>
    </row>
    <row r="173" spans="1:211" hidden="1" x14ac:dyDescent="0.25">
      <c r="A173">
        <v>23134880</v>
      </c>
      <c r="B173">
        <f>VLOOKUP(A173,BASE!A:A,1,0)</f>
        <v>23134880</v>
      </c>
      <c r="C173">
        <v>1</v>
      </c>
      <c r="D173">
        <v>2</v>
      </c>
      <c r="E173" t="s">
        <v>5006</v>
      </c>
      <c r="F173" t="s">
        <v>514</v>
      </c>
      <c r="G173" t="s">
        <v>5007</v>
      </c>
      <c r="H173" t="s">
        <v>463</v>
      </c>
      <c r="I173" t="s">
        <v>463</v>
      </c>
      <c r="J173" t="s">
        <v>17</v>
      </c>
      <c r="K173" t="s">
        <v>17</v>
      </c>
      <c r="L173" t="s">
        <v>464</v>
      </c>
      <c r="M173" t="s">
        <v>17</v>
      </c>
      <c r="N173" t="s">
        <v>465</v>
      </c>
      <c r="O173" s="54">
        <v>45462.430983796294</v>
      </c>
      <c r="P173" t="s">
        <v>17</v>
      </c>
      <c r="Q173" s="55">
        <v>45882</v>
      </c>
      <c r="R173" t="s">
        <v>17</v>
      </c>
      <c r="S173" s="54">
        <v>45922.650613425925</v>
      </c>
      <c r="T173" t="s">
        <v>4462</v>
      </c>
      <c r="U173" t="s">
        <v>466</v>
      </c>
      <c r="V173">
        <v>15525869</v>
      </c>
      <c r="W173" t="s">
        <v>5008</v>
      </c>
      <c r="X173" t="s">
        <v>17</v>
      </c>
      <c r="Y173" t="s">
        <v>5009</v>
      </c>
      <c r="Z173" t="s">
        <v>17</v>
      </c>
      <c r="AA173" t="s">
        <v>17</v>
      </c>
      <c r="AB173" t="s">
        <v>17</v>
      </c>
      <c r="AC173">
        <v>3148674779</v>
      </c>
      <c r="AD173" t="s">
        <v>468</v>
      </c>
      <c r="AE173" t="s">
        <v>15</v>
      </c>
      <c r="AF173" t="s">
        <v>17</v>
      </c>
      <c r="AG173" t="s">
        <v>17</v>
      </c>
      <c r="AH173" t="s">
        <v>469</v>
      </c>
      <c r="AI173" t="s">
        <v>17</v>
      </c>
      <c r="AJ173" t="s">
        <v>470</v>
      </c>
      <c r="AK173" t="s">
        <v>5010</v>
      </c>
      <c r="AL173" t="s">
        <v>18</v>
      </c>
      <c r="AM173" t="s">
        <v>17</v>
      </c>
      <c r="AN173" t="s">
        <v>17</v>
      </c>
      <c r="AO173" t="s">
        <v>17</v>
      </c>
      <c r="AP173" t="s">
        <v>17</v>
      </c>
      <c r="AQ173" t="s">
        <v>472</v>
      </c>
      <c r="AR173" t="s">
        <v>17</v>
      </c>
      <c r="AS173" t="s">
        <v>17</v>
      </c>
      <c r="AT173" t="s">
        <v>475</v>
      </c>
      <c r="AU173" t="s">
        <v>476</v>
      </c>
      <c r="AV173" t="s">
        <v>477</v>
      </c>
      <c r="AW173" t="s">
        <v>5011</v>
      </c>
      <c r="AX173" t="s">
        <v>17</v>
      </c>
      <c r="AY173" t="s">
        <v>17</v>
      </c>
      <c r="AZ173" t="s">
        <v>17</v>
      </c>
      <c r="BA173" t="s">
        <v>17</v>
      </c>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HC173"/>
    </row>
    <row r="174" spans="1:211" hidden="1" x14ac:dyDescent="0.25">
      <c r="A174">
        <v>23545463</v>
      </c>
      <c r="B174">
        <f>VLOOKUP(A174,BASE!A:A,1,0)</f>
        <v>23545463</v>
      </c>
      <c r="C174">
        <v>1</v>
      </c>
      <c r="D174">
        <v>2</v>
      </c>
      <c r="E174" t="s">
        <v>4515</v>
      </c>
      <c r="F174" t="s">
        <v>462</v>
      </c>
      <c r="G174" t="s">
        <v>4516</v>
      </c>
      <c r="H174" t="s">
        <v>463</v>
      </c>
      <c r="I174" t="s">
        <v>463</v>
      </c>
      <c r="J174" t="s">
        <v>17</v>
      </c>
      <c r="K174" t="s">
        <v>17</v>
      </c>
      <c r="L174" t="s">
        <v>464</v>
      </c>
      <c r="M174" t="s">
        <v>17</v>
      </c>
      <c r="N174" t="s">
        <v>465</v>
      </c>
      <c r="O174" s="54">
        <v>45922.395115740743</v>
      </c>
      <c r="P174" t="s">
        <v>17</v>
      </c>
      <c r="Q174" s="55">
        <v>45922</v>
      </c>
      <c r="R174" s="56">
        <v>0</v>
      </c>
      <c r="S174" s="54">
        <v>45922.395138888889</v>
      </c>
      <c r="T174" t="s">
        <v>5012</v>
      </c>
      <c r="U174" t="s">
        <v>466</v>
      </c>
      <c r="V174">
        <v>43091104</v>
      </c>
      <c r="W174" t="s">
        <v>4517</v>
      </c>
      <c r="X174" t="s">
        <v>17</v>
      </c>
      <c r="Y174" t="s">
        <v>17</v>
      </c>
      <c r="Z174" t="s">
        <v>17</v>
      </c>
      <c r="AA174" t="s">
        <v>17</v>
      </c>
      <c r="AB174" t="s">
        <v>17</v>
      </c>
      <c r="AC174">
        <v>3106713692</v>
      </c>
      <c r="AD174" t="s">
        <v>468</v>
      </c>
      <c r="AE174" t="s">
        <v>15</v>
      </c>
      <c r="AF174">
        <v>0</v>
      </c>
      <c r="AG174" t="s">
        <v>17</v>
      </c>
      <c r="AH174" t="s">
        <v>469</v>
      </c>
      <c r="AI174" t="s">
        <v>17</v>
      </c>
      <c r="AJ174" t="s">
        <v>470</v>
      </c>
      <c r="AK174" t="s">
        <v>4518</v>
      </c>
      <c r="AL174" t="s">
        <v>18</v>
      </c>
      <c r="AM174" t="s">
        <v>17</v>
      </c>
      <c r="AN174" t="s">
        <v>17</v>
      </c>
      <c r="AO174" t="s">
        <v>17</v>
      </c>
      <c r="AP174" t="s">
        <v>17</v>
      </c>
      <c r="AQ174">
        <v>9</v>
      </c>
      <c r="AR174" t="s">
        <v>17</v>
      </c>
      <c r="AS174" t="s">
        <v>17</v>
      </c>
      <c r="AT174" t="s">
        <v>475</v>
      </c>
      <c r="AU174" t="s">
        <v>476</v>
      </c>
      <c r="AV174" t="s">
        <v>477</v>
      </c>
      <c r="AW174" t="s">
        <v>4519</v>
      </c>
      <c r="AX174" t="s">
        <v>17</v>
      </c>
      <c r="AY174" t="s">
        <v>17</v>
      </c>
      <c r="AZ174" t="s">
        <v>17</v>
      </c>
      <c r="BA174" t="s">
        <v>17</v>
      </c>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HC174"/>
    </row>
    <row r="175" spans="1:211" hidden="1" x14ac:dyDescent="0.25">
      <c r="A175">
        <v>23536581</v>
      </c>
      <c r="B175">
        <f>VLOOKUP(A175,BASE!A:A,1,0)</f>
        <v>23536581</v>
      </c>
      <c r="C175">
        <v>1</v>
      </c>
      <c r="D175">
        <v>2</v>
      </c>
      <c r="E175" t="s">
        <v>1179</v>
      </c>
      <c r="F175" t="s">
        <v>462</v>
      </c>
      <c r="G175" t="s">
        <v>1180</v>
      </c>
      <c r="H175" t="s">
        <v>463</v>
      </c>
      <c r="I175" t="s">
        <v>463</v>
      </c>
      <c r="J175" t="s">
        <v>17</v>
      </c>
      <c r="K175" t="s">
        <v>17</v>
      </c>
      <c r="L175" t="s">
        <v>464</v>
      </c>
      <c r="M175" t="s">
        <v>17</v>
      </c>
      <c r="N175" t="s">
        <v>465</v>
      </c>
      <c r="O175" s="54">
        <v>45911.383738425924</v>
      </c>
      <c r="P175" t="s">
        <v>17</v>
      </c>
      <c r="Q175" s="55">
        <v>45911</v>
      </c>
      <c r="R175" s="56">
        <v>0</v>
      </c>
      <c r="S175" s="54">
        <v>45911.383773148147</v>
      </c>
      <c r="T175" t="s">
        <v>5013</v>
      </c>
      <c r="U175" t="s">
        <v>466</v>
      </c>
      <c r="V175">
        <v>98531013</v>
      </c>
      <c r="W175" t="s">
        <v>1181</v>
      </c>
      <c r="X175" t="s">
        <v>17</v>
      </c>
      <c r="Y175" t="s">
        <v>17</v>
      </c>
      <c r="Z175" t="s">
        <v>17</v>
      </c>
      <c r="AA175" t="s">
        <v>17</v>
      </c>
      <c r="AB175">
        <v>2282638</v>
      </c>
      <c r="AC175">
        <v>3008157606</v>
      </c>
      <c r="AD175" t="s">
        <v>468</v>
      </c>
      <c r="AE175" t="s">
        <v>15</v>
      </c>
      <c r="AF175">
        <v>0</v>
      </c>
      <c r="AG175" t="s">
        <v>17</v>
      </c>
      <c r="AH175" t="s">
        <v>469</v>
      </c>
      <c r="AI175" t="s">
        <v>17</v>
      </c>
      <c r="AJ175" t="s">
        <v>470</v>
      </c>
      <c r="AK175" t="s">
        <v>1182</v>
      </c>
      <c r="AL175" t="s">
        <v>18</v>
      </c>
      <c r="AM175" t="s">
        <v>17</v>
      </c>
      <c r="AN175" t="s">
        <v>17</v>
      </c>
      <c r="AO175" t="s">
        <v>17</v>
      </c>
      <c r="AP175" t="s">
        <v>17</v>
      </c>
      <c r="AQ175">
        <v>9</v>
      </c>
      <c r="AR175" t="s">
        <v>17</v>
      </c>
      <c r="AS175" t="s">
        <v>17</v>
      </c>
      <c r="AT175" t="s">
        <v>475</v>
      </c>
      <c r="AU175" t="s">
        <v>476</v>
      </c>
      <c r="AV175" t="s">
        <v>477</v>
      </c>
      <c r="AW175" t="s">
        <v>1183</v>
      </c>
      <c r="AX175" t="s">
        <v>17</v>
      </c>
      <c r="AY175" t="s">
        <v>17</v>
      </c>
      <c r="AZ175" t="s">
        <v>17</v>
      </c>
      <c r="BA175" t="s">
        <v>17</v>
      </c>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HC175"/>
    </row>
    <row r="176" spans="1:211" hidden="1" x14ac:dyDescent="0.25">
      <c r="A176">
        <v>23457970</v>
      </c>
      <c r="B176">
        <f>VLOOKUP(A176,BASE!A:A,1,0)</f>
        <v>23457970</v>
      </c>
      <c r="C176">
        <v>1</v>
      </c>
      <c r="D176">
        <v>2</v>
      </c>
      <c r="E176" t="s">
        <v>3600</v>
      </c>
      <c r="F176" t="s">
        <v>514</v>
      </c>
      <c r="G176" t="s">
        <v>3601</v>
      </c>
      <c r="H176" t="s">
        <v>463</v>
      </c>
      <c r="I176" t="s">
        <v>463</v>
      </c>
      <c r="J176" t="s">
        <v>17</v>
      </c>
      <c r="K176" t="s">
        <v>17</v>
      </c>
      <c r="L176" t="s">
        <v>464</v>
      </c>
      <c r="M176" t="s">
        <v>17</v>
      </c>
      <c r="N176" t="s">
        <v>465</v>
      </c>
      <c r="O176" s="54">
        <v>45814.462627314817</v>
      </c>
      <c r="P176" t="s">
        <v>17</v>
      </c>
      <c r="Q176" s="55">
        <v>45889</v>
      </c>
      <c r="R176" t="s">
        <v>17</v>
      </c>
      <c r="S176" s="54">
        <v>45916.482812499999</v>
      </c>
      <c r="T176" t="s">
        <v>5014</v>
      </c>
      <c r="U176" t="s">
        <v>466</v>
      </c>
      <c r="V176">
        <v>43589213</v>
      </c>
      <c r="W176" t="s">
        <v>3602</v>
      </c>
      <c r="X176" t="s">
        <v>17</v>
      </c>
      <c r="Y176" t="s">
        <v>17</v>
      </c>
      <c r="Z176" t="s">
        <v>17</v>
      </c>
      <c r="AA176" t="s">
        <v>17</v>
      </c>
      <c r="AB176">
        <v>5047453</v>
      </c>
      <c r="AC176">
        <v>3052750921</v>
      </c>
      <c r="AD176" t="s">
        <v>468</v>
      </c>
      <c r="AE176" t="s">
        <v>15</v>
      </c>
      <c r="AF176" t="s">
        <v>17</v>
      </c>
      <c r="AG176" t="s">
        <v>17</v>
      </c>
      <c r="AH176" t="s">
        <v>469</v>
      </c>
      <c r="AI176" t="s">
        <v>17</v>
      </c>
      <c r="AJ176" t="s">
        <v>470</v>
      </c>
      <c r="AK176" t="s">
        <v>3603</v>
      </c>
      <c r="AL176" t="s">
        <v>18</v>
      </c>
      <c r="AM176" t="s">
        <v>17</v>
      </c>
      <c r="AN176" t="s">
        <v>17</v>
      </c>
      <c r="AO176" t="s">
        <v>17</v>
      </c>
      <c r="AP176" t="s">
        <v>17</v>
      </c>
      <c r="AQ176" t="s">
        <v>472</v>
      </c>
      <c r="AR176" t="s">
        <v>17</v>
      </c>
      <c r="AS176" t="s">
        <v>17</v>
      </c>
      <c r="AT176" t="s">
        <v>17</v>
      </c>
      <c r="AU176" t="s">
        <v>17</v>
      </c>
      <c r="AV176" t="s">
        <v>17</v>
      </c>
      <c r="AW176" t="s">
        <v>3604</v>
      </c>
      <c r="AX176" t="s">
        <v>17</v>
      </c>
      <c r="AY176" t="s">
        <v>17</v>
      </c>
      <c r="AZ176" t="s">
        <v>17</v>
      </c>
      <c r="BA176" t="s">
        <v>17</v>
      </c>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HC176"/>
    </row>
    <row r="177" spans="1:211" hidden="1" x14ac:dyDescent="0.25">
      <c r="A177">
        <v>23538250</v>
      </c>
      <c r="B177">
        <f>VLOOKUP(A177,BASE!A:A,1,0)</f>
        <v>23538250</v>
      </c>
      <c r="C177">
        <v>1</v>
      </c>
      <c r="D177">
        <v>2</v>
      </c>
      <c r="E177" t="s">
        <v>3369</v>
      </c>
      <c r="F177" t="s">
        <v>514</v>
      </c>
      <c r="G177" t="s">
        <v>3370</v>
      </c>
      <c r="H177" t="s">
        <v>463</v>
      </c>
      <c r="I177" t="s">
        <v>463</v>
      </c>
      <c r="J177" t="s">
        <v>17</v>
      </c>
      <c r="K177" t="s">
        <v>17</v>
      </c>
      <c r="L177" t="s">
        <v>464</v>
      </c>
      <c r="M177" t="s">
        <v>17</v>
      </c>
      <c r="N177" t="s">
        <v>465</v>
      </c>
      <c r="O177" s="54">
        <v>45912.676724537036</v>
      </c>
      <c r="P177" t="s">
        <v>17</v>
      </c>
      <c r="Q177" s="55">
        <v>45917</v>
      </c>
      <c r="R177" t="s">
        <v>17</v>
      </c>
      <c r="S177" s="54">
        <v>45917.549722222226</v>
      </c>
      <c r="T177" t="s">
        <v>4875</v>
      </c>
      <c r="U177" t="s">
        <v>466</v>
      </c>
      <c r="V177">
        <v>1128475927</v>
      </c>
      <c r="W177" t="s">
        <v>3371</v>
      </c>
      <c r="X177" t="s">
        <v>17</v>
      </c>
      <c r="Y177" t="s">
        <v>17</v>
      </c>
      <c r="Z177">
        <v>1.47020416E+17</v>
      </c>
      <c r="AA177" t="s">
        <v>484</v>
      </c>
      <c r="AB177" t="s">
        <v>17</v>
      </c>
      <c r="AC177">
        <v>3008535452</v>
      </c>
      <c r="AD177" t="s">
        <v>468</v>
      </c>
      <c r="AE177" t="s">
        <v>15</v>
      </c>
      <c r="AF177">
        <v>0</v>
      </c>
      <c r="AG177" t="s">
        <v>17</v>
      </c>
      <c r="AH177" t="s">
        <v>469</v>
      </c>
      <c r="AI177" t="s">
        <v>17</v>
      </c>
      <c r="AJ177" t="s">
        <v>470</v>
      </c>
      <c r="AK177" t="s">
        <v>3372</v>
      </c>
      <c r="AL177" t="s">
        <v>18</v>
      </c>
      <c r="AM177" t="s">
        <v>17</v>
      </c>
      <c r="AN177" t="s">
        <v>17</v>
      </c>
      <c r="AO177" t="s">
        <v>17</v>
      </c>
      <c r="AP177" t="s">
        <v>17</v>
      </c>
      <c r="AQ177">
        <v>9</v>
      </c>
      <c r="AR177" t="s">
        <v>17</v>
      </c>
      <c r="AS177" t="s">
        <v>17</v>
      </c>
      <c r="AT177" t="s">
        <v>17</v>
      </c>
      <c r="AU177" t="s">
        <v>17</v>
      </c>
      <c r="AV177" t="s">
        <v>17</v>
      </c>
      <c r="AW177" t="s">
        <v>3373</v>
      </c>
      <c r="AX177" t="s">
        <v>17</v>
      </c>
      <c r="AY177" t="s">
        <v>17</v>
      </c>
      <c r="AZ177" t="s">
        <v>17</v>
      </c>
      <c r="BA177" t="s">
        <v>17</v>
      </c>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HC177"/>
    </row>
    <row r="178" spans="1:211" hidden="1" x14ac:dyDescent="0.25">
      <c r="A178">
        <v>23543631</v>
      </c>
      <c r="B178">
        <f>VLOOKUP(A178,BASE!A:A,1,0)</f>
        <v>23543631</v>
      </c>
      <c r="C178">
        <v>1</v>
      </c>
      <c r="D178">
        <v>2</v>
      </c>
      <c r="E178" t="s">
        <v>4520</v>
      </c>
      <c r="F178" t="s">
        <v>462</v>
      </c>
      <c r="G178" t="s">
        <v>4521</v>
      </c>
      <c r="H178" t="s">
        <v>463</v>
      </c>
      <c r="I178" t="s">
        <v>463</v>
      </c>
      <c r="J178" t="s">
        <v>17</v>
      </c>
      <c r="K178" t="s">
        <v>17</v>
      </c>
      <c r="L178" t="s">
        <v>464</v>
      </c>
      <c r="M178" t="s">
        <v>17</v>
      </c>
      <c r="N178" t="s">
        <v>465</v>
      </c>
      <c r="O178" s="54">
        <v>45919.50409722222</v>
      </c>
      <c r="P178" t="s">
        <v>17</v>
      </c>
      <c r="Q178" s="55">
        <v>45919</v>
      </c>
      <c r="R178" s="56">
        <v>0</v>
      </c>
      <c r="S178" s="54">
        <v>45919.504131944443</v>
      </c>
      <c r="T178" t="s">
        <v>5015</v>
      </c>
      <c r="U178" t="s">
        <v>466</v>
      </c>
      <c r="V178">
        <v>1017179976</v>
      </c>
      <c r="W178" t="s">
        <v>4522</v>
      </c>
      <c r="X178" t="s">
        <v>17</v>
      </c>
      <c r="Y178" t="s">
        <v>17</v>
      </c>
      <c r="Z178" t="s">
        <v>17</v>
      </c>
      <c r="AA178" t="s">
        <v>17</v>
      </c>
      <c r="AB178" t="s">
        <v>17</v>
      </c>
      <c r="AC178">
        <v>3046351318</v>
      </c>
      <c r="AD178" t="s">
        <v>468</v>
      </c>
      <c r="AE178" t="s">
        <v>15</v>
      </c>
      <c r="AF178">
        <v>0</v>
      </c>
      <c r="AG178" t="s">
        <v>17</v>
      </c>
      <c r="AH178" t="s">
        <v>469</v>
      </c>
      <c r="AI178" t="s">
        <v>17</v>
      </c>
      <c r="AJ178" t="s">
        <v>470</v>
      </c>
      <c r="AK178" t="s">
        <v>4523</v>
      </c>
      <c r="AL178" t="s">
        <v>18</v>
      </c>
      <c r="AM178" t="s">
        <v>17</v>
      </c>
      <c r="AN178" t="s">
        <v>17</v>
      </c>
      <c r="AO178" t="s">
        <v>17</v>
      </c>
      <c r="AP178" t="s">
        <v>17</v>
      </c>
      <c r="AQ178">
        <v>9</v>
      </c>
      <c r="AR178" t="s">
        <v>17</v>
      </c>
      <c r="AS178" t="s">
        <v>17</v>
      </c>
      <c r="AT178" t="s">
        <v>17</v>
      </c>
      <c r="AU178" t="s">
        <v>17</v>
      </c>
      <c r="AV178" t="s">
        <v>17</v>
      </c>
      <c r="AW178" t="s">
        <v>4524</v>
      </c>
      <c r="AX178" t="s">
        <v>17</v>
      </c>
      <c r="AY178" t="s">
        <v>17</v>
      </c>
      <c r="AZ178" t="s">
        <v>17</v>
      </c>
      <c r="BA178" t="s">
        <v>17</v>
      </c>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HC178"/>
    </row>
    <row r="179" spans="1:211" hidden="1" x14ac:dyDescent="0.25">
      <c r="A179">
        <v>23525661</v>
      </c>
      <c r="B179">
        <f>VLOOKUP(A179,BASE!A:A,1,0)</f>
        <v>23525661</v>
      </c>
      <c r="C179">
        <v>1</v>
      </c>
      <c r="D179">
        <v>2</v>
      </c>
      <c r="E179" t="s">
        <v>2453</v>
      </c>
      <c r="F179" t="s">
        <v>514</v>
      </c>
      <c r="G179" t="s">
        <v>3830</v>
      </c>
      <c r="H179" t="s">
        <v>463</v>
      </c>
      <c r="I179" t="s">
        <v>463</v>
      </c>
      <c r="J179" t="s">
        <v>17</v>
      </c>
      <c r="K179" t="s">
        <v>17</v>
      </c>
      <c r="L179" t="s">
        <v>464</v>
      </c>
      <c r="M179" t="s">
        <v>17</v>
      </c>
      <c r="N179" t="s">
        <v>465</v>
      </c>
      <c r="O179" s="54">
        <v>45897.643171296295</v>
      </c>
      <c r="P179" t="s">
        <v>17</v>
      </c>
      <c r="Q179" s="55">
        <v>45917</v>
      </c>
      <c r="R179" t="s">
        <v>17</v>
      </c>
      <c r="S179" s="54">
        <v>45917.542569444442</v>
      </c>
      <c r="T179" t="s">
        <v>4875</v>
      </c>
      <c r="U179" t="s">
        <v>466</v>
      </c>
      <c r="V179">
        <v>1057756854</v>
      </c>
      <c r="W179" t="s">
        <v>3831</v>
      </c>
      <c r="X179" t="s">
        <v>17</v>
      </c>
      <c r="Y179" t="s">
        <v>17</v>
      </c>
      <c r="Z179" t="s">
        <v>17</v>
      </c>
      <c r="AA179" t="s">
        <v>17</v>
      </c>
      <c r="AB179" t="s">
        <v>17</v>
      </c>
      <c r="AC179">
        <v>3133961850</v>
      </c>
      <c r="AD179" t="s">
        <v>468</v>
      </c>
      <c r="AE179" t="s">
        <v>15</v>
      </c>
      <c r="AF179">
        <v>0</v>
      </c>
      <c r="AG179" t="s">
        <v>17</v>
      </c>
      <c r="AH179" t="s">
        <v>469</v>
      </c>
      <c r="AI179" t="s">
        <v>17</v>
      </c>
      <c r="AJ179" t="s">
        <v>470</v>
      </c>
      <c r="AK179" t="s">
        <v>3832</v>
      </c>
      <c r="AL179" t="s">
        <v>18</v>
      </c>
      <c r="AM179" t="s">
        <v>17</v>
      </c>
      <c r="AN179" t="s">
        <v>17</v>
      </c>
      <c r="AO179" t="s">
        <v>17</v>
      </c>
      <c r="AP179" t="s">
        <v>17</v>
      </c>
      <c r="AQ179">
        <v>9</v>
      </c>
      <c r="AR179" t="s">
        <v>17</v>
      </c>
      <c r="AS179" t="s">
        <v>17</v>
      </c>
      <c r="AT179" t="s">
        <v>17</v>
      </c>
      <c r="AU179" t="s">
        <v>17</v>
      </c>
      <c r="AV179" t="s">
        <v>17</v>
      </c>
      <c r="AW179" t="s">
        <v>2451</v>
      </c>
      <c r="AX179" t="s">
        <v>17</v>
      </c>
      <c r="AY179" t="s">
        <v>17</v>
      </c>
      <c r="AZ179" t="s">
        <v>17</v>
      </c>
      <c r="BA179" t="s">
        <v>17</v>
      </c>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HC179"/>
    </row>
    <row r="180" spans="1:211" hidden="1" x14ac:dyDescent="0.25">
      <c r="A180">
        <v>23511947</v>
      </c>
      <c r="B180">
        <f>VLOOKUP(A180,BASE!A:A,1,0)</f>
        <v>23511947</v>
      </c>
      <c r="C180">
        <v>1</v>
      </c>
      <c r="D180">
        <v>2</v>
      </c>
      <c r="E180" t="s">
        <v>5016</v>
      </c>
      <c r="F180" t="s">
        <v>514</v>
      </c>
      <c r="G180" t="s">
        <v>5017</v>
      </c>
      <c r="H180" t="s">
        <v>463</v>
      </c>
      <c r="I180" t="s">
        <v>463</v>
      </c>
      <c r="J180" t="s">
        <v>17</v>
      </c>
      <c r="K180" t="s">
        <v>17</v>
      </c>
      <c r="L180" t="s">
        <v>464</v>
      </c>
      <c r="M180" t="s">
        <v>17</v>
      </c>
      <c r="N180" t="s">
        <v>465</v>
      </c>
      <c r="O180" s="54">
        <v>45882.36005787037</v>
      </c>
      <c r="P180" t="s">
        <v>17</v>
      </c>
      <c r="Q180" s="55">
        <v>45889</v>
      </c>
      <c r="R180" t="s">
        <v>17</v>
      </c>
      <c r="S180" s="54">
        <v>45923.417083333334</v>
      </c>
      <c r="T180" t="s">
        <v>3546</v>
      </c>
      <c r="U180" t="s">
        <v>466</v>
      </c>
      <c r="V180">
        <v>43452735</v>
      </c>
      <c r="W180" t="s">
        <v>5018</v>
      </c>
      <c r="X180">
        <v>3627006</v>
      </c>
      <c r="Y180" t="s">
        <v>17</v>
      </c>
      <c r="Z180">
        <v>1.47047447E+17</v>
      </c>
      <c r="AA180" t="s">
        <v>484</v>
      </c>
      <c r="AB180">
        <v>3627006</v>
      </c>
      <c r="AC180">
        <v>3137111529</v>
      </c>
      <c r="AD180" t="s">
        <v>468</v>
      </c>
      <c r="AE180" t="s">
        <v>15</v>
      </c>
      <c r="AF180" t="s">
        <v>17</v>
      </c>
      <c r="AG180" t="s">
        <v>17</v>
      </c>
      <c r="AH180" t="s">
        <v>469</v>
      </c>
      <c r="AI180" t="s">
        <v>17</v>
      </c>
      <c r="AJ180" t="s">
        <v>470</v>
      </c>
      <c r="AK180" t="s">
        <v>5019</v>
      </c>
      <c r="AL180" t="s">
        <v>18</v>
      </c>
      <c r="AM180" t="s">
        <v>17</v>
      </c>
      <c r="AN180" t="s">
        <v>17</v>
      </c>
      <c r="AO180" t="s">
        <v>17</v>
      </c>
      <c r="AP180" t="s">
        <v>17</v>
      </c>
      <c r="AQ180" t="s">
        <v>472</v>
      </c>
      <c r="AR180" t="s">
        <v>17</v>
      </c>
      <c r="AS180" t="s">
        <v>17</v>
      </c>
      <c r="AT180" t="s">
        <v>17</v>
      </c>
      <c r="AU180" t="s">
        <v>17</v>
      </c>
      <c r="AV180" t="s">
        <v>17</v>
      </c>
      <c r="AW180" t="s">
        <v>5020</v>
      </c>
      <c r="AX180" t="s">
        <v>17</v>
      </c>
      <c r="AY180" t="s">
        <v>17</v>
      </c>
      <c r="AZ180" t="s">
        <v>17</v>
      </c>
      <c r="BA180" t="s">
        <v>17</v>
      </c>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HC180"/>
    </row>
    <row r="181" spans="1:211" hidden="1" x14ac:dyDescent="0.25">
      <c r="A181">
        <v>23540514</v>
      </c>
      <c r="B181">
        <f>VLOOKUP(A181,BASE!A:A,1,0)</f>
        <v>23540514</v>
      </c>
      <c r="C181">
        <v>1</v>
      </c>
      <c r="D181">
        <v>2</v>
      </c>
      <c r="E181" t="s">
        <v>5021</v>
      </c>
      <c r="F181" t="s">
        <v>462</v>
      </c>
      <c r="G181" t="s">
        <v>3608</v>
      </c>
      <c r="H181" t="s">
        <v>463</v>
      </c>
      <c r="I181" t="s">
        <v>463</v>
      </c>
      <c r="J181" t="s">
        <v>17</v>
      </c>
      <c r="K181" t="s">
        <v>17</v>
      </c>
      <c r="L181" t="s">
        <v>464</v>
      </c>
      <c r="M181" t="s">
        <v>17</v>
      </c>
      <c r="N181" t="s">
        <v>465</v>
      </c>
      <c r="O181" s="54">
        <v>45916.417662037034</v>
      </c>
      <c r="P181" t="s">
        <v>17</v>
      </c>
      <c r="Q181" s="55">
        <v>45916</v>
      </c>
      <c r="R181" s="56">
        <v>0</v>
      </c>
      <c r="S181" s="54">
        <v>45923.432997685188</v>
      </c>
      <c r="T181" t="s">
        <v>3288</v>
      </c>
      <c r="U181" t="s">
        <v>466</v>
      </c>
      <c r="V181">
        <v>1039100317</v>
      </c>
      <c r="W181" t="s">
        <v>3609</v>
      </c>
      <c r="X181" t="s">
        <v>17</v>
      </c>
      <c r="Y181" t="s">
        <v>17</v>
      </c>
      <c r="Z181" t="s">
        <v>17</v>
      </c>
      <c r="AA181" t="s">
        <v>17</v>
      </c>
      <c r="AB181" t="s">
        <v>17</v>
      </c>
      <c r="AC181">
        <v>3022881012</v>
      </c>
      <c r="AD181" t="s">
        <v>468</v>
      </c>
      <c r="AE181" t="s">
        <v>15</v>
      </c>
      <c r="AF181">
        <v>0</v>
      </c>
      <c r="AG181" t="s">
        <v>17</v>
      </c>
      <c r="AH181" t="s">
        <v>469</v>
      </c>
      <c r="AI181" t="s">
        <v>17</v>
      </c>
      <c r="AJ181" t="s">
        <v>470</v>
      </c>
      <c r="AK181" t="s">
        <v>5022</v>
      </c>
      <c r="AL181" t="s">
        <v>18</v>
      </c>
      <c r="AM181" t="s">
        <v>17</v>
      </c>
      <c r="AN181" t="s">
        <v>17</v>
      </c>
      <c r="AO181" t="s">
        <v>17</v>
      </c>
      <c r="AP181" t="s">
        <v>17</v>
      </c>
      <c r="AQ181" t="s">
        <v>472</v>
      </c>
      <c r="AR181" t="s">
        <v>17</v>
      </c>
      <c r="AS181" t="s">
        <v>17</v>
      </c>
      <c r="AT181" t="s">
        <v>17</v>
      </c>
      <c r="AU181" t="s">
        <v>17</v>
      </c>
      <c r="AV181" t="s">
        <v>17</v>
      </c>
      <c r="AW181" t="s">
        <v>5023</v>
      </c>
      <c r="AX181" t="s">
        <v>17</v>
      </c>
      <c r="AY181" t="s">
        <v>17</v>
      </c>
      <c r="AZ181" t="s">
        <v>17</v>
      </c>
      <c r="BA181" t="s">
        <v>17</v>
      </c>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HC181"/>
    </row>
    <row r="182" spans="1:211" hidden="1" x14ac:dyDescent="0.25">
      <c r="A182">
        <v>23513761</v>
      </c>
      <c r="B182">
        <f>VLOOKUP(A182,BASE!A:A,1,0)</f>
        <v>23513761</v>
      </c>
      <c r="C182">
        <v>1</v>
      </c>
      <c r="D182">
        <v>2</v>
      </c>
      <c r="E182" t="s">
        <v>4037</v>
      </c>
      <c r="F182" t="s">
        <v>514</v>
      </c>
      <c r="G182" t="s">
        <v>4038</v>
      </c>
      <c r="H182" t="s">
        <v>463</v>
      </c>
      <c r="I182" t="s">
        <v>463</v>
      </c>
      <c r="J182" t="s">
        <v>17</v>
      </c>
      <c r="K182" t="s">
        <v>17</v>
      </c>
      <c r="L182" t="s">
        <v>464</v>
      </c>
      <c r="M182" t="s">
        <v>17</v>
      </c>
      <c r="N182" t="s">
        <v>465</v>
      </c>
      <c r="O182" s="54">
        <v>45883.65828703704</v>
      </c>
      <c r="P182" t="s">
        <v>17</v>
      </c>
      <c r="Q182" s="55">
        <v>45896</v>
      </c>
      <c r="R182" s="56">
        <v>0</v>
      </c>
      <c r="S182" s="54">
        <v>45918.471180555556</v>
      </c>
      <c r="T182" t="s">
        <v>4918</v>
      </c>
      <c r="U182" t="s">
        <v>466</v>
      </c>
      <c r="V182">
        <v>43209596</v>
      </c>
      <c r="W182" t="s">
        <v>4039</v>
      </c>
      <c r="X182" t="s">
        <v>17</v>
      </c>
      <c r="Y182" t="s">
        <v>1747</v>
      </c>
      <c r="Z182" t="s">
        <v>1748</v>
      </c>
      <c r="AA182" t="s">
        <v>76</v>
      </c>
      <c r="AB182" t="s">
        <v>17</v>
      </c>
      <c r="AC182">
        <v>3116470831</v>
      </c>
      <c r="AD182" t="s">
        <v>468</v>
      </c>
      <c r="AE182" t="s">
        <v>15</v>
      </c>
      <c r="AF182" t="s">
        <v>17</v>
      </c>
      <c r="AG182" t="s">
        <v>17</v>
      </c>
      <c r="AH182" t="s">
        <v>469</v>
      </c>
      <c r="AI182" t="s">
        <v>17</v>
      </c>
      <c r="AJ182" t="s">
        <v>470</v>
      </c>
      <c r="AK182" t="s">
        <v>4040</v>
      </c>
      <c r="AL182" t="s">
        <v>18</v>
      </c>
      <c r="AM182" t="s">
        <v>17</v>
      </c>
      <c r="AN182" t="s">
        <v>17</v>
      </c>
      <c r="AO182" t="s">
        <v>17</v>
      </c>
      <c r="AP182" t="s">
        <v>17</v>
      </c>
      <c r="AQ182">
        <v>9</v>
      </c>
      <c r="AR182" t="s">
        <v>17</v>
      </c>
      <c r="AS182" t="s">
        <v>17</v>
      </c>
      <c r="AT182" t="s">
        <v>475</v>
      </c>
      <c r="AU182" t="s">
        <v>476</v>
      </c>
      <c r="AV182" t="s">
        <v>477</v>
      </c>
      <c r="AW182" t="s">
        <v>1750</v>
      </c>
      <c r="AX182" t="s">
        <v>17</v>
      </c>
      <c r="AY182" t="s">
        <v>17</v>
      </c>
      <c r="AZ182" t="s">
        <v>17</v>
      </c>
      <c r="BA182" t="s">
        <v>17</v>
      </c>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HC182"/>
    </row>
    <row r="183" spans="1:211" hidden="1" x14ac:dyDescent="0.25">
      <c r="A183">
        <v>23461529</v>
      </c>
      <c r="B183">
        <f>VLOOKUP(A183,BASE!A:A,1,0)</f>
        <v>23461529</v>
      </c>
      <c r="C183">
        <v>1</v>
      </c>
      <c r="D183">
        <v>2</v>
      </c>
      <c r="E183" t="s">
        <v>1463</v>
      </c>
      <c r="F183" t="s">
        <v>514</v>
      </c>
      <c r="G183" t="s">
        <v>4525</v>
      </c>
      <c r="H183" t="s">
        <v>1403</v>
      </c>
      <c r="I183" t="s">
        <v>1403</v>
      </c>
      <c r="J183" t="s">
        <v>17</v>
      </c>
      <c r="K183" t="s">
        <v>17</v>
      </c>
      <c r="L183" t="s">
        <v>464</v>
      </c>
      <c r="M183" t="s">
        <v>17</v>
      </c>
      <c r="N183" t="s">
        <v>465</v>
      </c>
      <c r="O183" s="54">
        <v>45818.666701388887</v>
      </c>
      <c r="P183" t="s">
        <v>17</v>
      </c>
      <c r="Q183" s="55">
        <v>45896</v>
      </c>
      <c r="R183" s="56">
        <v>0</v>
      </c>
      <c r="S183" s="54">
        <v>45922.587905092594</v>
      </c>
      <c r="T183" t="s">
        <v>4714</v>
      </c>
      <c r="U183" t="s">
        <v>466</v>
      </c>
      <c r="V183">
        <v>1026140892</v>
      </c>
      <c r="W183" t="s">
        <v>4526</v>
      </c>
      <c r="X183" t="s">
        <v>17</v>
      </c>
      <c r="Y183" t="s">
        <v>17</v>
      </c>
      <c r="Z183" t="s">
        <v>17</v>
      </c>
      <c r="AA183" t="s">
        <v>17</v>
      </c>
      <c r="AB183" t="s">
        <v>17</v>
      </c>
      <c r="AC183">
        <v>3207654220</v>
      </c>
      <c r="AD183" t="s">
        <v>468</v>
      </c>
      <c r="AE183" t="s">
        <v>15</v>
      </c>
      <c r="AF183" t="s">
        <v>17</v>
      </c>
      <c r="AG183" t="s">
        <v>17</v>
      </c>
      <c r="AH183" t="s">
        <v>469</v>
      </c>
      <c r="AI183" t="s">
        <v>17</v>
      </c>
      <c r="AJ183" t="s">
        <v>470</v>
      </c>
      <c r="AK183" t="s">
        <v>4527</v>
      </c>
      <c r="AL183" t="s">
        <v>18</v>
      </c>
      <c r="AM183" t="s">
        <v>17</v>
      </c>
      <c r="AN183" t="s">
        <v>17</v>
      </c>
      <c r="AO183" t="s">
        <v>17</v>
      </c>
      <c r="AP183" t="s">
        <v>17</v>
      </c>
      <c r="AQ183">
        <v>9</v>
      </c>
      <c r="AR183" t="s">
        <v>17</v>
      </c>
      <c r="AS183" t="s">
        <v>17</v>
      </c>
      <c r="AT183" t="s">
        <v>17</v>
      </c>
      <c r="AU183" t="s">
        <v>17</v>
      </c>
      <c r="AV183" t="s">
        <v>17</v>
      </c>
      <c r="AW183" t="s">
        <v>1461</v>
      </c>
      <c r="AX183" t="s">
        <v>17</v>
      </c>
      <c r="AY183" t="s">
        <v>17</v>
      </c>
      <c r="AZ183" t="s">
        <v>17</v>
      </c>
      <c r="BA183" t="s">
        <v>17</v>
      </c>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HC183"/>
    </row>
    <row r="184" spans="1:211" hidden="1" x14ac:dyDescent="0.25">
      <c r="A184">
        <v>23510888</v>
      </c>
      <c r="B184">
        <f>VLOOKUP(A184,BASE!A:A,1,0)</f>
        <v>23510888</v>
      </c>
      <c r="C184">
        <v>1</v>
      </c>
      <c r="D184">
        <v>2</v>
      </c>
      <c r="E184" t="s">
        <v>1700</v>
      </c>
      <c r="F184" t="s">
        <v>514</v>
      </c>
      <c r="G184" t="s">
        <v>3377</v>
      </c>
      <c r="H184" t="s">
        <v>502</v>
      </c>
      <c r="I184" t="s">
        <v>502</v>
      </c>
      <c r="J184" t="s">
        <v>17</v>
      </c>
      <c r="K184" t="s">
        <v>17</v>
      </c>
      <c r="L184" t="s">
        <v>464</v>
      </c>
      <c r="M184" t="s">
        <v>17</v>
      </c>
      <c r="N184" t="s">
        <v>465</v>
      </c>
      <c r="O184" s="54">
        <v>45881.440486111111</v>
      </c>
      <c r="P184" t="s">
        <v>17</v>
      </c>
      <c r="Q184" s="55">
        <v>45913</v>
      </c>
      <c r="R184" t="s">
        <v>17</v>
      </c>
      <c r="S184" s="54">
        <v>45913.406145833331</v>
      </c>
      <c r="T184" t="s">
        <v>5024</v>
      </c>
      <c r="U184" t="s">
        <v>466</v>
      </c>
      <c r="V184">
        <v>43069336</v>
      </c>
      <c r="W184" t="s">
        <v>3378</v>
      </c>
      <c r="X184">
        <v>3528467</v>
      </c>
      <c r="Y184" t="s">
        <v>1695</v>
      </c>
      <c r="Z184" t="s">
        <v>1696</v>
      </c>
      <c r="AA184" t="s">
        <v>76</v>
      </c>
      <c r="AB184">
        <v>3528467</v>
      </c>
      <c r="AC184">
        <v>3012779158</v>
      </c>
      <c r="AD184" t="s">
        <v>468</v>
      </c>
      <c r="AE184" t="s">
        <v>15</v>
      </c>
      <c r="AF184" t="s">
        <v>17</v>
      </c>
      <c r="AG184" t="s">
        <v>17</v>
      </c>
      <c r="AH184" t="s">
        <v>469</v>
      </c>
      <c r="AI184" t="s">
        <v>17</v>
      </c>
      <c r="AJ184" t="s">
        <v>470</v>
      </c>
      <c r="AK184" t="s">
        <v>3379</v>
      </c>
      <c r="AL184" t="s">
        <v>16</v>
      </c>
      <c r="AM184" t="s">
        <v>17</v>
      </c>
      <c r="AN184" t="s">
        <v>17</v>
      </c>
      <c r="AO184" t="s">
        <v>17</v>
      </c>
      <c r="AP184" t="s">
        <v>17</v>
      </c>
      <c r="AQ184">
        <v>9</v>
      </c>
      <c r="AR184" t="s">
        <v>17</v>
      </c>
      <c r="AS184" t="s">
        <v>17</v>
      </c>
      <c r="AT184" t="s">
        <v>17</v>
      </c>
      <c r="AU184" t="s">
        <v>17</v>
      </c>
      <c r="AV184" t="s">
        <v>17</v>
      </c>
      <c r="AW184" t="s">
        <v>3380</v>
      </c>
      <c r="AX184" t="s">
        <v>17</v>
      </c>
      <c r="AY184" t="s">
        <v>17</v>
      </c>
      <c r="AZ184" t="s">
        <v>17</v>
      </c>
      <c r="BA184" t="s">
        <v>17</v>
      </c>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HC184"/>
    </row>
    <row r="185" spans="1:211" hidden="1" x14ac:dyDescent="0.25">
      <c r="A185">
        <v>23362869</v>
      </c>
      <c r="B185">
        <f>VLOOKUP(A185,BASE!A:A,1,0)</f>
        <v>23362869</v>
      </c>
      <c r="C185">
        <v>1</v>
      </c>
      <c r="D185">
        <v>2</v>
      </c>
      <c r="E185" t="s">
        <v>1184</v>
      </c>
      <c r="F185" t="s">
        <v>514</v>
      </c>
      <c r="G185" t="s">
        <v>1185</v>
      </c>
      <c r="H185" t="s">
        <v>502</v>
      </c>
      <c r="I185" t="s">
        <v>502</v>
      </c>
      <c r="J185" t="s">
        <v>17</v>
      </c>
      <c r="K185" t="s">
        <v>17</v>
      </c>
      <c r="L185" t="s">
        <v>464</v>
      </c>
      <c r="M185" t="s">
        <v>17</v>
      </c>
      <c r="N185" t="s">
        <v>465</v>
      </c>
      <c r="O185" s="54">
        <v>45706.367858796293</v>
      </c>
      <c r="P185" t="s">
        <v>17</v>
      </c>
      <c r="Q185" s="55">
        <v>45896</v>
      </c>
      <c r="R185" s="56">
        <v>0</v>
      </c>
      <c r="S185" s="54">
        <v>45911.484699074077</v>
      </c>
      <c r="T185" t="s">
        <v>5025</v>
      </c>
      <c r="U185" t="s">
        <v>466</v>
      </c>
      <c r="V185">
        <v>15325781</v>
      </c>
      <c r="W185" t="s">
        <v>1186</v>
      </c>
      <c r="X185" t="s">
        <v>17</v>
      </c>
      <c r="Y185" t="s">
        <v>17</v>
      </c>
      <c r="Z185">
        <v>1.63001326E+17</v>
      </c>
      <c r="AA185" t="s">
        <v>1187</v>
      </c>
      <c r="AB185">
        <v>2354891</v>
      </c>
      <c r="AC185">
        <v>3128064711</v>
      </c>
      <c r="AD185" t="s">
        <v>468</v>
      </c>
      <c r="AE185" t="s">
        <v>15</v>
      </c>
      <c r="AF185" t="s">
        <v>17</v>
      </c>
      <c r="AG185" t="s">
        <v>17</v>
      </c>
      <c r="AH185" t="s">
        <v>469</v>
      </c>
      <c r="AI185" t="s">
        <v>17</v>
      </c>
      <c r="AJ185" t="s">
        <v>470</v>
      </c>
      <c r="AK185" t="s">
        <v>17</v>
      </c>
      <c r="AL185" t="s">
        <v>16</v>
      </c>
      <c r="AM185" t="s">
        <v>17</v>
      </c>
      <c r="AN185" t="s">
        <v>17</v>
      </c>
      <c r="AO185" t="s">
        <v>17</v>
      </c>
      <c r="AP185" t="s">
        <v>17</v>
      </c>
      <c r="AQ185">
        <v>9</v>
      </c>
      <c r="AR185" t="s">
        <v>17</v>
      </c>
      <c r="AS185" t="s">
        <v>17</v>
      </c>
      <c r="AT185" t="s">
        <v>475</v>
      </c>
      <c r="AU185" t="s">
        <v>476</v>
      </c>
      <c r="AV185" t="s">
        <v>477</v>
      </c>
      <c r="AW185" t="s">
        <v>1188</v>
      </c>
      <c r="AX185" t="s">
        <v>17</v>
      </c>
      <c r="AY185" t="s">
        <v>17</v>
      </c>
      <c r="AZ185" t="s">
        <v>17</v>
      </c>
      <c r="BA185" t="s">
        <v>17</v>
      </c>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HC185"/>
    </row>
    <row r="186" spans="1:211" hidden="1" x14ac:dyDescent="0.25">
      <c r="A186">
        <v>23546779</v>
      </c>
      <c r="B186">
        <f>VLOOKUP(A186,BASE!A:A,1,0)</f>
        <v>23546779</v>
      </c>
      <c r="C186">
        <v>1</v>
      </c>
      <c r="D186">
        <v>2</v>
      </c>
      <c r="E186" t="s">
        <v>5026</v>
      </c>
      <c r="F186" t="s">
        <v>462</v>
      </c>
      <c r="G186" t="s">
        <v>5027</v>
      </c>
      <c r="H186" t="s">
        <v>502</v>
      </c>
      <c r="I186" t="s">
        <v>502</v>
      </c>
      <c r="J186" t="s">
        <v>17</v>
      </c>
      <c r="K186" t="s">
        <v>17</v>
      </c>
      <c r="L186" t="s">
        <v>464</v>
      </c>
      <c r="M186" t="s">
        <v>17</v>
      </c>
      <c r="N186" t="s">
        <v>465</v>
      </c>
      <c r="O186" s="54">
        <v>45923.469467592593</v>
      </c>
      <c r="P186" t="s">
        <v>17</v>
      </c>
      <c r="Q186" s="55">
        <v>45923</v>
      </c>
      <c r="R186" s="56">
        <v>0</v>
      </c>
      <c r="S186" s="54">
        <v>45923.469502314816</v>
      </c>
      <c r="T186" t="s">
        <v>4933</v>
      </c>
      <c r="U186" t="s">
        <v>466</v>
      </c>
      <c r="V186">
        <v>8101053</v>
      </c>
      <c r="W186" t="s">
        <v>5028</v>
      </c>
      <c r="X186" t="s">
        <v>17</v>
      </c>
      <c r="Y186" t="s">
        <v>17</v>
      </c>
      <c r="Z186" t="s">
        <v>17</v>
      </c>
      <c r="AA186" t="s">
        <v>17</v>
      </c>
      <c r="AB186">
        <v>3227317</v>
      </c>
      <c r="AC186">
        <v>3508421040</v>
      </c>
      <c r="AD186" t="s">
        <v>468</v>
      </c>
      <c r="AE186" t="s">
        <v>15</v>
      </c>
      <c r="AF186">
        <v>1</v>
      </c>
      <c r="AG186" t="s">
        <v>17</v>
      </c>
      <c r="AH186" t="s">
        <v>469</v>
      </c>
      <c r="AI186" t="s">
        <v>17</v>
      </c>
      <c r="AJ186" t="s">
        <v>470</v>
      </c>
      <c r="AK186" t="s">
        <v>5029</v>
      </c>
      <c r="AL186" t="s">
        <v>18</v>
      </c>
      <c r="AM186" t="s">
        <v>17</v>
      </c>
      <c r="AN186" t="s">
        <v>17</v>
      </c>
      <c r="AO186" t="s">
        <v>17</v>
      </c>
      <c r="AP186" t="s">
        <v>17</v>
      </c>
      <c r="AQ186">
        <v>9</v>
      </c>
      <c r="AR186" t="s">
        <v>17</v>
      </c>
      <c r="AS186" t="s">
        <v>17</v>
      </c>
      <c r="AT186" t="s">
        <v>17</v>
      </c>
      <c r="AU186" t="s">
        <v>17</v>
      </c>
      <c r="AV186" t="s">
        <v>17</v>
      </c>
      <c r="AW186" t="s">
        <v>5030</v>
      </c>
      <c r="AX186" t="s">
        <v>17</v>
      </c>
      <c r="AY186" t="s">
        <v>17</v>
      </c>
      <c r="AZ186" t="s">
        <v>17</v>
      </c>
      <c r="BA186" t="s">
        <v>17</v>
      </c>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HC186"/>
    </row>
    <row r="187" spans="1:211" hidden="1" x14ac:dyDescent="0.25">
      <c r="A187">
        <v>23017629</v>
      </c>
      <c r="B187">
        <f>VLOOKUP(A187,BASE!A:A,1,0)</f>
        <v>23017629</v>
      </c>
      <c r="C187">
        <v>1</v>
      </c>
      <c r="D187">
        <v>2</v>
      </c>
      <c r="E187" t="s">
        <v>5031</v>
      </c>
      <c r="F187" t="s">
        <v>462</v>
      </c>
      <c r="G187" t="s">
        <v>5032</v>
      </c>
      <c r="H187" t="s">
        <v>502</v>
      </c>
      <c r="I187" t="s">
        <v>502</v>
      </c>
      <c r="J187" t="s">
        <v>17</v>
      </c>
      <c r="K187" t="s">
        <v>17</v>
      </c>
      <c r="L187" t="s">
        <v>464</v>
      </c>
      <c r="M187" t="s">
        <v>17</v>
      </c>
      <c r="N187" t="s">
        <v>465</v>
      </c>
      <c r="O187" s="54">
        <v>45332.320763888885</v>
      </c>
      <c r="P187" t="s">
        <v>17</v>
      </c>
      <c r="Q187" s="55">
        <v>45334</v>
      </c>
      <c r="R187" s="56">
        <v>0</v>
      </c>
      <c r="S187" s="54">
        <v>45923.313900462963</v>
      </c>
      <c r="T187" t="s">
        <v>4815</v>
      </c>
      <c r="U187" t="s">
        <v>466</v>
      </c>
      <c r="V187">
        <v>9991121</v>
      </c>
      <c r="W187" t="s">
        <v>5033</v>
      </c>
      <c r="X187" t="s">
        <v>17</v>
      </c>
      <c r="Y187" t="s">
        <v>17</v>
      </c>
      <c r="Z187" t="s">
        <v>17</v>
      </c>
      <c r="AA187" t="s">
        <v>17</v>
      </c>
      <c r="AB187">
        <v>4361213</v>
      </c>
      <c r="AC187">
        <v>3002855262</v>
      </c>
      <c r="AD187" t="s">
        <v>468</v>
      </c>
      <c r="AE187" t="s">
        <v>15</v>
      </c>
      <c r="AF187">
        <v>1</v>
      </c>
      <c r="AG187" t="s">
        <v>17</v>
      </c>
      <c r="AH187" t="s">
        <v>469</v>
      </c>
      <c r="AI187" t="s">
        <v>17</v>
      </c>
      <c r="AJ187" t="s">
        <v>470</v>
      </c>
      <c r="AK187" t="s">
        <v>5034</v>
      </c>
      <c r="AL187" t="s">
        <v>18</v>
      </c>
      <c r="AM187" t="s">
        <v>17</v>
      </c>
      <c r="AN187" t="s">
        <v>17</v>
      </c>
      <c r="AO187" t="s">
        <v>17</v>
      </c>
      <c r="AP187" t="s">
        <v>17</v>
      </c>
      <c r="AQ187">
        <v>9</v>
      </c>
      <c r="AR187" t="s">
        <v>17</v>
      </c>
      <c r="AS187" t="s">
        <v>17</v>
      </c>
      <c r="AT187" t="s">
        <v>475</v>
      </c>
      <c r="AU187" t="s">
        <v>476</v>
      </c>
      <c r="AV187" t="s">
        <v>477</v>
      </c>
      <c r="AW187" t="s">
        <v>5035</v>
      </c>
      <c r="AX187" t="s">
        <v>17</v>
      </c>
      <c r="AY187" t="s">
        <v>17</v>
      </c>
      <c r="AZ187" t="s">
        <v>17</v>
      </c>
      <c r="BA187" t="s">
        <v>17</v>
      </c>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HC187"/>
    </row>
    <row r="188" spans="1:211" hidden="1" x14ac:dyDescent="0.25">
      <c r="A188">
        <v>23519546</v>
      </c>
      <c r="B188">
        <f>VLOOKUP(A188,BASE!A:A,1,0)</f>
        <v>23519546</v>
      </c>
      <c r="C188">
        <v>1</v>
      </c>
      <c r="D188">
        <v>2</v>
      </c>
      <c r="E188" t="s">
        <v>3381</v>
      </c>
      <c r="F188" t="s">
        <v>514</v>
      </c>
      <c r="G188" t="s">
        <v>3382</v>
      </c>
      <c r="H188" t="s">
        <v>502</v>
      </c>
      <c r="I188" t="s">
        <v>502</v>
      </c>
      <c r="J188" t="s">
        <v>17</v>
      </c>
      <c r="K188" t="s">
        <v>17</v>
      </c>
      <c r="L188" t="s">
        <v>464</v>
      </c>
      <c r="M188" t="s">
        <v>17</v>
      </c>
      <c r="N188" t="s">
        <v>465</v>
      </c>
      <c r="O188" s="54">
        <v>45891.439270833333</v>
      </c>
      <c r="P188" t="s">
        <v>17</v>
      </c>
      <c r="Q188" s="55">
        <v>45917</v>
      </c>
      <c r="R188" t="s">
        <v>17</v>
      </c>
      <c r="S188" s="54">
        <v>45917.554178240738</v>
      </c>
      <c r="T188" t="s">
        <v>4231</v>
      </c>
      <c r="U188" t="s">
        <v>466</v>
      </c>
      <c r="V188">
        <v>70506553</v>
      </c>
      <c r="W188" t="s">
        <v>3383</v>
      </c>
      <c r="X188" t="s">
        <v>17</v>
      </c>
      <c r="Y188" t="s">
        <v>17</v>
      </c>
      <c r="Z188" t="s">
        <v>17</v>
      </c>
      <c r="AA188" t="s">
        <v>17</v>
      </c>
      <c r="AB188" t="s">
        <v>17</v>
      </c>
      <c r="AC188">
        <v>3187323396</v>
      </c>
      <c r="AD188" t="s">
        <v>468</v>
      </c>
      <c r="AE188" t="s">
        <v>15</v>
      </c>
      <c r="AF188">
        <v>0</v>
      </c>
      <c r="AG188" t="s">
        <v>17</v>
      </c>
      <c r="AH188" t="s">
        <v>469</v>
      </c>
      <c r="AI188" t="s">
        <v>17</v>
      </c>
      <c r="AJ188" t="s">
        <v>470</v>
      </c>
      <c r="AK188" t="s">
        <v>17</v>
      </c>
      <c r="AL188" t="s">
        <v>18</v>
      </c>
      <c r="AM188" t="s">
        <v>17</v>
      </c>
      <c r="AN188" t="s">
        <v>17</v>
      </c>
      <c r="AO188" t="s">
        <v>17</v>
      </c>
      <c r="AP188" t="s">
        <v>17</v>
      </c>
      <c r="AQ188">
        <v>9</v>
      </c>
      <c r="AR188" t="s">
        <v>17</v>
      </c>
      <c r="AS188" t="s">
        <v>17</v>
      </c>
      <c r="AT188" t="s">
        <v>475</v>
      </c>
      <c r="AU188" t="s">
        <v>476</v>
      </c>
      <c r="AV188" t="s">
        <v>477</v>
      </c>
      <c r="AW188" t="s">
        <v>3384</v>
      </c>
      <c r="AX188" t="s">
        <v>17</v>
      </c>
      <c r="AY188" t="s">
        <v>17</v>
      </c>
      <c r="AZ188" t="s">
        <v>17</v>
      </c>
      <c r="BA188" t="s">
        <v>17</v>
      </c>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HC188"/>
    </row>
    <row r="189" spans="1:211" hidden="1" x14ac:dyDescent="0.25">
      <c r="A189">
        <v>23519523</v>
      </c>
      <c r="B189">
        <f>VLOOKUP(A189,BASE!A:A,1,0)</f>
        <v>23519523</v>
      </c>
      <c r="C189">
        <v>1</v>
      </c>
      <c r="D189">
        <v>2</v>
      </c>
      <c r="E189" t="s">
        <v>3385</v>
      </c>
      <c r="F189" t="s">
        <v>514</v>
      </c>
      <c r="G189" t="s">
        <v>3386</v>
      </c>
      <c r="H189" t="s">
        <v>502</v>
      </c>
      <c r="I189" t="s">
        <v>502</v>
      </c>
      <c r="J189" t="s">
        <v>17</v>
      </c>
      <c r="K189" t="s">
        <v>17</v>
      </c>
      <c r="L189" t="s">
        <v>464</v>
      </c>
      <c r="M189" t="s">
        <v>17</v>
      </c>
      <c r="N189" t="s">
        <v>465</v>
      </c>
      <c r="O189" s="54">
        <v>45891.427037037036</v>
      </c>
      <c r="P189" t="s">
        <v>17</v>
      </c>
      <c r="Q189" s="55">
        <v>45917</v>
      </c>
      <c r="R189" t="s">
        <v>17</v>
      </c>
      <c r="S189" s="54">
        <v>45917.551064814812</v>
      </c>
      <c r="T189" t="s">
        <v>4875</v>
      </c>
      <c r="U189" t="s">
        <v>466</v>
      </c>
      <c r="V189">
        <v>43190105</v>
      </c>
      <c r="W189" t="s">
        <v>3387</v>
      </c>
      <c r="X189" t="s">
        <v>17</v>
      </c>
      <c r="Y189" t="s">
        <v>17</v>
      </c>
      <c r="Z189" t="s">
        <v>17</v>
      </c>
      <c r="AA189" t="s">
        <v>17</v>
      </c>
      <c r="AB189">
        <v>5387043</v>
      </c>
      <c r="AC189">
        <v>3004567780</v>
      </c>
      <c r="AD189" t="s">
        <v>468</v>
      </c>
      <c r="AE189" t="s">
        <v>15</v>
      </c>
      <c r="AF189">
        <v>0</v>
      </c>
      <c r="AG189" t="s">
        <v>17</v>
      </c>
      <c r="AH189" t="s">
        <v>469</v>
      </c>
      <c r="AI189" t="s">
        <v>17</v>
      </c>
      <c r="AJ189" t="s">
        <v>470</v>
      </c>
      <c r="AK189" t="s">
        <v>17</v>
      </c>
      <c r="AL189" t="s">
        <v>18</v>
      </c>
      <c r="AM189" t="s">
        <v>17</v>
      </c>
      <c r="AN189" t="s">
        <v>17</v>
      </c>
      <c r="AO189" t="s">
        <v>17</v>
      </c>
      <c r="AP189" t="s">
        <v>17</v>
      </c>
      <c r="AQ189">
        <v>9</v>
      </c>
      <c r="AR189" t="s">
        <v>17</v>
      </c>
      <c r="AS189" t="s">
        <v>17</v>
      </c>
      <c r="AT189" t="s">
        <v>17</v>
      </c>
      <c r="AU189" t="s">
        <v>17</v>
      </c>
      <c r="AV189" t="s">
        <v>17</v>
      </c>
      <c r="AW189" t="s">
        <v>3388</v>
      </c>
      <c r="AX189" t="s">
        <v>17</v>
      </c>
      <c r="AY189" t="s">
        <v>17</v>
      </c>
      <c r="AZ189" t="s">
        <v>17</v>
      </c>
      <c r="BA189" t="s">
        <v>17</v>
      </c>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HC189"/>
    </row>
    <row r="190" spans="1:211" hidden="1" x14ac:dyDescent="0.25">
      <c r="A190">
        <v>23479888</v>
      </c>
      <c r="B190">
        <f>VLOOKUP(A190,BASE!A:A,1,0)</f>
        <v>23479888</v>
      </c>
      <c r="C190">
        <v>1</v>
      </c>
      <c r="D190">
        <v>2</v>
      </c>
      <c r="E190" t="s">
        <v>4041</v>
      </c>
      <c r="F190" t="s">
        <v>462</v>
      </c>
      <c r="G190" t="s">
        <v>4042</v>
      </c>
      <c r="H190" t="s">
        <v>502</v>
      </c>
      <c r="I190" t="s">
        <v>502</v>
      </c>
      <c r="J190" t="s">
        <v>17</v>
      </c>
      <c r="K190" t="s">
        <v>17</v>
      </c>
      <c r="L190" t="s">
        <v>464</v>
      </c>
      <c r="M190" t="s">
        <v>17</v>
      </c>
      <c r="N190" t="s">
        <v>465</v>
      </c>
      <c r="O190" s="54">
        <v>45842.439131944448</v>
      </c>
      <c r="P190" t="s">
        <v>17</v>
      </c>
      <c r="Q190" s="55">
        <v>45842</v>
      </c>
      <c r="R190" s="56">
        <v>0</v>
      </c>
      <c r="S190" s="54">
        <v>45918.408518518518</v>
      </c>
      <c r="T190" t="s">
        <v>5036</v>
      </c>
      <c r="U190" t="s">
        <v>466</v>
      </c>
      <c r="V190">
        <v>43633692</v>
      </c>
      <c r="W190" t="s">
        <v>4043</v>
      </c>
      <c r="X190" t="s">
        <v>17</v>
      </c>
      <c r="Y190" t="s">
        <v>17</v>
      </c>
      <c r="Z190" t="s">
        <v>17</v>
      </c>
      <c r="AA190" t="s">
        <v>17</v>
      </c>
      <c r="AB190" t="s">
        <v>17</v>
      </c>
      <c r="AC190">
        <v>3177612683</v>
      </c>
      <c r="AD190" t="s">
        <v>468</v>
      </c>
      <c r="AE190" t="s">
        <v>15</v>
      </c>
      <c r="AF190">
        <v>0</v>
      </c>
      <c r="AG190" t="s">
        <v>17</v>
      </c>
      <c r="AH190" t="s">
        <v>469</v>
      </c>
      <c r="AI190" t="s">
        <v>17</v>
      </c>
      <c r="AJ190" t="s">
        <v>470</v>
      </c>
      <c r="AK190" t="s">
        <v>17</v>
      </c>
      <c r="AL190" t="s">
        <v>18</v>
      </c>
      <c r="AM190" t="s">
        <v>17</v>
      </c>
      <c r="AN190" t="s">
        <v>17</v>
      </c>
      <c r="AO190" t="s">
        <v>17</v>
      </c>
      <c r="AP190" t="s">
        <v>17</v>
      </c>
      <c r="AQ190">
        <v>9</v>
      </c>
      <c r="AR190" t="s">
        <v>17</v>
      </c>
      <c r="AS190" t="s">
        <v>17</v>
      </c>
      <c r="AT190" t="s">
        <v>17</v>
      </c>
      <c r="AU190" t="s">
        <v>17</v>
      </c>
      <c r="AV190" t="s">
        <v>17</v>
      </c>
      <c r="AW190" t="s">
        <v>4044</v>
      </c>
      <c r="AX190" t="s">
        <v>17</v>
      </c>
      <c r="AY190" t="s">
        <v>17</v>
      </c>
      <c r="AZ190" t="s">
        <v>17</v>
      </c>
      <c r="BA190" t="s">
        <v>17</v>
      </c>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HC190"/>
    </row>
    <row r="191" spans="1:211" hidden="1" x14ac:dyDescent="0.25">
      <c r="A191">
        <v>23528312</v>
      </c>
      <c r="B191">
        <f>VLOOKUP(A191,BASE!A:A,1,0)</f>
        <v>23528312</v>
      </c>
      <c r="C191">
        <v>1</v>
      </c>
      <c r="D191">
        <v>2</v>
      </c>
      <c r="E191" t="s">
        <v>2699</v>
      </c>
      <c r="F191" t="s">
        <v>462</v>
      </c>
      <c r="G191" t="s">
        <v>3389</v>
      </c>
      <c r="H191" t="s">
        <v>502</v>
      </c>
      <c r="I191" t="s">
        <v>502</v>
      </c>
      <c r="J191" t="s">
        <v>17</v>
      </c>
      <c r="K191" t="s">
        <v>17</v>
      </c>
      <c r="L191" t="s">
        <v>464</v>
      </c>
      <c r="M191" t="s">
        <v>17</v>
      </c>
      <c r="N191" t="s">
        <v>465</v>
      </c>
      <c r="O191" s="54">
        <v>45901.705868055556</v>
      </c>
      <c r="P191" t="s">
        <v>17</v>
      </c>
      <c r="Q191" s="55">
        <v>45915</v>
      </c>
      <c r="R191" s="56">
        <v>0</v>
      </c>
      <c r="S191" s="54">
        <v>45913.426701388889</v>
      </c>
      <c r="T191" t="s">
        <v>5024</v>
      </c>
      <c r="U191" t="s">
        <v>466</v>
      </c>
      <c r="V191">
        <v>1036679171</v>
      </c>
      <c r="W191" t="s">
        <v>3390</v>
      </c>
      <c r="X191" t="s">
        <v>17</v>
      </c>
      <c r="Y191" t="s">
        <v>2695</v>
      </c>
      <c r="Z191" t="s">
        <v>17</v>
      </c>
      <c r="AA191" t="s">
        <v>17</v>
      </c>
      <c r="AB191" t="s">
        <v>17</v>
      </c>
      <c r="AC191">
        <v>3194030344</v>
      </c>
      <c r="AD191" t="s">
        <v>468</v>
      </c>
      <c r="AE191" t="s">
        <v>15</v>
      </c>
      <c r="AF191">
        <v>0</v>
      </c>
      <c r="AG191" t="s">
        <v>17</v>
      </c>
      <c r="AH191" t="s">
        <v>469</v>
      </c>
      <c r="AI191" t="s">
        <v>17</v>
      </c>
      <c r="AJ191" t="s">
        <v>470</v>
      </c>
      <c r="AK191" t="s">
        <v>3391</v>
      </c>
      <c r="AL191" t="s">
        <v>18</v>
      </c>
      <c r="AM191" t="s">
        <v>17</v>
      </c>
      <c r="AN191" t="s">
        <v>17</v>
      </c>
      <c r="AO191" t="s">
        <v>17</v>
      </c>
      <c r="AP191" t="s">
        <v>17</v>
      </c>
      <c r="AQ191">
        <v>9</v>
      </c>
      <c r="AR191" t="s">
        <v>17</v>
      </c>
      <c r="AS191" t="s">
        <v>17</v>
      </c>
      <c r="AT191" t="s">
        <v>17</v>
      </c>
      <c r="AU191" t="s">
        <v>17</v>
      </c>
      <c r="AV191" t="s">
        <v>17</v>
      </c>
      <c r="AW191" t="s">
        <v>2697</v>
      </c>
      <c r="AX191" t="s">
        <v>17</v>
      </c>
      <c r="AY191" t="s">
        <v>17</v>
      </c>
      <c r="AZ191" t="s">
        <v>17</v>
      </c>
      <c r="BA191" t="s">
        <v>17</v>
      </c>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HC191"/>
    </row>
    <row r="192" spans="1:211" hidden="1" x14ac:dyDescent="0.25">
      <c r="A192">
        <v>23521474</v>
      </c>
      <c r="B192">
        <f>VLOOKUP(A192,BASE!A:A,1,0)</f>
        <v>23521474</v>
      </c>
      <c r="C192">
        <v>1</v>
      </c>
      <c r="D192">
        <v>2</v>
      </c>
      <c r="E192" t="s">
        <v>2071</v>
      </c>
      <c r="F192" t="s">
        <v>514</v>
      </c>
      <c r="G192" t="s">
        <v>3392</v>
      </c>
      <c r="H192" t="s">
        <v>502</v>
      </c>
      <c r="I192" t="s">
        <v>502</v>
      </c>
      <c r="J192" t="s">
        <v>17</v>
      </c>
      <c r="K192" t="s">
        <v>17</v>
      </c>
      <c r="L192" t="s">
        <v>464</v>
      </c>
      <c r="M192" t="s">
        <v>17</v>
      </c>
      <c r="N192" t="s">
        <v>465</v>
      </c>
      <c r="O192" s="54">
        <v>45894.488796296297</v>
      </c>
      <c r="P192" t="s">
        <v>17</v>
      </c>
      <c r="Q192" s="55">
        <v>45913</v>
      </c>
      <c r="R192" t="s">
        <v>17</v>
      </c>
      <c r="S192" s="54">
        <v>45913.407152777778</v>
      </c>
      <c r="T192" t="s">
        <v>5024</v>
      </c>
      <c r="U192" t="s">
        <v>466</v>
      </c>
      <c r="V192">
        <v>2113253</v>
      </c>
      <c r="W192" t="s">
        <v>3393</v>
      </c>
      <c r="X192" t="s">
        <v>17</v>
      </c>
      <c r="Y192" t="s">
        <v>17</v>
      </c>
      <c r="Z192" t="s">
        <v>17</v>
      </c>
      <c r="AA192" t="s">
        <v>17</v>
      </c>
      <c r="AB192" t="s">
        <v>17</v>
      </c>
      <c r="AC192">
        <v>3178539906</v>
      </c>
      <c r="AD192" t="s">
        <v>468</v>
      </c>
      <c r="AE192" t="s">
        <v>15</v>
      </c>
      <c r="AF192">
        <v>0</v>
      </c>
      <c r="AG192" t="s">
        <v>17</v>
      </c>
      <c r="AH192" t="s">
        <v>469</v>
      </c>
      <c r="AI192" t="s">
        <v>17</v>
      </c>
      <c r="AJ192" t="s">
        <v>470</v>
      </c>
      <c r="AK192" t="s">
        <v>17</v>
      </c>
      <c r="AL192" t="s">
        <v>18</v>
      </c>
      <c r="AM192" t="s">
        <v>17</v>
      </c>
      <c r="AN192" t="s">
        <v>17</v>
      </c>
      <c r="AO192" t="s">
        <v>17</v>
      </c>
      <c r="AP192" t="s">
        <v>17</v>
      </c>
      <c r="AQ192">
        <v>3</v>
      </c>
      <c r="AR192" t="s">
        <v>17</v>
      </c>
      <c r="AS192" t="s">
        <v>17</v>
      </c>
      <c r="AT192" t="s">
        <v>17</v>
      </c>
      <c r="AU192" t="s">
        <v>17</v>
      </c>
      <c r="AV192" t="s">
        <v>17</v>
      </c>
      <c r="AW192" t="s">
        <v>2069</v>
      </c>
      <c r="AX192" t="s">
        <v>17</v>
      </c>
      <c r="AY192" t="s">
        <v>17</v>
      </c>
      <c r="AZ192" t="s">
        <v>17</v>
      </c>
      <c r="BA192" t="s">
        <v>17</v>
      </c>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HC192"/>
    </row>
    <row r="193" spans="1:211" hidden="1" x14ac:dyDescent="0.25">
      <c r="A193">
        <v>23543839</v>
      </c>
      <c r="B193">
        <f>VLOOKUP(A193,BASE!A:A,1,0)</f>
        <v>23543839</v>
      </c>
      <c r="C193">
        <v>1</v>
      </c>
      <c r="D193">
        <v>2</v>
      </c>
      <c r="E193" t="s">
        <v>4528</v>
      </c>
      <c r="F193" t="s">
        <v>462</v>
      </c>
      <c r="G193" t="s">
        <v>4529</v>
      </c>
      <c r="H193" t="s">
        <v>502</v>
      </c>
      <c r="I193" t="s">
        <v>502</v>
      </c>
      <c r="J193" t="s">
        <v>17</v>
      </c>
      <c r="K193" t="s">
        <v>17</v>
      </c>
      <c r="L193" t="s">
        <v>464</v>
      </c>
      <c r="M193" t="s">
        <v>17</v>
      </c>
      <c r="N193" t="s">
        <v>465</v>
      </c>
      <c r="O193" s="54">
        <v>45919.633946759262</v>
      </c>
      <c r="P193" t="s">
        <v>17</v>
      </c>
      <c r="Q193" s="55">
        <v>45919</v>
      </c>
      <c r="R193" s="56">
        <v>0</v>
      </c>
      <c r="S193" s="54">
        <v>45919.633981481478</v>
      </c>
      <c r="T193" t="s">
        <v>5037</v>
      </c>
      <c r="U193" t="s">
        <v>466</v>
      </c>
      <c r="V193">
        <v>8466026</v>
      </c>
      <c r="W193" t="s">
        <v>4530</v>
      </c>
      <c r="X193" t="s">
        <v>17</v>
      </c>
      <c r="Y193" t="s">
        <v>17</v>
      </c>
      <c r="Z193" t="s">
        <v>17</v>
      </c>
      <c r="AA193" t="s">
        <v>17</v>
      </c>
      <c r="AB193" t="s">
        <v>17</v>
      </c>
      <c r="AC193">
        <v>3015805191</v>
      </c>
      <c r="AD193" t="s">
        <v>468</v>
      </c>
      <c r="AE193" t="s">
        <v>15</v>
      </c>
      <c r="AF193">
        <v>0</v>
      </c>
      <c r="AG193" t="s">
        <v>17</v>
      </c>
      <c r="AH193" t="s">
        <v>469</v>
      </c>
      <c r="AI193" t="s">
        <v>17</v>
      </c>
      <c r="AJ193" t="s">
        <v>470</v>
      </c>
      <c r="AK193" t="s">
        <v>4531</v>
      </c>
      <c r="AL193" t="s">
        <v>18</v>
      </c>
      <c r="AM193" t="s">
        <v>17</v>
      </c>
      <c r="AN193" t="s">
        <v>17</v>
      </c>
      <c r="AO193" t="s">
        <v>17</v>
      </c>
      <c r="AP193" t="s">
        <v>17</v>
      </c>
      <c r="AQ193">
        <v>9</v>
      </c>
      <c r="AR193" t="s">
        <v>17</v>
      </c>
      <c r="AS193" t="s">
        <v>17</v>
      </c>
      <c r="AT193" t="s">
        <v>17</v>
      </c>
      <c r="AU193" t="s">
        <v>17</v>
      </c>
      <c r="AV193" t="s">
        <v>17</v>
      </c>
      <c r="AW193" t="s">
        <v>4532</v>
      </c>
      <c r="AX193" t="s">
        <v>17</v>
      </c>
      <c r="AY193" t="s">
        <v>17</v>
      </c>
      <c r="AZ193" t="s">
        <v>17</v>
      </c>
      <c r="BA193" t="s">
        <v>17</v>
      </c>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HC193"/>
    </row>
    <row r="194" spans="1:211" hidden="1" x14ac:dyDescent="0.25">
      <c r="A194">
        <v>23543847</v>
      </c>
      <c r="B194">
        <f>VLOOKUP(A194,BASE!A:A,1,0)</f>
        <v>23543847</v>
      </c>
      <c r="C194">
        <v>1</v>
      </c>
      <c r="D194">
        <v>2</v>
      </c>
      <c r="E194" t="s">
        <v>4533</v>
      </c>
      <c r="F194" t="s">
        <v>462</v>
      </c>
      <c r="G194" t="s">
        <v>4534</v>
      </c>
      <c r="H194" t="s">
        <v>502</v>
      </c>
      <c r="I194" t="s">
        <v>502</v>
      </c>
      <c r="J194" t="s">
        <v>17</v>
      </c>
      <c r="K194" t="s">
        <v>17</v>
      </c>
      <c r="L194" t="s">
        <v>464</v>
      </c>
      <c r="M194" t="s">
        <v>17</v>
      </c>
      <c r="N194" t="s">
        <v>465</v>
      </c>
      <c r="O194" s="54">
        <v>45919.637418981481</v>
      </c>
      <c r="P194" t="s">
        <v>17</v>
      </c>
      <c r="Q194" s="55">
        <v>45919</v>
      </c>
      <c r="R194" s="56">
        <v>0</v>
      </c>
      <c r="S194" s="54">
        <v>45919.637453703705</v>
      </c>
      <c r="T194" t="s">
        <v>5037</v>
      </c>
      <c r="U194" t="s">
        <v>466</v>
      </c>
      <c r="V194">
        <v>8466026</v>
      </c>
      <c r="W194" t="s">
        <v>4530</v>
      </c>
      <c r="X194" t="s">
        <v>17</v>
      </c>
      <c r="Y194" t="s">
        <v>17</v>
      </c>
      <c r="Z194" t="s">
        <v>17</v>
      </c>
      <c r="AA194" t="s">
        <v>17</v>
      </c>
      <c r="AB194" t="s">
        <v>17</v>
      </c>
      <c r="AC194">
        <v>3015805191</v>
      </c>
      <c r="AD194" t="s">
        <v>468</v>
      </c>
      <c r="AE194" t="s">
        <v>15</v>
      </c>
      <c r="AF194">
        <v>0</v>
      </c>
      <c r="AG194" t="s">
        <v>17</v>
      </c>
      <c r="AH194" t="s">
        <v>469</v>
      </c>
      <c r="AI194" t="s">
        <v>17</v>
      </c>
      <c r="AJ194" t="s">
        <v>470</v>
      </c>
      <c r="AK194" t="s">
        <v>4535</v>
      </c>
      <c r="AL194" t="s">
        <v>18</v>
      </c>
      <c r="AM194" t="s">
        <v>17</v>
      </c>
      <c r="AN194" t="s">
        <v>17</v>
      </c>
      <c r="AO194" t="s">
        <v>17</v>
      </c>
      <c r="AP194" t="s">
        <v>17</v>
      </c>
      <c r="AQ194">
        <v>9</v>
      </c>
      <c r="AR194" t="s">
        <v>17</v>
      </c>
      <c r="AS194" t="s">
        <v>17</v>
      </c>
      <c r="AT194" t="s">
        <v>17</v>
      </c>
      <c r="AU194" t="s">
        <v>17</v>
      </c>
      <c r="AV194" t="s">
        <v>17</v>
      </c>
      <c r="AW194" t="s">
        <v>4536</v>
      </c>
      <c r="AX194" t="s">
        <v>17</v>
      </c>
      <c r="AY194" t="s">
        <v>17</v>
      </c>
      <c r="AZ194" t="s">
        <v>17</v>
      </c>
      <c r="BA194" t="s">
        <v>17</v>
      </c>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HC194"/>
    </row>
    <row r="195" spans="1:211" hidden="1" x14ac:dyDescent="0.25">
      <c r="A195">
        <v>23467507</v>
      </c>
      <c r="B195">
        <f>VLOOKUP(A195,BASE!A:A,1,0)</f>
        <v>23467507</v>
      </c>
      <c r="C195">
        <v>1</v>
      </c>
      <c r="D195">
        <v>2</v>
      </c>
      <c r="E195" t="s">
        <v>4537</v>
      </c>
      <c r="F195" t="s">
        <v>462</v>
      </c>
      <c r="G195" t="s">
        <v>4538</v>
      </c>
      <c r="H195" t="s">
        <v>502</v>
      </c>
      <c r="I195" t="s">
        <v>502</v>
      </c>
      <c r="J195" t="s">
        <v>17</v>
      </c>
      <c r="K195" t="s">
        <v>17</v>
      </c>
      <c r="L195" t="s">
        <v>464</v>
      </c>
      <c r="M195" t="s">
        <v>17</v>
      </c>
      <c r="N195" t="s">
        <v>465</v>
      </c>
      <c r="O195" s="54">
        <v>45825.422696759262</v>
      </c>
      <c r="P195" t="s">
        <v>17</v>
      </c>
      <c r="Q195" s="55">
        <v>45825</v>
      </c>
      <c r="R195" s="56">
        <v>0</v>
      </c>
      <c r="S195" s="54">
        <v>45922.378634259258</v>
      </c>
      <c r="T195" t="s">
        <v>4287</v>
      </c>
      <c r="U195" t="s">
        <v>466</v>
      </c>
      <c r="V195">
        <v>98670295</v>
      </c>
      <c r="W195" t="s">
        <v>4539</v>
      </c>
      <c r="X195">
        <v>5704375</v>
      </c>
      <c r="Y195" t="s">
        <v>17</v>
      </c>
      <c r="Z195" t="s">
        <v>17</v>
      </c>
      <c r="AA195" t="s">
        <v>17</v>
      </c>
      <c r="AB195">
        <v>5704375</v>
      </c>
      <c r="AC195" t="s">
        <v>17</v>
      </c>
      <c r="AD195" t="s">
        <v>468</v>
      </c>
      <c r="AE195" t="s">
        <v>15</v>
      </c>
      <c r="AF195">
        <v>1</v>
      </c>
      <c r="AG195" t="s">
        <v>17</v>
      </c>
      <c r="AH195" t="s">
        <v>469</v>
      </c>
      <c r="AI195" t="s">
        <v>17</v>
      </c>
      <c r="AJ195" t="s">
        <v>470</v>
      </c>
      <c r="AK195" t="s">
        <v>4540</v>
      </c>
      <c r="AL195" t="s">
        <v>18</v>
      </c>
      <c r="AM195" t="s">
        <v>17</v>
      </c>
      <c r="AN195" t="s">
        <v>17</v>
      </c>
      <c r="AO195" t="s">
        <v>17</v>
      </c>
      <c r="AP195" t="s">
        <v>17</v>
      </c>
      <c r="AQ195">
        <v>9</v>
      </c>
      <c r="AR195" t="s">
        <v>17</v>
      </c>
      <c r="AS195" t="s">
        <v>17</v>
      </c>
      <c r="AT195" t="s">
        <v>17</v>
      </c>
      <c r="AU195" t="s">
        <v>17</v>
      </c>
      <c r="AV195" t="s">
        <v>17</v>
      </c>
      <c r="AW195" t="s">
        <v>4541</v>
      </c>
      <c r="AX195" t="s">
        <v>17</v>
      </c>
      <c r="AY195" t="s">
        <v>17</v>
      </c>
      <c r="AZ195" t="s">
        <v>17</v>
      </c>
      <c r="BA195" t="s">
        <v>17</v>
      </c>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HC195"/>
    </row>
    <row r="196" spans="1:211" hidden="1" x14ac:dyDescent="0.25">
      <c r="A196">
        <v>23535645</v>
      </c>
      <c r="B196">
        <f>VLOOKUP(A196,BASE!A:A,1,0)</f>
        <v>23535645</v>
      </c>
      <c r="C196">
        <v>1</v>
      </c>
      <c r="D196">
        <v>2</v>
      </c>
      <c r="E196" t="s">
        <v>4542</v>
      </c>
      <c r="F196" t="s">
        <v>462</v>
      </c>
      <c r="G196" t="s">
        <v>1041</v>
      </c>
      <c r="H196" t="s">
        <v>502</v>
      </c>
      <c r="I196" t="s">
        <v>502</v>
      </c>
      <c r="J196" t="s">
        <v>17</v>
      </c>
      <c r="K196" t="s">
        <v>17</v>
      </c>
      <c r="L196" t="s">
        <v>464</v>
      </c>
      <c r="M196" t="s">
        <v>17</v>
      </c>
      <c r="N196" t="s">
        <v>465</v>
      </c>
      <c r="O196" s="54">
        <v>45910.449432870373</v>
      </c>
      <c r="P196" t="s">
        <v>17</v>
      </c>
      <c r="Q196" s="55">
        <v>45910</v>
      </c>
      <c r="R196" s="56">
        <v>0</v>
      </c>
      <c r="S196" s="54">
        <v>45922.404085648152</v>
      </c>
      <c r="T196" t="s">
        <v>5038</v>
      </c>
      <c r="U196" t="s">
        <v>466</v>
      </c>
      <c r="V196">
        <v>1036613932</v>
      </c>
      <c r="W196" t="s">
        <v>1042</v>
      </c>
      <c r="X196" t="s">
        <v>17</v>
      </c>
      <c r="Y196" t="s">
        <v>17</v>
      </c>
      <c r="Z196" t="s">
        <v>17</v>
      </c>
      <c r="AA196" t="s">
        <v>17</v>
      </c>
      <c r="AB196" t="s">
        <v>17</v>
      </c>
      <c r="AC196">
        <v>3216663056</v>
      </c>
      <c r="AD196" t="s">
        <v>468</v>
      </c>
      <c r="AE196" t="s">
        <v>15</v>
      </c>
      <c r="AF196">
        <v>0</v>
      </c>
      <c r="AG196" t="s">
        <v>17</v>
      </c>
      <c r="AH196" t="s">
        <v>469</v>
      </c>
      <c r="AI196" t="s">
        <v>17</v>
      </c>
      <c r="AJ196" t="s">
        <v>470</v>
      </c>
      <c r="AK196" t="s">
        <v>4543</v>
      </c>
      <c r="AL196" t="s">
        <v>18</v>
      </c>
      <c r="AM196" t="s">
        <v>17</v>
      </c>
      <c r="AN196" t="s">
        <v>17</v>
      </c>
      <c r="AO196" t="s">
        <v>17</v>
      </c>
      <c r="AP196" t="s">
        <v>17</v>
      </c>
      <c r="AQ196">
        <v>9</v>
      </c>
      <c r="AR196" t="s">
        <v>17</v>
      </c>
      <c r="AS196" t="s">
        <v>17</v>
      </c>
      <c r="AT196" t="s">
        <v>17</v>
      </c>
      <c r="AU196" t="s">
        <v>17</v>
      </c>
      <c r="AV196" t="s">
        <v>17</v>
      </c>
      <c r="AW196" t="s">
        <v>4544</v>
      </c>
      <c r="AX196" t="s">
        <v>17</v>
      </c>
      <c r="AY196" t="s">
        <v>17</v>
      </c>
      <c r="AZ196" t="s">
        <v>17</v>
      </c>
      <c r="BA196" t="s">
        <v>17</v>
      </c>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HC196"/>
    </row>
    <row r="197" spans="1:211" hidden="1" x14ac:dyDescent="0.25">
      <c r="A197">
        <v>23545511</v>
      </c>
      <c r="B197">
        <f>VLOOKUP(A197,BASE!A:A,1,0)</f>
        <v>23545511</v>
      </c>
      <c r="C197">
        <v>1</v>
      </c>
      <c r="D197">
        <v>2</v>
      </c>
      <c r="E197" t="s">
        <v>4545</v>
      </c>
      <c r="F197" t="s">
        <v>462</v>
      </c>
      <c r="G197" t="s">
        <v>4546</v>
      </c>
      <c r="H197" t="s">
        <v>502</v>
      </c>
      <c r="I197" t="s">
        <v>502</v>
      </c>
      <c r="J197" t="s">
        <v>17</v>
      </c>
      <c r="K197" t="s">
        <v>17</v>
      </c>
      <c r="L197" t="s">
        <v>464</v>
      </c>
      <c r="M197" t="s">
        <v>17</v>
      </c>
      <c r="N197" t="s">
        <v>465</v>
      </c>
      <c r="O197" s="54">
        <v>45922.415543981479</v>
      </c>
      <c r="P197" t="s">
        <v>17</v>
      </c>
      <c r="Q197" s="55">
        <v>45922</v>
      </c>
      <c r="R197" s="56">
        <v>0</v>
      </c>
      <c r="S197" s="54">
        <v>45922.415578703702</v>
      </c>
      <c r="T197" t="s">
        <v>3839</v>
      </c>
      <c r="U197" t="s">
        <v>466</v>
      </c>
      <c r="V197">
        <v>21854707</v>
      </c>
      <c r="W197" t="s">
        <v>4548</v>
      </c>
      <c r="X197" t="s">
        <v>17</v>
      </c>
      <c r="Y197" t="s">
        <v>17</v>
      </c>
      <c r="Z197" t="s">
        <v>17</v>
      </c>
      <c r="AA197" t="s">
        <v>17</v>
      </c>
      <c r="AB197" t="s">
        <v>17</v>
      </c>
      <c r="AC197">
        <v>3146311015</v>
      </c>
      <c r="AD197" t="s">
        <v>468</v>
      </c>
      <c r="AE197" t="s">
        <v>15</v>
      </c>
      <c r="AF197">
        <v>0</v>
      </c>
      <c r="AG197" t="s">
        <v>17</v>
      </c>
      <c r="AH197" t="s">
        <v>469</v>
      </c>
      <c r="AI197" t="s">
        <v>17</v>
      </c>
      <c r="AJ197" t="s">
        <v>470</v>
      </c>
      <c r="AK197" t="s">
        <v>17</v>
      </c>
      <c r="AL197" t="s">
        <v>18</v>
      </c>
      <c r="AM197" t="s">
        <v>17</v>
      </c>
      <c r="AN197" t="s">
        <v>17</v>
      </c>
      <c r="AO197" t="s">
        <v>17</v>
      </c>
      <c r="AP197" t="s">
        <v>17</v>
      </c>
      <c r="AQ197">
        <v>9</v>
      </c>
      <c r="AR197" t="s">
        <v>17</v>
      </c>
      <c r="AS197" t="s">
        <v>17</v>
      </c>
      <c r="AT197" t="s">
        <v>17</v>
      </c>
      <c r="AU197" t="s">
        <v>17</v>
      </c>
      <c r="AV197" t="s">
        <v>17</v>
      </c>
      <c r="AW197" t="s">
        <v>4549</v>
      </c>
      <c r="AX197" t="s">
        <v>17</v>
      </c>
      <c r="AY197" t="s">
        <v>17</v>
      </c>
      <c r="AZ197" t="s">
        <v>17</v>
      </c>
      <c r="BA197" t="s">
        <v>17</v>
      </c>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HC197"/>
    </row>
    <row r="198" spans="1:211" hidden="1" x14ac:dyDescent="0.25">
      <c r="A198">
        <v>23535846</v>
      </c>
      <c r="B198">
        <f>VLOOKUP(A198,BASE!A:A,1,0)</f>
        <v>23535846</v>
      </c>
      <c r="C198">
        <v>1</v>
      </c>
      <c r="D198">
        <v>2</v>
      </c>
      <c r="E198" t="s">
        <v>4550</v>
      </c>
      <c r="F198" t="s">
        <v>462</v>
      </c>
      <c r="G198" t="s">
        <v>1047</v>
      </c>
      <c r="H198" t="s">
        <v>502</v>
      </c>
      <c r="I198" t="s">
        <v>502</v>
      </c>
      <c r="J198" t="s">
        <v>17</v>
      </c>
      <c r="K198" t="s">
        <v>17</v>
      </c>
      <c r="L198" t="s">
        <v>464</v>
      </c>
      <c r="M198" t="s">
        <v>17</v>
      </c>
      <c r="N198" t="s">
        <v>465</v>
      </c>
      <c r="O198" s="54">
        <v>45910.542442129627</v>
      </c>
      <c r="P198" t="s">
        <v>17</v>
      </c>
      <c r="Q198" s="55">
        <v>45910</v>
      </c>
      <c r="R198" s="56">
        <v>0</v>
      </c>
      <c r="S198" s="54">
        <v>45919.564293981479</v>
      </c>
      <c r="T198" t="s">
        <v>4706</v>
      </c>
      <c r="U198" t="s">
        <v>466</v>
      </c>
      <c r="V198">
        <v>71276048</v>
      </c>
      <c r="W198" t="s">
        <v>1045</v>
      </c>
      <c r="X198" t="s">
        <v>17</v>
      </c>
      <c r="Y198" t="s">
        <v>17</v>
      </c>
      <c r="Z198" t="s">
        <v>17</v>
      </c>
      <c r="AA198" t="s">
        <v>17</v>
      </c>
      <c r="AB198" t="s">
        <v>17</v>
      </c>
      <c r="AC198">
        <v>3022648223</v>
      </c>
      <c r="AD198" t="s">
        <v>468</v>
      </c>
      <c r="AE198" t="s">
        <v>15</v>
      </c>
      <c r="AF198">
        <v>0</v>
      </c>
      <c r="AG198" t="s">
        <v>17</v>
      </c>
      <c r="AH198" t="s">
        <v>469</v>
      </c>
      <c r="AI198" t="s">
        <v>17</v>
      </c>
      <c r="AJ198" t="s">
        <v>470</v>
      </c>
      <c r="AK198" t="s">
        <v>4551</v>
      </c>
      <c r="AL198" t="s">
        <v>18</v>
      </c>
      <c r="AM198" t="s">
        <v>17</v>
      </c>
      <c r="AN198" t="s">
        <v>17</v>
      </c>
      <c r="AO198" t="s">
        <v>17</v>
      </c>
      <c r="AP198" t="s">
        <v>17</v>
      </c>
      <c r="AQ198">
        <v>9</v>
      </c>
      <c r="AR198" t="s">
        <v>17</v>
      </c>
      <c r="AS198" t="s">
        <v>17</v>
      </c>
      <c r="AT198" t="s">
        <v>17</v>
      </c>
      <c r="AU198" t="s">
        <v>17</v>
      </c>
      <c r="AV198" t="s">
        <v>17</v>
      </c>
      <c r="AW198" t="s">
        <v>4552</v>
      </c>
      <c r="AX198" t="s">
        <v>17</v>
      </c>
      <c r="AY198" t="s">
        <v>17</v>
      </c>
      <c r="AZ198" t="s">
        <v>17</v>
      </c>
      <c r="BA198" t="s">
        <v>17</v>
      </c>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HC198"/>
    </row>
    <row r="199" spans="1:211" hidden="1" x14ac:dyDescent="0.25">
      <c r="A199">
        <v>23524077</v>
      </c>
      <c r="B199">
        <f>VLOOKUP(A199,BASE!A:A,1,0)</f>
        <v>23524077</v>
      </c>
      <c r="C199">
        <v>1</v>
      </c>
      <c r="D199">
        <v>2</v>
      </c>
      <c r="E199" t="s">
        <v>2242</v>
      </c>
      <c r="F199" t="s">
        <v>462</v>
      </c>
      <c r="G199" t="s">
        <v>4553</v>
      </c>
      <c r="H199" t="s">
        <v>502</v>
      </c>
      <c r="I199" t="s">
        <v>502</v>
      </c>
      <c r="J199" t="s">
        <v>17</v>
      </c>
      <c r="K199" t="s">
        <v>17</v>
      </c>
      <c r="L199" t="s">
        <v>464</v>
      </c>
      <c r="M199" t="s">
        <v>17</v>
      </c>
      <c r="N199" t="s">
        <v>465</v>
      </c>
      <c r="O199" s="54">
        <v>45896.437025462961</v>
      </c>
      <c r="P199" t="s">
        <v>17</v>
      </c>
      <c r="Q199" s="55">
        <v>45896</v>
      </c>
      <c r="R199" s="56">
        <v>0</v>
      </c>
      <c r="S199" s="54">
        <v>45922.374467592592</v>
      </c>
      <c r="T199" t="s">
        <v>4287</v>
      </c>
      <c r="U199" t="s">
        <v>466</v>
      </c>
      <c r="V199">
        <v>43282212</v>
      </c>
      <c r="W199" t="s">
        <v>4554</v>
      </c>
      <c r="X199" t="s">
        <v>17</v>
      </c>
      <c r="Y199" t="s">
        <v>17</v>
      </c>
      <c r="Z199" t="s">
        <v>17</v>
      </c>
      <c r="AA199" t="s">
        <v>17</v>
      </c>
      <c r="AB199" t="s">
        <v>17</v>
      </c>
      <c r="AC199">
        <v>3137375322</v>
      </c>
      <c r="AD199" t="s">
        <v>468</v>
      </c>
      <c r="AE199" t="s">
        <v>15</v>
      </c>
      <c r="AF199">
        <v>0</v>
      </c>
      <c r="AG199" t="s">
        <v>17</v>
      </c>
      <c r="AH199" t="s">
        <v>469</v>
      </c>
      <c r="AI199" t="s">
        <v>17</v>
      </c>
      <c r="AJ199" t="s">
        <v>470</v>
      </c>
      <c r="AK199" t="s">
        <v>4555</v>
      </c>
      <c r="AL199" t="s">
        <v>18</v>
      </c>
      <c r="AM199" t="s">
        <v>17</v>
      </c>
      <c r="AN199" t="s">
        <v>17</v>
      </c>
      <c r="AO199" t="s">
        <v>17</v>
      </c>
      <c r="AP199" t="s">
        <v>17</v>
      </c>
      <c r="AQ199">
        <v>3</v>
      </c>
      <c r="AR199" t="s">
        <v>17</v>
      </c>
      <c r="AS199" t="s">
        <v>17</v>
      </c>
      <c r="AT199" t="s">
        <v>17</v>
      </c>
      <c r="AU199" t="s">
        <v>17</v>
      </c>
      <c r="AV199" t="s">
        <v>17</v>
      </c>
      <c r="AW199" t="s">
        <v>2240</v>
      </c>
      <c r="AX199" t="s">
        <v>17</v>
      </c>
      <c r="AY199" t="s">
        <v>17</v>
      </c>
      <c r="AZ199" t="s">
        <v>17</v>
      </c>
      <c r="BA199" t="s">
        <v>17</v>
      </c>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HC199"/>
    </row>
    <row r="200" spans="1:211" hidden="1" x14ac:dyDescent="0.25">
      <c r="A200">
        <v>23504019</v>
      </c>
      <c r="B200">
        <f>VLOOKUP(A200,BASE!A:A,1,0)</f>
        <v>23504019</v>
      </c>
      <c r="C200">
        <v>1</v>
      </c>
      <c r="D200">
        <v>2</v>
      </c>
      <c r="E200" t="s">
        <v>3617</v>
      </c>
      <c r="F200" t="s">
        <v>514</v>
      </c>
      <c r="G200" t="s">
        <v>3618</v>
      </c>
      <c r="H200" t="s">
        <v>539</v>
      </c>
      <c r="I200" t="s">
        <v>539</v>
      </c>
      <c r="J200" t="s">
        <v>17</v>
      </c>
      <c r="K200" t="s">
        <v>17</v>
      </c>
      <c r="L200" t="s">
        <v>464</v>
      </c>
      <c r="M200" t="s">
        <v>17</v>
      </c>
      <c r="N200" t="s">
        <v>465</v>
      </c>
      <c r="O200" s="54">
        <v>45870.674166666664</v>
      </c>
      <c r="P200" t="s">
        <v>17</v>
      </c>
      <c r="Q200" s="55">
        <v>45884</v>
      </c>
      <c r="R200" t="s">
        <v>17</v>
      </c>
      <c r="S200" s="54">
        <v>45916.477581018517</v>
      </c>
      <c r="T200" t="s">
        <v>4568</v>
      </c>
      <c r="U200" t="s">
        <v>466</v>
      </c>
      <c r="V200">
        <v>1020489267</v>
      </c>
      <c r="W200" t="s">
        <v>3619</v>
      </c>
      <c r="X200" t="s">
        <v>17</v>
      </c>
      <c r="Y200" t="s">
        <v>17</v>
      </c>
      <c r="Z200" t="s">
        <v>17</v>
      </c>
      <c r="AA200" t="s">
        <v>17</v>
      </c>
      <c r="AB200" t="s">
        <v>17</v>
      </c>
      <c r="AC200">
        <v>3207421901</v>
      </c>
      <c r="AD200" t="s">
        <v>468</v>
      </c>
      <c r="AE200" t="s">
        <v>15</v>
      </c>
      <c r="AF200" t="s">
        <v>17</v>
      </c>
      <c r="AG200" t="s">
        <v>17</v>
      </c>
      <c r="AH200" t="s">
        <v>469</v>
      </c>
      <c r="AI200" t="s">
        <v>17</v>
      </c>
      <c r="AJ200" t="s">
        <v>470</v>
      </c>
      <c r="AK200" t="s">
        <v>3620</v>
      </c>
      <c r="AL200" t="s">
        <v>18</v>
      </c>
      <c r="AM200" t="s">
        <v>17</v>
      </c>
      <c r="AN200" t="s">
        <v>17</v>
      </c>
      <c r="AO200" t="s">
        <v>17</v>
      </c>
      <c r="AP200" t="s">
        <v>17</v>
      </c>
      <c r="AQ200">
        <v>9</v>
      </c>
      <c r="AR200" t="s">
        <v>17</v>
      </c>
      <c r="AS200" t="s">
        <v>17</v>
      </c>
      <c r="AT200" t="s">
        <v>17</v>
      </c>
      <c r="AU200" t="s">
        <v>17</v>
      </c>
      <c r="AV200" t="s">
        <v>17</v>
      </c>
      <c r="AW200" t="s">
        <v>3621</v>
      </c>
      <c r="AX200" t="s">
        <v>17</v>
      </c>
      <c r="AY200" t="s">
        <v>17</v>
      </c>
      <c r="AZ200" t="s">
        <v>17</v>
      </c>
      <c r="BA200" t="s">
        <v>17</v>
      </c>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HC200"/>
    </row>
    <row r="201" spans="1:211" hidden="1" x14ac:dyDescent="0.25">
      <c r="A201">
        <v>23547049</v>
      </c>
      <c r="B201">
        <f>VLOOKUP(A201,BASE!A:A,1,0)</f>
        <v>23547049</v>
      </c>
      <c r="C201">
        <v>1</v>
      </c>
      <c r="D201">
        <v>2</v>
      </c>
      <c r="E201" t="s">
        <v>5039</v>
      </c>
      <c r="F201" t="s">
        <v>462</v>
      </c>
      <c r="G201" t="s">
        <v>5040</v>
      </c>
      <c r="H201" t="s">
        <v>539</v>
      </c>
      <c r="I201" t="s">
        <v>539</v>
      </c>
      <c r="J201" t="s">
        <v>17</v>
      </c>
      <c r="K201" t="s">
        <v>17</v>
      </c>
      <c r="L201" t="s">
        <v>464</v>
      </c>
      <c r="M201" t="s">
        <v>17</v>
      </c>
      <c r="N201" t="s">
        <v>465</v>
      </c>
      <c r="O201" s="54">
        <v>45923.600474537037</v>
      </c>
      <c r="P201" t="s">
        <v>17</v>
      </c>
      <c r="Q201" s="55">
        <v>45923</v>
      </c>
      <c r="R201" s="56">
        <v>0</v>
      </c>
      <c r="S201" s="54">
        <v>45923.60052083333</v>
      </c>
      <c r="T201" t="s">
        <v>4454</v>
      </c>
      <c r="U201" t="s">
        <v>480</v>
      </c>
      <c r="V201">
        <v>43420256</v>
      </c>
      <c r="W201" t="s">
        <v>5041</v>
      </c>
      <c r="X201" t="s">
        <v>17</v>
      </c>
      <c r="Y201" t="s">
        <v>17</v>
      </c>
      <c r="Z201" t="s">
        <v>17</v>
      </c>
      <c r="AA201" t="s">
        <v>17</v>
      </c>
      <c r="AB201" t="s">
        <v>17</v>
      </c>
      <c r="AC201">
        <v>3122881856</v>
      </c>
      <c r="AD201" t="s">
        <v>468</v>
      </c>
      <c r="AE201" t="s">
        <v>15</v>
      </c>
      <c r="AF201">
        <v>0</v>
      </c>
      <c r="AG201" t="s">
        <v>17</v>
      </c>
      <c r="AH201" t="s">
        <v>469</v>
      </c>
      <c r="AI201" t="s">
        <v>17</v>
      </c>
      <c r="AJ201" t="s">
        <v>470</v>
      </c>
      <c r="AK201" t="s">
        <v>5042</v>
      </c>
      <c r="AL201" t="s">
        <v>18</v>
      </c>
      <c r="AM201" t="s">
        <v>17</v>
      </c>
      <c r="AN201" t="s">
        <v>17</v>
      </c>
      <c r="AO201" t="s">
        <v>17</v>
      </c>
      <c r="AP201" t="s">
        <v>17</v>
      </c>
      <c r="AQ201">
        <v>10</v>
      </c>
      <c r="AR201" t="s">
        <v>17</v>
      </c>
      <c r="AS201" t="s">
        <v>17</v>
      </c>
      <c r="AT201" t="s">
        <v>475</v>
      </c>
      <c r="AU201" t="s">
        <v>476</v>
      </c>
      <c r="AV201" t="s">
        <v>477</v>
      </c>
      <c r="AW201" t="s">
        <v>5043</v>
      </c>
      <c r="AX201" t="s">
        <v>17</v>
      </c>
      <c r="AY201" t="s">
        <v>17</v>
      </c>
      <c r="AZ201" t="s">
        <v>17</v>
      </c>
      <c r="BA201" t="s">
        <v>17</v>
      </c>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HC201"/>
    </row>
    <row r="202" spans="1:211" hidden="1" x14ac:dyDescent="0.25">
      <c r="A202">
        <v>23390726</v>
      </c>
      <c r="B202">
        <f>VLOOKUP(A202,BASE!A:A,1,0)</f>
        <v>23390726</v>
      </c>
      <c r="C202">
        <v>1</v>
      </c>
      <c r="D202">
        <v>2</v>
      </c>
      <c r="E202" t="s">
        <v>4557</v>
      </c>
      <c r="F202" t="s">
        <v>462</v>
      </c>
      <c r="G202" t="s">
        <v>4558</v>
      </c>
      <c r="H202" t="s">
        <v>463</v>
      </c>
      <c r="I202" t="s">
        <v>463</v>
      </c>
      <c r="J202" t="s">
        <v>17</v>
      </c>
      <c r="K202" t="s">
        <v>17</v>
      </c>
      <c r="L202" t="s">
        <v>464</v>
      </c>
      <c r="M202" t="s">
        <v>17</v>
      </c>
      <c r="N202" t="s">
        <v>465</v>
      </c>
      <c r="O202" s="54">
        <v>45734.553935185184</v>
      </c>
      <c r="P202" t="s">
        <v>17</v>
      </c>
      <c r="Q202" s="55">
        <v>45735</v>
      </c>
      <c r="R202" s="56">
        <v>0</v>
      </c>
      <c r="S202" s="54">
        <v>45919.527141203704</v>
      </c>
      <c r="T202" t="s">
        <v>5044</v>
      </c>
      <c r="U202" t="s">
        <v>466</v>
      </c>
      <c r="V202">
        <v>1020404761</v>
      </c>
      <c r="W202" t="s">
        <v>4559</v>
      </c>
      <c r="X202" t="s">
        <v>17</v>
      </c>
      <c r="Y202" t="s">
        <v>17</v>
      </c>
      <c r="Z202" t="s">
        <v>17</v>
      </c>
      <c r="AA202" t="s">
        <v>17</v>
      </c>
      <c r="AB202">
        <v>2941993</v>
      </c>
      <c r="AC202">
        <v>3196642243</v>
      </c>
      <c r="AD202" t="s">
        <v>468</v>
      </c>
      <c r="AE202" t="s">
        <v>15</v>
      </c>
      <c r="AF202">
        <v>0</v>
      </c>
      <c r="AG202" t="s">
        <v>17</v>
      </c>
      <c r="AH202" t="s">
        <v>469</v>
      </c>
      <c r="AI202" t="s">
        <v>17</v>
      </c>
      <c r="AJ202" t="s">
        <v>470</v>
      </c>
      <c r="AK202" t="s">
        <v>17</v>
      </c>
      <c r="AL202" t="s">
        <v>16</v>
      </c>
      <c r="AM202" t="s">
        <v>17</v>
      </c>
      <c r="AN202" t="s">
        <v>17</v>
      </c>
      <c r="AO202" t="s">
        <v>17</v>
      </c>
      <c r="AP202" t="s">
        <v>17</v>
      </c>
      <c r="AQ202">
        <v>3</v>
      </c>
      <c r="AR202" t="s">
        <v>17</v>
      </c>
      <c r="AS202" t="s">
        <v>17</v>
      </c>
      <c r="AT202" t="s">
        <v>17</v>
      </c>
      <c r="AU202" t="s">
        <v>17</v>
      </c>
      <c r="AV202" t="s">
        <v>17</v>
      </c>
      <c r="AW202" t="s">
        <v>4560</v>
      </c>
      <c r="AX202" t="s">
        <v>17</v>
      </c>
      <c r="AY202" t="s">
        <v>17</v>
      </c>
      <c r="AZ202" t="s">
        <v>17</v>
      </c>
      <c r="BA202" t="s">
        <v>17</v>
      </c>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HC202"/>
    </row>
    <row r="203" spans="1:211" hidden="1" x14ac:dyDescent="0.25">
      <c r="A203">
        <v>23543692</v>
      </c>
      <c r="B203">
        <f>VLOOKUP(A203,BASE!A:A,1,0)</f>
        <v>23543692</v>
      </c>
      <c r="C203">
        <v>1</v>
      </c>
      <c r="D203">
        <v>2</v>
      </c>
      <c r="E203" t="s">
        <v>4561</v>
      </c>
      <c r="F203" t="s">
        <v>462</v>
      </c>
      <c r="G203" t="s">
        <v>4562</v>
      </c>
      <c r="H203" t="s">
        <v>463</v>
      </c>
      <c r="I203" t="s">
        <v>463</v>
      </c>
      <c r="J203" t="s">
        <v>17</v>
      </c>
      <c r="K203" t="s">
        <v>17</v>
      </c>
      <c r="L203" t="s">
        <v>464</v>
      </c>
      <c r="M203" t="s">
        <v>17</v>
      </c>
      <c r="N203" t="s">
        <v>465</v>
      </c>
      <c r="O203" s="54">
        <v>45919.557337962964</v>
      </c>
      <c r="P203" t="s">
        <v>17</v>
      </c>
      <c r="Q203" s="55">
        <v>45919</v>
      </c>
      <c r="R203" s="56">
        <v>0</v>
      </c>
      <c r="S203" s="54">
        <v>45919.557372685187</v>
      </c>
      <c r="T203" t="s">
        <v>4897</v>
      </c>
      <c r="U203" t="s">
        <v>466</v>
      </c>
      <c r="V203">
        <v>43867552</v>
      </c>
      <c r="W203" t="s">
        <v>4563</v>
      </c>
      <c r="X203" t="s">
        <v>17</v>
      </c>
      <c r="Y203" t="s">
        <v>17</v>
      </c>
      <c r="Z203" t="s">
        <v>17</v>
      </c>
      <c r="AA203" t="s">
        <v>17</v>
      </c>
      <c r="AB203">
        <v>2224587</v>
      </c>
      <c r="AC203">
        <v>3195262214</v>
      </c>
      <c r="AD203" t="s">
        <v>468</v>
      </c>
      <c r="AE203" t="s">
        <v>15</v>
      </c>
      <c r="AF203">
        <v>0</v>
      </c>
      <c r="AG203" t="s">
        <v>17</v>
      </c>
      <c r="AH203" t="s">
        <v>469</v>
      </c>
      <c r="AI203" t="s">
        <v>17</v>
      </c>
      <c r="AJ203" t="s">
        <v>470</v>
      </c>
      <c r="AK203" t="s">
        <v>4564</v>
      </c>
      <c r="AL203" t="s">
        <v>16</v>
      </c>
      <c r="AM203" t="s">
        <v>17</v>
      </c>
      <c r="AN203" t="s">
        <v>17</v>
      </c>
      <c r="AO203" t="s">
        <v>17</v>
      </c>
      <c r="AP203" t="s">
        <v>17</v>
      </c>
      <c r="AQ203">
        <v>9</v>
      </c>
      <c r="AR203" t="s">
        <v>17</v>
      </c>
      <c r="AS203" t="s">
        <v>17</v>
      </c>
      <c r="AT203" t="s">
        <v>17</v>
      </c>
      <c r="AU203" t="s">
        <v>17</v>
      </c>
      <c r="AV203" t="s">
        <v>17</v>
      </c>
      <c r="AW203" t="s">
        <v>4565</v>
      </c>
      <c r="AX203" t="s">
        <v>17</v>
      </c>
      <c r="AY203" t="s">
        <v>17</v>
      </c>
      <c r="AZ203" t="s">
        <v>17</v>
      </c>
      <c r="BA203" t="s">
        <v>17</v>
      </c>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HC203"/>
    </row>
    <row r="204" spans="1:211" hidden="1" x14ac:dyDescent="0.25">
      <c r="A204">
        <v>23537628</v>
      </c>
      <c r="B204">
        <f>VLOOKUP(A204,BASE!A:A,1,0)</f>
        <v>23537628</v>
      </c>
      <c r="C204">
        <v>1</v>
      </c>
      <c r="D204">
        <v>2</v>
      </c>
      <c r="E204" t="s">
        <v>3622</v>
      </c>
      <c r="F204" t="s">
        <v>462</v>
      </c>
      <c r="G204" t="s">
        <v>3623</v>
      </c>
      <c r="H204" t="s">
        <v>463</v>
      </c>
      <c r="I204" t="s">
        <v>463</v>
      </c>
      <c r="J204" t="s">
        <v>17</v>
      </c>
      <c r="K204" t="s">
        <v>17</v>
      </c>
      <c r="L204" t="s">
        <v>464</v>
      </c>
      <c r="M204" t="s">
        <v>17</v>
      </c>
      <c r="N204" t="s">
        <v>465</v>
      </c>
      <c r="O204" s="54">
        <v>45912.38082175926</v>
      </c>
      <c r="P204" t="s">
        <v>17</v>
      </c>
      <c r="Q204" s="55">
        <v>45915</v>
      </c>
      <c r="R204" s="56">
        <v>0</v>
      </c>
      <c r="S204" s="54">
        <v>45912.380844907406</v>
      </c>
      <c r="T204" t="s">
        <v>5045</v>
      </c>
      <c r="U204" t="s">
        <v>466</v>
      </c>
      <c r="V204">
        <v>43102962</v>
      </c>
      <c r="W204" t="s">
        <v>3624</v>
      </c>
      <c r="X204" t="s">
        <v>17</v>
      </c>
      <c r="Y204" t="s">
        <v>17</v>
      </c>
      <c r="Z204" t="s">
        <v>17</v>
      </c>
      <c r="AA204" t="s">
        <v>17</v>
      </c>
      <c r="AB204" t="s">
        <v>17</v>
      </c>
      <c r="AC204">
        <v>3046383187</v>
      </c>
      <c r="AD204" t="s">
        <v>468</v>
      </c>
      <c r="AE204" t="s">
        <v>15</v>
      </c>
      <c r="AF204">
        <v>0</v>
      </c>
      <c r="AG204" t="s">
        <v>17</v>
      </c>
      <c r="AH204" t="s">
        <v>469</v>
      </c>
      <c r="AI204" t="s">
        <v>17</v>
      </c>
      <c r="AJ204" t="s">
        <v>470</v>
      </c>
      <c r="AK204" t="s">
        <v>3625</v>
      </c>
      <c r="AL204" t="s">
        <v>16</v>
      </c>
      <c r="AM204" t="s">
        <v>17</v>
      </c>
      <c r="AN204" t="s">
        <v>17</v>
      </c>
      <c r="AO204" t="s">
        <v>17</v>
      </c>
      <c r="AP204" t="s">
        <v>17</v>
      </c>
      <c r="AQ204" t="s">
        <v>472</v>
      </c>
      <c r="AR204" t="s">
        <v>17</v>
      </c>
      <c r="AS204" t="s">
        <v>17</v>
      </c>
      <c r="AT204" t="s">
        <v>17</v>
      </c>
      <c r="AU204" t="s">
        <v>17</v>
      </c>
      <c r="AV204" t="s">
        <v>17</v>
      </c>
      <c r="AW204" t="s">
        <v>3626</v>
      </c>
      <c r="AX204" t="s">
        <v>17</v>
      </c>
      <c r="AY204" t="s">
        <v>17</v>
      </c>
      <c r="AZ204" t="s">
        <v>17</v>
      </c>
      <c r="BA204" t="s">
        <v>17</v>
      </c>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HC204"/>
    </row>
    <row r="205" spans="1:211" hidden="1" x14ac:dyDescent="0.25">
      <c r="A205">
        <v>23539528</v>
      </c>
      <c r="B205">
        <f>VLOOKUP(A205,BASE!A:A,1,0)</f>
        <v>23539528</v>
      </c>
      <c r="C205">
        <v>1</v>
      </c>
      <c r="D205">
        <v>2</v>
      </c>
      <c r="E205" t="s">
        <v>4566</v>
      </c>
      <c r="F205" t="s">
        <v>462</v>
      </c>
      <c r="G205" t="s">
        <v>4567</v>
      </c>
      <c r="H205" t="s">
        <v>463</v>
      </c>
      <c r="I205" t="s">
        <v>463</v>
      </c>
      <c r="J205" t="s">
        <v>17</v>
      </c>
      <c r="K205" t="s">
        <v>17</v>
      </c>
      <c r="L205" t="s">
        <v>464</v>
      </c>
      <c r="M205" t="s">
        <v>17</v>
      </c>
      <c r="N205" t="s">
        <v>465</v>
      </c>
      <c r="O205" s="54">
        <v>45915.497916666667</v>
      </c>
      <c r="P205" t="s">
        <v>17</v>
      </c>
      <c r="Q205" s="55">
        <v>45915</v>
      </c>
      <c r="R205" s="56">
        <v>0</v>
      </c>
      <c r="S205" s="54">
        <v>45915.49795138889</v>
      </c>
      <c r="T205" t="s">
        <v>5046</v>
      </c>
      <c r="U205" t="s">
        <v>466</v>
      </c>
      <c r="V205">
        <v>70082835</v>
      </c>
      <c r="W205" t="s">
        <v>4569</v>
      </c>
      <c r="X205" t="s">
        <v>17</v>
      </c>
      <c r="Y205" t="s">
        <v>17</v>
      </c>
      <c r="Z205" t="s">
        <v>17</v>
      </c>
      <c r="AA205" t="s">
        <v>17</v>
      </c>
      <c r="AB205">
        <v>4273207</v>
      </c>
      <c r="AC205">
        <v>3117110496</v>
      </c>
      <c r="AD205" t="s">
        <v>468</v>
      </c>
      <c r="AE205" t="s">
        <v>15</v>
      </c>
      <c r="AF205">
        <v>0</v>
      </c>
      <c r="AG205" t="s">
        <v>17</v>
      </c>
      <c r="AH205" t="s">
        <v>469</v>
      </c>
      <c r="AI205" t="s">
        <v>17</v>
      </c>
      <c r="AJ205" t="s">
        <v>470</v>
      </c>
      <c r="AK205" t="s">
        <v>4570</v>
      </c>
      <c r="AL205" t="s">
        <v>16</v>
      </c>
      <c r="AM205" t="s">
        <v>17</v>
      </c>
      <c r="AN205" t="s">
        <v>17</v>
      </c>
      <c r="AO205" t="s">
        <v>17</v>
      </c>
      <c r="AP205" t="s">
        <v>17</v>
      </c>
      <c r="AQ205">
        <v>9</v>
      </c>
      <c r="AR205" t="s">
        <v>17</v>
      </c>
      <c r="AS205" t="s">
        <v>17</v>
      </c>
      <c r="AT205" t="s">
        <v>17</v>
      </c>
      <c r="AU205" t="s">
        <v>17</v>
      </c>
      <c r="AV205" t="s">
        <v>17</v>
      </c>
      <c r="AW205" t="s">
        <v>4571</v>
      </c>
      <c r="AX205" t="s">
        <v>17</v>
      </c>
      <c r="AY205" t="s">
        <v>17</v>
      </c>
      <c r="AZ205" t="s">
        <v>17</v>
      </c>
      <c r="BA205" t="s">
        <v>17</v>
      </c>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HC205"/>
    </row>
    <row r="206" spans="1:211" hidden="1" x14ac:dyDescent="0.25">
      <c r="A206">
        <v>23526871</v>
      </c>
      <c r="B206">
        <f>VLOOKUP(A206,BASE!A:A,1,0)</f>
        <v>23526871</v>
      </c>
      <c r="C206">
        <v>1</v>
      </c>
      <c r="D206">
        <v>2</v>
      </c>
      <c r="E206" t="s">
        <v>2527</v>
      </c>
      <c r="F206" t="s">
        <v>514</v>
      </c>
      <c r="G206" t="s">
        <v>4574</v>
      </c>
      <c r="H206" t="s">
        <v>463</v>
      </c>
      <c r="I206" t="s">
        <v>463</v>
      </c>
      <c r="J206" t="s">
        <v>17</v>
      </c>
      <c r="K206" t="s">
        <v>17</v>
      </c>
      <c r="L206" t="s">
        <v>464</v>
      </c>
      <c r="M206" t="s">
        <v>17</v>
      </c>
      <c r="N206" t="s">
        <v>465</v>
      </c>
      <c r="O206" s="54">
        <v>45898.702557870369</v>
      </c>
      <c r="P206" t="s">
        <v>17</v>
      </c>
      <c r="Q206" s="55">
        <v>45919</v>
      </c>
      <c r="R206" t="s">
        <v>17</v>
      </c>
      <c r="S206" s="54">
        <v>45919.562708333331</v>
      </c>
      <c r="T206" t="s">
        <v>4900</v>
      </c>
      <c r="U206" t="s">
        <v>466</v>
      </c>
      <c r="V206">
        <v>1010104893</v>
      </c>
      <c r="W206" t="s">
        <v>4573</v>
      </c>
      <c r="X206" t="s">
        <v>17</v>
      </c>
      <c r="Y206" t="s">
        <v>17</v>
      </c>
      <c r="Z206" t="s">
        <v>17</v>
      </c>
      <c r="AA206" t="s">
        <v>17</v>
      </c>
      <c r="AB206" t="s">
        <v>17</v>
      </c>
      <c r="AC206">
        <v>3135645495</v>
      </c>
      <c r="AD206" t="s">
        <v>468</v>
      </c>
      <c r="AE206" t="s">
        <v>15</v>
      </c>
      <c r="AF206">
        <v>0</v>
      </c>
      <c r="AG206" t="s">
        <v>17</v>
      </c>
      <c r="AH206" t="s">
        <v>469</v>
      </c>
      <c r="AI206" t="s">
        <v>17</v>
      </c>
      <c r="AJ206" t="s">
        <v>470</v>
      </c>
      <c r="AK206" t="s">
        <v>4572</v>
      </c>
      <c r="AL206" t="s">
        <v>16</v>
      </c>
      <c r="AM206" t="s">
        <v>17</v>
      </c>
      <c r="AN206" t="s">
        <v>17</v>
      </c>
      <c r="AO206" t="s">
        <v>17</v>
      </c>
      <c r="AP206" t="s">
        <v>17</v>
      </c>
      <c r="AQ206" t="s">
        <v>472</v>
      </c>
      <c r="AR206" t="s">
        <v>17</v>
      </c>
      <c r="AS206" t="s">
        <v>17</v>
      </c>
      <c r="AT206" t="s">
        <v>17</v>
      </c>
      <c r="AU206" t="s">
        <v>17</v>
      </c>
      <c r="AV206" t="s">
        <v>17</v>
      </c>
      <c r="AW206" t="s">
        <v>2525</v>
      </c>
      <c r="AX206" t="s">
        <v>17</v>
      </c>
      <c r="AY206" t="s">
        <v>17</v>
      </c>
      <c r="AZ206" t="s">
        <v>17</v>
      </c>
      <c r="BA206" t="s">
        <v>17</v>
      </c>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HC206"/>
    </row>
  </sheetData>
  <autoFilter ref="A1:HC206" xr:uid="{BCE8A6EF-18C8-47FB-AB7E-764D04D59923}">
    <filterColumn colId="0">
      <filters>
        <filter val="23537551"/>
      </filters>
    </filterColumn>
  </autoFilter>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7EF65-1400-4B0C-87C1-F4E94278C250}">
  <sheetPr codeName="Hoja3"/>
  <dimension ref="A1:Z32"/>
  <sheetViews>
    <sheetView topLeftCell="C1" zoomScale="85" zoomScaleNormal="85" workbookViewId="0">
      <selection activeCell="G18" sqref="G18"/>
    </sheetView>
  </sheetViews>
  <sheetFormatPr baseColWidth="10" defaultRowHeight="15" x14ac:dyDescent="0.25"/>
  <cols>
    <col min="1" max="1" width="16.7109375" style="2" hidden="1" customWidth="1"/>
    <col min="2" max="2" width="14.140625" style="2" hidden="1" customWidth="1"/>
    <col min="3" max="3" width="16.140625" style="2" customWidth="1"/>
    <col min="4" max="4" width="22.140625" style="2" customWidth="1"/>
    <col min="5" max="5" width="14.28515625" style="2" customWidth="1"/>
    <col min="6" max="6" width="11" style="2" customWidth="1"/>
    <col min="7" max="7" width="25.5703125" style="2" customWidth="1"/>
    <col min="8" max="9" width="21.140625" style="2" customWidth="1"/>
    <col min="10" max="10" width="21.140625" customWidth="1"/>
    <col min="11" max="11" width="11.28515625" customWidth="1"/>
    <col min="12" max="12" width="5" customWidth="1"/>
    <col min="13" max="13" width="21.140625" style="2" customWidth="1"/>
    <col min="14" max="14" width="40.7109375" style="2" customWidth="1"/>
    <col min="15" max="15" width="11.28515625" style="2" customWidth="1"/>
    <col min="16" max="16" width="7.7109375" style="2" customWidth="1"/>
    <col min="17" max="17" width="35.5703125" style="2" customWidth="1"/>
    <col min="18" max="18" width="19.42578125" style="2" customWidth="1"/>
    <col min="19" max="19" width="11.42578125" style="2" customWidth="1"/>
    <col min="20" max="20" width="11.42578125" style="6" customWidth="1"/>
    <col min="21" max="22" width="11.42578125" style="2" customWidth="1"/>
    <col min="23" max="25" width="11.42578125" customWidth="1"/>
  </cols>
  <sheetData>
    <row r="1" spans="1:26" s="156" customFormat="1" x14ac:dyDescent="0.25">
      <c r="A1" s="156" t="s">
        <v>5194</v>
      </c>
      <c r="B1" s="156" t="s">
        <v>5195</v>
      </c>
      <c r="C1" s="156" t="s">
        <v>5196</v>
      </c>
      <c r="D1" s="156" t="s">
        <v>32</v>
      </c>
      <c r="E1" s="156" t="s">
        <v>33</v>
      </c>
      <c r="F1" s="156" t="s">
        <v>5197</v>
      </c>
      <c r="G1" s="156" t="s">
        <v>34</v>
      </c>
      <c r="H1" s="156" t="s">
        <v>5198</v>
      </c>
      <c r="I1" s="156" t="s">
        <v>5199</v>
      </c>
      <c r="J1" s="156" t="s">
        <v>5200</v>
      </c>
      <c r="K1" s="157" t="s">
        <v>28</v>
      </c>
      <c r="L1" s="157" t="s">
        <v>5472</v>
      </c>
      <c r="M1" s="156" t="s">
        <v>35</v>
      </c>
      <c r="N1" s="156" t="s">
        <v>5201</v>
      </c>
      <c r="O1" s="156" t="s">
        <v>36</v>
      </c>
      <c r="P1" s="156" t="s">
        <v>37</v>
      </c>
      <c r="Q1" s="156" t="s">
        <v>38</v>
      </c>
      <c r="R1" s="156" t="s">
        <v>39</v>
      </c>
      <c r="S1" s="156" t="s">
        <v>40</v>
      </c>
      <c r="T1" s="156" t="s">
        <v>5202</v>
      </c>
      <c r="U1" s="156" t="s">
        <v>41</v>
      </c>
      <c r="V1" s="156" t="s">
        <v>42</v>
      </c>
      <c r="W1" s="156" t="s">
        <v>43</v>
      </c>
      <c r="X1" s="156" t="s">
        <v>44</v>
      </c>
      <c r="Y1" s="156" t="s">
        <v>45</v>
      </c>
      <c r="Z1" s="156" t="s">
        <v>5203</v>
      </c>
    </row>
    <row r="2" spans="1:26" s="161" customFormat="1" x14ac:dyDescent="0.25">
      <c r="A2" s="161" t="s">
        <v>5255</v>
      </c>
      <c r="B2" s="162" t="s">
        <v>5256</v>
      </c>
      <c r="C2" s="163">
        <v>45912.639479166697</v>
      </c>
      <c r="D2" s="162" t="s">
        <v>5257</v>
      </c>
      <c r="E2" s="162" t="s">
        <v>5258</v>
      </c>
      <c r="F2" s="162" t="s">
        <v>5208</v>
      </c>
      <c r="G2" s="162" t="s">
        <v>5259</v>
      </c>
      <c r="H2" s="162" t="s">
        <v>5210</v>
      </c>
      <c r="I2" s="162" t="s">
        <v>5211</v>
      </c>
      <c r="J2" s="161" t="s">
        <v>5212</v>
      </c>
      <c r="K2" s="162" t="s">
        <v>5260</v>
      </c>
      <c r="L2" s="162" t="s">
        <v>5473</v>
      </c>
      <c r="M2" s="162" t="s">
        <v>76</v>
      </c>
      <c r="N2" s="162" t="s">
        <v>5261</v>
      </c>
      <c r="O2" s="162" t="s">
        <v>5215</v>
      </c>
      <c r="P2" s="163">
        <v>45912.638935185198</v>
      </c>
      <c r="Q2" s="163">
        <v>45919.638993055603</v>
      </c>
      <c r="R2" s="162" t="s">
        <v>5216</v>
      </c>
      <c r="S2" s="162" t="s">
        <v>5262</v>
      </c>
      <c r="T2" s="162" t="s">
        <v>5218</v>
      </c>
      <c r="U2" s="162" t="s">
        <v>5263</v>
      </c>
      <c r="V2" s="162" t="s">
        <v>464</v>
      </c>
      <c r="W2" s="162" t="s">
        <v>5246</v>
      </c>
      <c r="X2" s="162" t="s">
        <v>71</v>
      </c>
      <c r="Y2" s="162" t="s">
        <v>70</v>
      </c>
      <c r="Z2" s="162" t="s">
        <v>5218</v>
      </c>
    </row>
    <row r="3" spans="1:26" s="161" customFormat="1" x14ac:dyDescent="0.25">
      <c r="A3" s="161" t="s">
        <v>5264</v>
      </c>
      <c r="B3" s="162" t="s">
        <v>5265</v>
      </c>
      <c r="C3" s="163">
        <v>45915.655914351897</v>
      </c>
      <c r="D3" s="162" t="s">
        <v>5266</v>
      </c>
      <c r="E3" s="162" t="s">
        <v>5267</v>
      </c>
      <c r="F3" s="162" t="s">
        <v>5208</v>
      </c>
      <c r="G3" s="162" t="s">
        <v>5259</v>
      </c>
      <c r="H3" s="162" t="s">
        <v>5210</v>
      </c>
      <c r="I3" s="162" t="s">
        <v>5211</v>
      </c>
      <c r="J3" s="161" t="s">
        <v>5212</v>
      </c>
      <c r="K3" s="162" t="s">
        <v>5268</v>
      </c>
      <c r="L3" s="162" t="s">
        <v>5473</v>
      </c>
      <c r="M3" s="162" t="s">
        <v>76</v>
      </c>
      <c r="N3" s="162" t="s">
        <v>5269</v>
      </c>
      <c r="O3" s="162" t="s">
        <v>5215</v>
      </c>
      <c r="P3" s="163">
        <v>45915.655729166698</v>
      </c>
      <c r="Q3" s="163">
        <v>45922.655810185199</v>
      </c>
      <c r="R3" s="162" t="s">
        <v>5216</v>
      </c>
      <c r="S3" s="162" t="s">
        <v>5270</v>
      </c>
      <c r="T3" s="162" t="s">
        <v>5218</v>
      </c>
      <c r="U3" s="162" t="s">
        <v>5271</v>
      </c>
      <c r="V3" s="162" t="s">
        <v>464</v>
      </c>
      <c r="W3" s="162" t="s">
        <v>5246</v>
      </c>
      <c r="X3" s="162" t="s">
        <v>71</v>
      </c>
      <c r="Y3" s="162" t="s">
        <v>70</v>
      </c>
      <c r="Z3" s="162" t="s">
        <v>5218</v>
      </c>
    </row>
    <row r="4" spans="1:26" s="161" customFormat="1" x14ac:dyDescent="0.25">
      <c r="A4" s="161" t="s">
        <v>5332</v>
      </c>
      <c r="B4" s="162" t="s">
        <v>5333</v>
      </c>
      <c r="C4" s="163">
        <v>45922.319652777798</v>
      </c>
      <c r="D4" s="162" t="s">
        <v>5334</v>
      </c>
      <c r="E4" s="162" t="s">
        <v>5335</v>
      </c>
      <c r="F4" s="162" t="s">
        <v>5208</v>
      </c>
      <c r="G4" s="162" t="s">
        <v>5259</v>
      </c>
      <c r="H4" s="162" t="s">
        <v>5210</v>
      </c>
      <c r="I4" s="162" t="s">
        <v>5211</v>
      </c>
      <c r="J4" s="169" t="s">
        <v>5212</v>
      </c>
      <c r="K4" s="170" t="s">
        <v>5336</v>
      </c>
      <c r="L4" s="170"/>
      <c r="M4" s="162" t="s">
        <v>76</v>
      </c>
      <c r="N4" s="162" t="s">
        <v>5337</v>
      </c>
      <c r="O4" s="162" t="s">
        <v>5215</v>
      </c>
      <c r="P4" s="163">
        <v>45922.319513888899</v>
      </c>
      <c r="Q4" s="163">
        <v>45929.319571759297</v>
      </c>
      <c r="R4" s="162" t="s">
        <v>5216</v>
      </c>
      <c r="S4" s="162" t="s">
        <v>5338</v>
      </c>
      <c r="T4" s="162" t="s">
        <v>5218</v>
      </c>
      <c r="U4" s="162" t="s">
        <v>5339</v>
      </c>
      <c r="V4" s="162" t="s">
        <v>464</v>
      </c>
      <c r="W4" s="162" t="s">
        <v>5246</v>
      </c>
      <c r="X4" s="162" t="s">
        <v>71</v>
      </c>
      <c r="Y4" s="162" t="s">
        <v>70</v>
      </c>
      <c r="Z4" s="162" t="s">
        <v>5218</v>
      </c>
    </row>
    <row r="5" spans="1:26" s="169" customFormat="1" x14ac:dyDescent="0.25">
      <c r="A5" s="169" t="s">
        <v>5373</v>
      </c>
      <c r="B5" s="170" t="s">
        <v>5374</v>
      </c>
      <c r="C5" s="171">
        <v>45922.587569444397</v>
      </c>
      <c r="D5" s="170" t="s">
        <v>5375</v>
      </c>
      <c r="E5" s="170" t="s">
        <v>5376</v>
      </c>
      <c r="F5" s="170" t="s">
        <v>5208</v>
      </c>
      <c r="G5" s="170" t="s">
        <v>5259</v>
      </c>
      <c r="H5" s="170" t="s">
        <v>5210</v>
      </c>
      <c r="I5" s="170" t="s">
        <v>5211</v>
      </c>
      <c r="J5" s="169" t="s">
        <v>5212</v>
      </c>
      <c r="K5" s="170" t="s">
        <v>5377</v>
      </c>
      <c r="L5" s="170"/>
      <c r="M5" s="170" t="s">
        <v>1187</v>
      </c>
      <c r="N5" s="170" t="s">
        <v>5378</v>
      </c>
      <c r="O5" s="170" t="s">
        <v>5215</v>
      </c>
      <c r="P5" s="171">
        <v>45922.587407407402</v>
      </c>
      <c r="Q5" s="171">
        <v>45929.587488425903</v>
      </c>
      <c r="R5" s="170" t="s">
        <v>5216</v>
      </c>
      <c r="S5" s="170" t="s">
        <v>5379</v>
      </c>
      <c r="T5" s="170" t="s">
        <v>5218</v>
      </c>
      <c r="U5" s="170" t="s">
        <v>5380</v>
      </c>
      <c r="V5" s="170" t="s">
        <v>464</v>
      </c>
      <c r="W5" s="170" t="s">
        <v>5246</v>
      </c>
      <c r="X5" s="170" t="s">
        <v>71</v>
      </c>
      <c r="Y5" s="170" t="s">
        <v>70</v>
      </c>
      <c r="Z5" s="170" t="s">
        <v>5218</v>
      </c>
    </row>
    <row r="6" spans="1:26" s="156" customFormat="1" x14ac:dyDescent="0.25">
      <c r="A6" s="161"/>
      <c r="B6" s="162"/>
      <c r="C6" s="163"/>
      <c r="D6" s="162"/>
      <c r="E6" s="162" t="s">
        <v>5462</v>
      </c>
      <c r="F6" s="162" t="s">
        <v>5208</v>
      </c>
      <c r="G6" s="162" t="s">
        <v>5259</v>
      </c>
      <c r="H6" s="162" t="s">
        <v>5210</v>
      </c>
      <c r="I6" s="162" t="s">
        <v>5211</v>
      </c>
      <c r="J6" s="161" t="s">
        <v>5212</v>
      </c>
      <c r="K6" s="162" t="s">
        <v>5463</v>
      </c>
      <c r="L6" s="162" t="s">
        <v>5473</v>
      </c>
      <c r="M6" s="162" t="s">
        <v>76</v>
      </c>
      <c r="N6" s="162" t="s">
        <v>5464</v>
      </c>
      <c r="O6" s="162"/>
      <c r="P6" s="164" t="s">
        <v>5465</v>
      </c>
      <c r="Q6" s="164" t="s">
        <v>5466</v>
      </c>
      <c r="R6" s="162" t="s">
        <v>5216</v>
      </c>
      <c r="S6" s="162" t="s">
        <v>5467</v>
      </c>
      <c r="T6" s="162"/>
      <c r="U6" s="162" t="s">
        <v>5468</v>
      </c>
      <c r="V6" s="162"/>
      <c r="W6" s="162"/>
      <c r="X6" s="162" t="s">
        <v>71</v>
      </c>
      <c r="Y6" s="162" t="s">
        <v>70</v>
      </c>
      <c r="Z6" s="162"/>
    </row>
    <row r="7" spans="1:26" s="165" customFormat="1" x14ac:dyDescent="0.25">
      <c r="A7" s="165" t="s">
        <v>5280</v>
      </c>
      <c r="B7" s="166" t="s">
        <v>5281</v>
      </c>
      <c r="C7" s="167">
        <v>45916.631608796299</v>
      </c>
      <c r="D7" s="166" t="s">
        <v>5282</v>
      </c>
      <c r="E7" s="166" t="s">
        <v>5283</v>
      </c>
      <c r="F7" s="166" t="s">
        <v>5208</v>
      </c>
      <c r="G7" s="166" t="s">
        <v>77</v>
      </c>
      <c r="H7" s="166" t="s">
        <v>5284</v>
      </c>
      <c r="I7" s="166" t="s">
        <v>5211</v>
      </c>
      <c r="J7" s="165" t="s">
        <v>5212</v>
      </c>
      <c r="K7" s="166" t="s">
        <v>5285</v>
      </c>
      <c r="L7" s="166" t="s">
        <v>753</v>
      </c>
      <c r="M7" s="166" t="s">
        <v>76</v>
      </c>
      <c r="N7" s="166" t="s">
        <v>5286</v>
      </c>
      <c r="O7" s="166" t="s">
        <v>5215</v>
      </c>
      <c r="P7" s="167">
        <v>45916.631400462997</v>
      </c>
      <c r="Q7" s="167">
        <v>45923.6315046296</v>
      </c>
      <c r="R7" s="166" t="s">
        <v>5216</v>
      </c>
      <c r="S7" s="166" t="s">
        <v>5287</v>
      </c>
      <c r="T7" s="166" t="s">
        <v>5218</v>
      </c>
      <c r="U7" s="166" t="s">
        <v>5288</v>
      </c>
      <c r="V7" s="166" t="s">
        <v>464</v>
      </c>
      <c r="W7" s="166" t="s">
        <v>5289</v>
      </c>
      <c r="X7" s="166" t="s">
        <v>71</v>
      </c>
      <c r="Y7" s="166" t="s">
        <v>70</v>
      </c>
      <c r="Z7" s="166" t="s">
        <v>5218</v>
      </c>
    </row>
    <row r="8" spans="1:26" s="156" customFormat="1" x14ac:dyDescent="0.25">
      <c r="A8" s="156" t="s">
        <v>5381</v>
      </c>
      <c r="B8" s="157" t="s">
        <v>5382</v>
      </c>
      <c r="C8" s="158">
        <v>45922.664375</v>
      </c>
      <c r="D8" s="157" t="s">
        <v>5383</v>
      </c>
      <c r="E8" s="157" t="s">
        <v>5384</v>
      </c>
      <c r="F8" s="157" t="s">
        <v>5208</v>
      </c>
      <c r="G8" s="157" t="s">
        <v>5259</v>
      </c>
      <c r="H8" s="157" t="s">
        <v>5210</v>
      </c>
      <c r="I8" s="157" t="s">
        <v>5211</v>
      </c>
      <c r="J8" s="156" t="s">
        <v>5319</v>
      </c>
      <c r="K8" s="157" t="s">
        <v>5385</v>
      </c>
      <c r="L8" s="157"/>
      <c r="M8" s="157" t="s">
        <v>5386</v>
      </c>
      <c r="N8" s="157" t="s">
        <v>5387</v>
      </c>
      <c r="O8" s="157" t="s">
        <v>5215</v>
      </c>
      <c r="P8" s="158">
        <v>45922.664236111101</v>
      </c>
      <c r="Q8" s="158">
        <v>45929.664305555598</v>
      </c>
      <c r="R8" s="157" t="s">
        <v>5216</v>
      </c>
      <c r="S8" s="157" t="s">
        <v>5388</v>
      </c>
      <c r="T8" s="157" t="s">
        <v>5218</v>
      </c>
      <c r="U8" s="157" t="s">
        <v>5389</v>
      </c>
      <c r="V8" s="157" t="s">
        <v>464</v>
      </c>
      <c r="W8" s="157" t="s">
        <v>5246</v>
      </c>
      <c r="X8" s="157" t="s">
        <v>71</v>
      </c>
      <c r="Y8" s="157" t="s">
        <v>70</v>
      </c>
      <c r="Z8" s="157" t="s">
        <v>5218</v>
      </c>
    </row>
    <row r="9" spans="1:26" s="156" customFormat="1" x14ac:dyDescent="0.25">
      <c r="A9" s="156" t="s">
        <v>5204</v>
      </c>
      <c r="B9" s="157" t="s">
        <v>5205</v>
      </c>
      <c r="C9" s="158">
        <v>45901.374444444402</v>
      </c>
      <c r="D9" s="157" t="s">
        <v>5206</v>
      </c>
      <c r="E9" s="157" t="s">
        <v>5207</v>
      </c>
      <c r="F9" s="157" t="s">
        <v>5208</v>
      </c>
      <c r="G9" s="157" t="s">
        <v>5209</v>
      </c>
      <c r="H9" s="157" t="s">
        <v>5210</v>
      </c>
      <c r="I9" s="157" t="s">
        <v>5211</v>
      </c>
      <c r="J9" s="156" t="s">
        <v>5212</v>
      </c>
      <c r="K9" s="157" t="s">
        <v>5213</v>
      </c>
      <c r="L9" s="157"/>
      <c r="M9" s="157" t="s">
        <v>76</v>
      </c>
      <c r="N9" s="157" t="s">
        <v>5214</v>
      </c>
      <c r="O9" s="157" t="s">
        <v>5215</v>
      </c>
      <c r="P9" s="158">
        <v>45901.373993055597</v>
      </c>
      <c r="Q9" s="158">
        <v>45908.3740972222</v>
      </c>
      <c r="R9" s="157" t="s">
        <v>5216</v>
      </c>
      <c r="S9" s="157" t="s">
        <v>5217</v>
      </c>
      <c r="T9" s="157" t="s">
        <v>5218</v>
      </c>
      <c r="U9" s="157" t="s">
        <v>5219</v>
      </c>
      <c r="V9" s="157" t="s">
        <v>464</v>
      </c>
      <c r="W9" s="157" t="s">
        <v>5220</v>
      </c>
      <c r="X9" s="157" t="s">
        <v>71</v>
      </c>
      <c r="Y9" s="157" t="s">
        <v>70</v>
      </c>
      <c r="Z9" s="157" t="s">
        <v>5218</v>
      </c>
    </row>
    <row r="10" spans="1:26" s="156" customFormat="1" x14ac:dyDescent="0.25">
      <c r="A10" s="156" t="s">
        <v>5221</v>
      </c>
      <c r="B10" s="157" t="s">
        <v>5222</v>
      </c>
      <c r="C10" s="158">
        <v>45905.748194444401</v>
      </c>
      <c r="D10" s="157" t="s">
        <v>5223</v>
      </c>
      <c r="E10" s="157" t="s">
        <v>5224</v>
      </c>
      <c r="F10" s="157" t="s">
        <v>5208</v>
      </c>
      <c r="G10" s="157" t="s">
        <v>5209</v>
      </c>
      <c r="H10" s="157" t="s">
        <v>5210</v>
      </c>
      <c r="I10" s="157" t="s">
        <v>5211</v>
      </c>
      <c r="J10" s="156" t="s">
        <v>5212</v>
      </c>
      <c r="K10" s="157" t="s">
        <v>5225</v>
      </c>
      <c r="L10" s="157"/>
      <c r="M10" s="157" t="s">
        <v>1681</v>
      </c>
      <c r="N10" s="157" t="s">
        <v>5226</v>
      </c>
      <c r="O10" s="157" t="s">
        <v>5215</v>
      </c>
      <c r="P10" s="158">
        <v>45905.747986111099</v>
      </c>
      <c r="Q10" s="158">
        <v>45912.7480671296</v>
      </c>
      <c r="R10" s="157" t="s">
        <v>5216</v>
      </c>
      <c r="S10" s="157" t="s">
        <v>5227</v>
      </c>
      <c r="T10" s="157" t="s">
        <v>5218</v>
      </c>
      <c r="U10" s="157" t="s">
        <v>5228</v>
      </c>
      <c r="V10" s="157" t="s">
        <v>464</v>
      </c>
      <c r="W10" s="157" t="s">
        <v>5220</v>
      </c>
      <c r="X10" s="157" t="s">
        <v>71</v>
      </c>
      <c r="Y10" s="157" t="s">
        <v>70</v>
      </c>
      <c r="Z10" s="157" t="s">
        <v>5218</v>
      </c>
    </row>
    <row r="11" spans="1:26" s="156" customFormat="1" x14ac:dyDescent="0.25">
      <c r="A11" s="156" t="s">
        <v>5229</v>
      </c>
      <c r="B11" s="157" t="s">
        <v>5230</v>
      </c>
      <c r="C11" s="158">
        <v>45910.451493055603</v>
      </c>
      <c r="D11" s="157" t="s">
        <v>5231</v>
      </c>
      <c r="E11" s="157" t="s">
        <v>5232</v>
      </c>
      <c r="F11" s="157" t="s">
        <v>5208</v>
      </c>
      <c r="G11" s="157" t="s">
        <v>5209</v>
      </c>
      <c r="H11" s="157" t="s">
        <v>5210</v>
      </c>
      <c r="I11" s="157" t="s">
        <v>5211</v>
      </c>
      <c r="J11" s="156" t="s">
        <v>5212</v>
      </c>
      <c r="K11" s="157" t="s">
        <v>5233</v>
      </c>
      <c r="L11" s="157"/>
      <c r="M11" s="157" t="s">
        <v>76</v>
      </c>
      <c r="N11" s="157" t="s">
        <v>5234</v>
      </c>
      <c r="O11" s="157" t="s">
        <v>5215</v>
      </c>
      <c r="P11" s="158">
        <v>45910.451319444401</v>
      </c>
      <c r="Q11" s="158">
        <v>45917.451377314799</v>
      </c>
      <c r="R11" s="157" t="s">
        <v>5216</v>
      </c>
      <c r="S11" s="157" t="s">
        <v>5235</v>
      </c>
      <c r="T11" s="157" t="s">
        <v>5218</v>
      </c>
      <c r="U11" s="157" t="s">
        <v>5236</v>
      </c>
      <c r="V11" s="157" t="s">
        <v>464</v>
      </c>
      <c r="W11" s="157" t="s">
        <v>5220</v>
      </c>
      <c r="X11" s="157" t="s">
        <v>71</v>
      </c>
      <c r="Y11" s="157" t="s">
        <v>70</v>
      </c>
      <c r="Z11" s="157" t="s">
        <v>5218</v>
      </c>
    </row>
    <row r="12" spans="1:26" s="156" customFormat="1" x14ac:dyDescent="0.25">
      <c r="A12" s="156" t="s">
        <v>5247</v>
      </c>
      <c r="B12" s="157" t="s">
        <v>5248</v>
      </c>
      <c r="C12" s="158">
        <v>45912.414236111101</v>
      </c>
      <c r="D12" s="157" t="s">
        <v>5249</v>
      </c>
      <c r="E12" s="157" t="s">
        <v>5250</v>
      </c>
      <c r="F12" s="157" t="s">
        <v>5208</v>
      </c>
      <c r="G12" s="157" t="s">
        <v>5209</v>
      </c>
      <c r="H12" s="157" t="s">
        <v>5210</v>
      </c>
      <c r="I12" s="157" t="s">
        <v>5211</v>
      </c>
      <c r="J12" s="156" t="s">
        <v>5212</v>
      </c>
      <c r="K12" s="157" t="s">
        <v>5251</v>
      </c>
      <c r="L12" s="157"/>
      <c r="M12" s="157" t="s">
        <v>1187</v>
      </c>
      <c r="N12" s="157" t="s">
        <v>5252</v>
      </c>
      <c r="O12" s="157" t="s">
        <v>5215</v>
      </c>
      <c r="P12" s="158">
        <v>45912.414074074099</v>
      </c>
      <c r="Q12" s="158">
        <v>45919.414131944402</v>
      </c>
      <c r="R12" s="157" t="s">
        <v>5216</v>
      </c>
      <c r="S12" s="157" t="s">
        <v>5253</v>
      </c>
      <c r="T12" s="157" t="s">
        <v>5218</v>
      </c>
      <c r="U12" s="157" t="s">
        <v>5254</v>
      </c>
      <c r="V12" s="157" t="s">
        <v>464</v>
      </c>
      <c r="W12" s="157" t="s">
        <v>5220</v>
      </c>
      <c r="X12" s="157" t="s">
        <v>71</v>
      </c>
      <c r="Y12" s="157" t="s">
        <v>70</v>
      </c>
      <c r="Z12" s="157" t="s">
        <v>5218</v>
      </c>
    </row>
    <row r="13" spans="1:26" s="156" customFormat="1" x14ac:dyDescent="0.25">
      <c r="A13" s="156" t="s">
        <v>5272</v>
      </c>
      <c r="B13" s="157" t="s">
        <v>5273</v>
      </c>
      <c r="C13" s="158">
        <v>45916.626863425903</v>
      </c>
      <c r="D13" s="157" t="s">
        <v>5274</v>
      </c>
      <c r="E13" s="157" t="s">
        <v>5275</v>
      </c>
      <c r="F13" s="157" t="s">
        <v>5208</v>
      </c>
      <c r="G13" s="157" t="s">
        <v>5209</v>
      </c>
      <c r="H13" s="157" t="s">
        <v>5210</v>
      </c>
      <c r="I13" s="157" t="s">
        <v>5211</v>
      </c>
      <c r="J13" s="156" t="s">
        <v>5212</v>
      </c>
      <c r="K13" s="157" t="s">
        <v>5276</v>
      </c>
      <c r="L13" s="157"/>
      <c r="M13" s="157" t="s">
        <v>76</v>
      </c>
      <c r="N13" s="157" t="s">
        <v>5277</v>
      </c>
      <c r="O13" s="157" t="s">
        <v>5215</v>
      </c>
      <c r="P13" s="158">
        <v>45916.626724537004</v>
      </c>
      <c r="Q13" s="158">
        <v>45923.626782407402</v>
      </c>
      <c r="R13" s="157" t="s">
        <v>5216</v>
      </c>
      <c r="S13" s="157" t="s">
        <v>5278</v>
      </c>
      <c r="T13" s="157" t="s">
        <v>5218</v>
      </c>
      <c r="U13" s="157" t="s">
        <v>5279</v>
      </c>
      <c r="V13" s="157" t="s">
        <v>464</v>
      </c>
      <c r="W13" s="157" t="s">
        <v>5220</v>
      </c>
      <c r="X13" s="157" t="s">
        <v>71</v>
      </c>
      <c r="Y13" s="157" t="s">
        <v>70</v>
      </c>
      <c r="Z13" s="157" t="s">
        <v>5218</v>
      </c>
    </row>
    <row r="14" spans="1:26" s="156" customFormat="1" x14ac:dyDescent="0.25">
      <c r="A14" s="156" t="s">
        <v>5290</v>
      </c>
      <c r="B14" s="157" t="s">
        <v>5291</v>
      </c>
      <c r="C14" s="158">
        <v>45917.335682870398</v>
      </c>
      <c r="D14" s="157" t="s">
        <v>5292</v>
      </c>
      <c r="E14" s="157" t="s">
        <v>5293</v>
      </c>
      <c r="F14" s="157" t="s">
        <v>5208</v>
      </c>
      <c r="G14" s="157" t="s">
        <v>5209</v>
      </c>
      <c r="H14" s="157" t="s">
        <v>5210</v>
      </c>
      <c r="I14" s="157" t="s">
        <v>5211</v>
      </c>
      <c r="J14" s="156" t="s">
        <v>5212</v>
      </c>
      <c r="K14" s="157" t="s">
        <v>5294</v>
      </c>
      <c r="L14" s="157"/>
      <c r="M14" s="157" t="s">
        <v>1401</v>
      </c>
      <c r="N14" s="157" t="s">
        <v>5295</v>
      </c>
      <c r="O14" s="157" t="s">
        <v>5215</v>
      </c>
      <c r="P14" s="158">
        <v>45917.335509259297</v>
      </c>
      <c r="Q14" s="158">
        <v>45924.335590277798</v>
      </c>
      <c r="R14" s="157" t="s">
        <v>5216</v>
      </c>
      <c r="S14" s="157" t="s">
        <v>5296</v>
      </c>
      <c r="T14" s="157" t="s">
        <v>5218</v>
      </c>
      <c r="U14" s="157" t="s">
        <v>5297</v>
      </c>
      <c r="V14" s="157" t="s">
        <v>464</v>
      </c>
      <c r="W14" s="157" t="s">
        <v>5220</v>
      </c>
      <c r="X14" s="157" t="s">
        <v>71</v>
      </c>
      <c r="Y14" s="157" t="s">
        <v>70</v>
      </c>
      <c r="Z14" s="157" t="s">
        <v>5218</v>
      </c>
    </row>
    <row r="15" spans="1:26" s="156" customFormat="1" x14ac:dyDescent="0.25">
      <c r="A15" s="156" t="s">
        <v>5307</v>
      </c>
      <c r="B15" s="157" t="s">
        <v>5308</v>
      </c>
      <c r="C15" s="158">
        <v>45918.531724537002</v>
      </c>
      <c r="D15" s="157" t="s">
        <v>5309</v>
      </c>
      <c r="E15" s="157" t="s">
        <v>5310</v>
      </c>
      <c r="F15" s="157" t="s">
        <v>5208</v>
      </c>
      <c r="G15" s="157" t="s">
        <v>5209</v>
      </c>
      <c r="H15" s="157" t="s">
        <v>5210</v>
      </c>
      <c r="I15" s="157" t="s">
        <v>5211</v>
      </c>
      <c r="J15" s="156" t="s">
        <v>5212</v>
      </c>
      <c r="K15" s="157" t="s">
        <v>5311</v>
      </c>
      <c r="L15" s="157"/>
      <c r="M15" s="157" t="s">
        <v>1506</v>
      </c>
      <c r="N15" s="157" t="s">
        <v>5312</v>
      </c>
      <c r="O15" s="157" t="s">
        <v>5215</v>
      </c>
      <c r="P15" s="158">
        <v>45918.531550925902</v>
      </c>
      <c r="Q15" s="158">
        <v>45925.5316087963</v>
      </c>
      <c r="R15" s="157" t="s">
        <v>5216</v>
      </c>
      <c r="S15" s="157" t="s">
        <v>5313</v>
      </c>
      <c r="T15" s="157" t="s">
        <v>5218</v>
      </c>
      <c r="U15" s="157" t="s">
        <v>5314</v>
      </c>
      <c r="V15" s="157" t="s">
        <v>464</v>
      </c>
      <c r="W15" s="157" t="s">
        <v>5220</v>
      </c>
      <c r="X15" s="157" t="s">
        <v>71</v>
      </c>
      <c r="Y15" s="157" t="s">
        <v>70</v>
      </c>
      <c r="Z15" s="157" t="s">
        <v>5218</v>
      </c>
    </row>
    <row r="16" spans="1:26" s="156" customFormat="1" x14ac:dyDescent="0.25">
      <c r="A16" s="156" t="s">
        <v>5315</v>
      </c>
      <c r="B16" s="157" t="s">
        <v>5316</v>
      </c>
      <c r="C16" s="158">
        <v>45918.593148148102</v>
      </c>
      <c r="D16" s="157" t="s">
        <v>5317</v>
      </c>
      <c r="E16" s="157" t="s">
        <v>5318</v>
      </c>
      <c r="F16" s="157" t="s">
        <v>5208</v>
      </c>
      <c r="G16" s="157" t="s">
        <v>5209</v>
      </c>
      <c r="H16" s="157" t="s">
        <v>5210</v>
      </c>
      <c r="I16" s="157" t="s">
        <v>5211</v>
      </c>
      <c r="J16" s="156" t="s">
        <v>5319</v>
      </c>
      <c r="K16" s="157" t="s">
        <v>5218</v>
      </c>
      <c r="L16" s="157"/>
      <c r="M16" s="157" t="s">
        <v>5320</v>
      </c>
      <c r="N16" s="157" t="s">
        <v>5321</v>
      </c>
      <c r="O16" s="157" t="s">
        <v>5215</v>
      </c>
      <c r="P16" s="158">
        <v>45918.592638888898</v>
      </c>
      <c r="Q16" s="158">
        <v>45925.593009259297</v>
      </c>
      <c r="R16" s="157" t="s">
        <v>5216</v>
      </c>
      <c r="S16" s="157" t="s">
        <v>5322</v>
      </c>
      <c r="T16" s="157" t="s">
        <v>5218</v>
      </c>
      <c r="U16" s="157" t="s">
        <v>5323</v>
      </c>
      <c r="V16" s="157" t="s">
        <v>464</v>
      </c>
      <c r="W16" s="157" t="s">
        <v>5220</v>
      </c>
      <c r="X16" s="157" t="s">
        <v>71</v>
      </c>
      <c r="Y16" s="157" t="s">
        <v>70</v>
      </c>
      <c r="Z16" s="157" t="s">
        <v>5218</v>
      </c>
    </row>
    <row r="17" spans="1:26" s="156" customFormat="1" x14ac:dyDescent="0.25">
      <c r="A17" s="156" t="s">
        <v>5324</v>
      </c>
      <c r="B17" s="157" t="s">
        <v>5325</v>
      </c>
      <c r="C17" s="158">
        <v>45919.697777777801</v>
      </c>
      <c r="D17" s="157" t="s">
        <v>5326</v>
      </c>
      <c r="E17" s="157" t="s">
        <v>5327</v>
      </c>
      <c r="F17" s="157" t="s">
        <v>5208</v>
      </c>
      <c r="G17" s="157" t="s">
        <v>5209</v>
      </c>
      <c r="H17" s="157" t="s">
        <v>5210</v>
      </c>
      <c r="I17" s="157" t="s">
        <v>5211</v>
      </c>
      <c r="J17" s="156" t="s">
        <v>5212</v>
      </c>
      <c r="K17" s="157" t="s">
        <v>5328</v>
      </c>
      <c r="L17" s="157"/>
      <c r="M17" s="157" t="s">
        <v>76</v>
      </c>
      <c r="N17" s="157" t="s">
        <v>5329</v>
      </c>
      <c r="O17" s="157" t="s">
        <v>5215</v>
      </c>
      <c r="P17" s="158">
        <v>45919.697638888902</v>
      </c>
      <c r="Q17" s="158">
        <v>45926.6976967593</v>
      </c>
      <c r="R17" s="157" t="s">
        <v>5216</v>
      </c>
      <c r="S17" s="157" t="s">
        <v>5330</v>
      </c>
      <c r="T17" s="157" t="s">
        <v>5218</v>
      </c>
      <c r="U17" s="157" t="s">
        <v>5331</v>
      </c>
      <c r="V17" s="157" t="s">
        <v>464</v>
      </c>
      <c r="W17" s="157" t="s">
        <v>5220</v>
      </c>
      <c r="X17" s="157" t="s">
        <v>71</v>
      </c>
      <c r="Y17" s="157" t="s">
        <v>70</v>
      </c>
      <c r="Z17" s="157" t="s">
        <v>5218</v>
      </c>
    </row>
    <row r="18" spans="1:26" s="156" customFormat="1" x14ac:dyDescent="0.25">
      <c r="A18" s="156" t="s">
        <v>5340</v>
      </c>
      <c r="B18" s="157" t="s">
        <v>5341</v>
      </c>
      <c r="C18" s="158">
        <v>45922.397870370398</v>
      </c>
      <c r="D18" s="157" t="s">
        <v>5342</v>
      </c>
      <c r="E18" s="157" t="s">
        <v>5343</v>
      </c>
      <c r="F18" s="157" t="s">
        <v>5208</v>
      </c>
      <c r="G18" s="157" t="s">
        <v>5209</v>
      </c>
      <c r="H18" s="157" t="s">
        <v>5210</v>
      </c>
      <c r="I18" s="157" t="s">
        <v>5211</v>
      </c>
      <c r="J18" s="156" t="s">
        <v>5212</v>
      </c>
      <c r="K18" s="157" t="s">
        <v>5344</v>
      </c>
      <c r="L18" s="157"/>
      <c r="M18" s="157" t="s">
        <v>76</v>
      </c>
      <c r="N18" s="157" t="s">
        <v>5345</v>
      </c>
      <c r="O18" s="157" t="s">
        <v>5215</v>
      </c>
      <c r="P18" s="158">
        <v>45922.397731481498</v>
      </c>
      <c r="Q18" s="158">
        <v>45929.397777777798</v>
      </c>
      <c r="R18" s="157" t="s">
        <v>5216</v>
      </c>
      <c r="S18" s="157" t="s">
        <v>5346</v>
      </c>
      <c r="T18" s="157" t="s">
        <v>5218</v>
      </c>
      <c r="U18" s="157" t="s">
        <v>5347</v>
      </c>
      <c r="V18" s="157" t="s">
        <v>464</v>
      </c>
      <c r="W18" s="157" t="s">
        <v>5220</v>
      </c>
      <c r="X18" s="157" t="s">
        <v>71</v>
      </c>
      <c r="Y18" s="157" t="s">
        <v>70</v>
      </c>
      <c r="Z18" s="157" t="s">
        <v>5218</v>
      </c>
    </row>
    <row r="19" spans="1:26" s="156" customFormat="1" x14ac:dyDescent="0.25">
      <c r="A19" s="156" t="s">
        <v>5348</v>
      </c>
      <c r="B19" s="157" t="s">
        <v>5349</v>
      </c>
      <c r="C19" s="158">
        <v>45922.419027777803</v>
      </c>
      <c r="D19" s="157" t="s">
        <v>5350</v>
      </c>
      <c r="E19" s="157" t="s">
        <v>5351</v>
      </c>
      <c r="F19" s="157" t="s">
        <v>5208</v>
      </c>
      <c r="G19" s="157" t="s">
        <v>5209</v>
      </c>
      <c r="H19" s="157" t="s">
        <v>5210</v>
      </c>
      <c r="I19" s="157" t="s">
        <v>5211</v>
      </c>
      <c r="J19" s="156" t="s">
        <v>5352</v>
      </c>
      <c r="K19" s="157" t="s">
        <v>5218</v>
      </c>
      <c r="L19" s="157"/>
      <c r="M19" s="157" t="s">
        <v>5353</v>
      </c>
      <c r="N19" s="157" t="s">
        <v>5354</v>
      </c>
      <c r="O19" s="157" t="s">
        <v>5215</v>
      </c>
      <c r="P19" s="158">
        <v>45922.418888888897</v>
      </c>
      <c r="Q19" s="158">
        <v>45929.418946759302</v>
      </c>
      <c r="R19" s="157" t="s">
        <v>5216</v>
      </c>
      <c r="S19" s="157" t="s">
        <v>5355</v>
      </c>
      <c r="T19" s="157" t="s">
        <v>5218</v>
      </c>
      <c r="U19" s="157" t="s">
        <v>5356</v>
      </c>
      <c r="V19" s="157" t="s">
        <v>464</v>
      </c>
      <c r="W19" s="157" t="s">
        <v>5220</v>
      </c>
      <c r="X19" s="157" t="s">
        <v>71</v>
      </c>
      <c r="Y19" s="157" t="s">
        <v>70</v>
      </c>
      <c r="Z19" s="157" t="s">
        <v>5218</v>
      </c>
    </row>
    <row r="20" spans="1:26" s="156" customFormat="1" x14ac:dyDescent="0.25">
      <c r="A20" s="156" t="s">
        <v>5357</v>
      </c>
      <c r="B20" s="157" t="s">
        <v>5358</v>
      </c>
      <c r="C20" s="158">
        <v>45922.543587963002</v>
      </c>
      <c r="D20" s="157" t="s">
        <v>5359</v>
      </c>
      <c r="E20" s="157" t="s">
        <v>5360</v>
      </c>
      <c r="F20" s="157" t="s">
        <v>5208</v>
      </c>
      <c r="G20" s="157" t="s">
        <v>5209</v>
      </c>
      <c r="H20" s="157" t="s">
        <v>5210</v>
      </c>
      <c r="I20" s="157" t="s">
        <v>5211</v>
      </c>
      <c r="J20" s="156" t="s">
        <v>5212</v>
      </c>
      <c r="K20" s="157" t="s">
        <v>5361</v>
      </c>
      <c r="L20" s="157"/>
      <c r="M20" s="157" t="s">
        <v>76</v>
      </c>
      <c r="N20" s="157" t="s">
        <v>5362</v>
      </c>
      <c r="O20" s="157" t="s">
        <v>5215</v>
      </c>
      <c r="P20" s="158">
        <v>45922.543437499997</v>
      </c>
      <c r="Q20" s="158">
        <v>45929.543495370403</v>
      </c>
      <c r="R20" s="157" t="s">
        <v>5216</v>
      </c>
      <c r="S20" s="157" t="s">
        <v>5363</v>
      </c>
      <c r="T20" s="157" t="s">
        <v>5218</v>
      </c>
      <c r="U20" s="157" t="s">
        <v>5364</v>
      </c>
      <c r="V20" s="157" t="s">
        <v>464</v>
      </c>
      <c r="W20" s="157" t="s">
        <v>5220</v>
      </c>
      <c r="X20" s="157" t="s">
        <v>71</v>
      </c>
      <c r="Y20" s="157" t="s">
        <v>70</v>
      </c>
      <c r="Z20" s="157" t="s">
        <v>5218</v>
      </c>
    </row>
    <row r="21" spans="1:26" s="156" customFormat="1" x14ac:dyDescent="0.25">
      <c r="A21" s="156" t="s">
        <v>5365</v>
      </c>
      <c r="B21" s="157" t="s">
        <v>5366</v>
      </c>
      <c r="C21" s="158">
        <v>45922.580324074101</v>
      </c>
      <c r="D21" s="157" t="s">
        <v>5367</v>
      </c>
      <c r="E21" s="157" t="s">
        <v>5368</v>
      </c>
      <c r="F21" s="157" t="s">
        <v>5208</v>
      </c>
      <c r="G21" s="157" t="s">
        <v>5209</v>
      </c>
      <c r="H21" s="157" t="s">
        <v>5210</v>
      </c>
      <c r="I21" s="157" t="s">
        <v>5211</v>
      </c>
      <c r="J21" s="156" t="s">
        <v>5212</v>
      </c>
      <c r="K21" s="157" t="s">
        <v>5369</v>
      </c>
      <c r="L21" s="157"/>
      <c r="M21" s="157" t="s">
        <v>1681</v>
      </c>
      <c r="N21" s="157" t="s">
        <v>5370</v>
      </c>
      <c r="O21" s="157" t="s">
        <v>5215</v>
      </c>
      <c r="P21" s="158">
        <v>45922.579930555599</v>
      </c>
      <c r="Q21" s="158">
        <v>45929.580219907402</v>
      </c>
      <c r="R21" s="157" t="s">
        <v>5216</v>
      </c>
      <c r="S21" s="157" t="s">
        <v>5371</v>
      </c>
      <c r="T21" s="157" t="s">
        <v>5218</v>
      </c>
      <c r="U21" s="157" t="s">
        <v>5372</v>
      </c>
      <c r="V21" s="157" t="s">
        <v>464</v>
      </c>
      <c r="W21" s="157" t="s">
        <v>5220</v>
      </c>
      <c r="X21" s="157" t="s">
        <v>71</v>
      </c>
      <c r="Y21" s="157" t="s">
        <v>70</v>
      </c>
      <c r="Z21" s="157" t="s">
        <v>5218</v>
      </c>
    </row>
    <row r="22" spans="1:26" s="156" customFormat="1" x14ac:dyDescent="0.25">
      <c r="A22" s="156" t="s">
        <v>5390</v>
      </c>
      <c r="B22" s="157" t="s">
        <v>5391</v>
      </c>
      <c r="C22" s="158">
        <v>45923.403576388897</v>
      </c>
      <c r="D22" s="157" t="s">
        <v>5392</v>
      </c>
      <c r="E22" s="157" t="s">
        <v>5393</v>
      </c>
      <c r="F22" s="157" t="s">
        <v>5208</v>
      </c>
      <c r="G22" s="157" t="s">
        <v>5209</v>
      </c>
      <c r="H22" s="157" t="s">
        <v>5210</v>
      </c>
      <c r="I22" s="157" t="s">
        <v>5211</v>
      </c>
      <c r="J22" s="156" t="s">
        <v>5319</v>
      </c>
      <c r="K22" s="157" t="s">
        <v>5218</v>
      </c>
      <c r="L22" s="157"/>
      <c r="M22" s="157" t="s">
        <v>5394</v>
      </c>
      <c r="N22" s="157" t="s">
        <v>5395</v>
      </c>
      <c r="O22" s="157" t="s">
        <v>5215</v>
      </c>
      <c r="P22" s="158">
        <v>45923.403402777803</v>
      </c>
      <c r="Q22" s="158">
        <v>45930.403425925899</v>
      </c>
      <c r="R22" s="157" t="s">
        <v>5216</v>
      </c>
      <c r="S22" s="157" t="s">
        <v>5396</v>
      </c>
      <c r="T22" s="157" t="s">
        <v>5218</v>
      </c>
      <c r="U22" s="157" t="s">
        <v>5397</v>
      </c>
      <c r="V22" s="157" t="s">
        <v>464</v>
      </c>
      <c r="W22" s="157" t="s">
        <v>5220</v>
      </c>
      <c r="X22" s="157" t="s">
        <v>71</v>
      </c>
      <c r="Y22" s="157" t="s">
        <v>70</v>
      </c>
      <c r="Z22" s="157" t="s">
        <v>5218</v>
      </c>
    </row>
    <row r="23" spans="1:26" s="156" customFormat="1" x14ac:dyDescent="0.25">
      <c r="A23" s="156" t="s">
        <v>5398</v>
      </c>
      <c r="B23" s="157" t="s">
        <v>5399</v>
      </c>
      <c r="C23" s="158">
        <v>45923.406354166698</v>
      </c>
      <c r="D23" s="157" t="s">
        <v>5400</v>
      </c>
      <c r="E23" s="157" t="s">
        <v>5401</v>
      </c>
      <c r="F23" s="157" t="s">
        <v>5208</v>
      </c>
      <c r="G23" s="157" t="s">
        <v>5209</v>
      </c>
      <c r="H23" s="157" t="s">
        <v>5210</v>
      </c>
      <c r="I23" s="157" t="s">
        <v>5211</v>
      </c>
      <c r="J23" s="156" t="s">
        <v>5402</v>
      </c>
      <c r="K23" s="157" t="s">
        <v>5218</v>
      </c>
      <c r="L23" s="157"/>
      <c r="M23" s="157" t="s">
        <v>5403</v>
      </c>
      <c r="N23" s="157" t="s">
        <v>5404</v>
      </c>
      <c r="O23" s="157" t="s">
        <v>5215</v>
      </c>
      <c r="P23" s="158">
        <v>45923.406215277799</v>
      </c>
      <c r="Q23" s="158">
        <v>45930.40625</v>
      </c>
      <c r="R23" s="157" t="s">
        <v>5216</v>
      </c>
      <c r="S23" s="157" t="s">
        <v>5405</v>
      </c>
      <c r="T23" s="157" t="s">
        <v>5218</v>
      </c>
      <c r="U23" s="157" t="s">
        <v>5406</v>
      </c>
      <c r="V23" s="157" t="s">
        <v>464</v>
      </c>
      <c r="W23" s="157" t="s">
        <v>5220</v>
      </c>
      <c r="X23" s="157" t="s">
        <v>71</v>
      </c>
      <c r="Y23" s="157" t="s">
        <v>70</v>
      </c>
      <c r="Z23" s="157" t="s">
        <v>5218</v>
      </c>
    </row>
    <row r="24" spans="1:26" s="156" customFormat="1" x14ac:dyDescent="0.25">
      <c r="A24" s="156" t="s">
        <v>5407</v>
      </c>
      <c r="B24" s="157" t="s">
        <v>5408</v>
      </c>
      <c r="C24" s="158">
        <v>45923.465266203697</v>
      </c>
      <c r="D24" s="157" t="s">
        <v>5409</v>
      </c>
      <c r="E24" s="157" t="s">
        <v>5410</v>
      </c>
      <c r="F24" s="157" t="s">
        <v>5208</v>
      </c>
      <c r="G24" s="157" t="s">
        <v>5209</v>
      </c>
      <c r="H24" s="157" t="s">
        <v>5210</v>
      </c>
      <c r="I24" s="157" t="s">
        <v>5211</v>
      </c>
      <c r="J24" s="156" t="s">
        <v>5212</v>
      </c>
      <c r="K24" s="157" t="s">
        <v>5411</v>
      </c>
      <c r="L24" s="157"/>
      <c r="M24" s="157" t="s">
        <v>1346</v>
      </c>
      <c r="N24" s="157" t="s">
        <v>5412</v>
      </c>
      <c r="O24" s="157" t="s">
        <v>5215</v>
      </c>
      <c r="P24" s="158">
        <v>45923.465104166702</v>
      </c>
      <c r="Q24" s="158">
        <v>45930.465150463002</v>
      </c>
      <c r="R24" s="157" t="s">
        <v>5216</v>
      </c>
      <c r="S24" s="157" t="s">
        <v>5413</v>
      </c>
      <c r="T24" s="157" t="s">
        <v>5218</v>
      </c>
      <c r="U24" s="157" t="s">
        <v>5414</v>
      </c>
      <c r="V24" s="157" t="s">
        <v>464</v>
      </c>
      <c r="W24" s="157" t="s">
        <v>5220</v>
      </c>
      <c r="X24" s="157" t="s">
        <v>71</v>
      </c>
      <c r="Y24" s="157" t="s">
        <v>70</v>
      </c>
      <c r="Z24" s="157" t="s">
        <v>5218</v>
      </c>
    </row>
    <row r="25" spans="1:26" s="156" customFormat="1" x14ac:dyDescent="0.25">
      <c r="A25" s="156" t="s">
        <v>5415</v>
      </c>
      <c r="B25" s="157" t="s">
        <v>5416</v>
      </c>
      <c r="C25" s="158">
        <v>45923.497187499997</v>
      </c>
      <c r="D25" s="157" t="s">
        <v>5417</v>
      </c>
      <c r="E25" s="157" t="s">
        <v>5418</v>
      </c>
      <c r="F25" s="157" t="s">
        <v>5208</v>
      </c>
      <c r="G25" s="157" t="s">
        <v>5209</v>
      </c>
      <c r="H25" s="157" t="s">
        <v>5210</v>
      </c>
      <c r="I25" s="157" t="s">
        <v>5211</v>
      </c>
      <c r="J25" s="156" t="s">
        <v>5212</v>
      </c>
      <c r="K25" s="157" t="s">
        <v>5419</v>
      </c>
      <c r="L25" s="157"/>
      <c r="M25" s="157" t="s">
        <v>1187</v>
      </c>
      <c r="N25" s="157" t="s">
        <v>5420</v>
      </c>
      <c r="O25" s="157" t="s">
        <v>5215</v>
      </c>
      <c r="P25" s="158">
        <v>45923.497025463003</v>
      </c>
      <c r="Q25" s="158">
        <v>45930.497083333299</v>
      </c>
      <c r="R25" s="157" t="s">
        <v>5216</v>
      </c>
      <c r="S25" s="157" t="s">
        <v>5421</v>
      </c>
      <c r="T25" s="157" t="s">
        <v>5218</v>
      </c>
      <c r="U25" s="157" t="s">
        <v>5422</v>
      </c>
      <c r="V25" s="157" t="s">
        <v>464</v>
      </c>
      <c r="W25" s="157" t="s">
        <v>5220</v>
      </c>
      <c r="X25" s="157" t="s">
        <v>71</v>
      </c>
      <c r="Y25" s="157" t="s">
        <v>70</v>
      </c>
      <c r="Z25" s="157" t="s">
        <v>5218</v>
      </c>
    </row>
    <row r="26" spans="1:26" s="156" customFormat="1" x14ac:dyDescent="0.25">
      <c r="A26" s="156" t="s">
        <v>5423</v>
      </c>
      <c r="B26" s="157" t="s">
        <v>5424</v>
      </c>
      <c r="C26" s="158">
        <v>45923.551539351902</v>
      </c>
      <c r="D26" s="157" t="s">
        <v>5425</v>
      </c>
      <c r="E26" s="157" t="s">
        <v>5426</v>
      </c>
      <c r="F26" s="157" t="s">
        <v>5208</v>
      </c>
      <c r="G26" s="157" t="s">
        <v>5209</v>
      </c>
      <c r="H26" s="157" t="s">
        <v>5210</v>
      </c>
      <c r="I26" s="157" t="s">
        <v>5211</v>
      </c>
      <c r="J26" s="156" t="s">
        <v>5212</v>
      </c>
      <c r="K26" s="157" t="s">
        <v>5427</v>
      </c>
      <c r="L26" s="157"/>
      <c r="M26" s="157" t="s">
        <v>1506</v>
      </c>
      <c r="N26" s="157" t="s">
        <v>5428</v>
      </c>
      <c r="O26" s="157" t="s">
        <v>5215</v>
      </c>
      <c r="P26" s="159">
        <v>45923.551319444399</v>
      </c>
      <c r="Q26" s="159">
        <v>45930.551365740699</v>
      </c>
      <c r="R26" s="157" t="s">
        <v>5216</v>
      </c>
      <c r="S26" s="157" t="s">
        <v>5429</v>
      </c>
      <c r="T26" s="157" t="s">
        <v>5218</v>
      </c>
      <c r="U26" s="157" t="s">
        <v>5430</v>
      </c>
      <c r="V26" s="157" t="s">
        <v>464</v>
      </c>
      <c r="W26" s="157" t="s">
        <v>5220</v>
      </c>
      <c r="X26" s="157" t="s">
        <v>71</v>
      </c>
      <c r="Y26" s="157" t="s">
        <v>70</v>
      </c>
      <c r="Z26" s="157" t="s">
        <v>5218</v>
      </c>
    </row>
    <row r="27" spans="1:26" s="156" customFormat="1" x14ac:dyDescent="0.25">
      <c r="B27" s="157"/>
      <c r="C27" s="158"/>
      <c r="D27" s="157"/>
      <c r="E27" s="157" t="s">
        <v>5447</v>
      </c>
      <c r="F27" s="157" t="s">
        <v>5208</v>
      </c>
      <c r="G27" s="157" t="s">
        <v>5209</v>
      </c>
      <c r="H27" s="157" t="s">
        <v>5210</v>
      </c>
      <c r="I27" s="157" t="s">
        <v>5211</v>
      </c>
      <c r="J27" s="156" t="s">
        <v>5212</v>
      </c>
      <c r="K27" s="157" t="s">
        <v>5448</v>
      </c>
      <c r="L27" s="157"/>
      <c r="M27" s="157" t="s">
        <v>76</v>
      </c>
      <c r="N27" s="157" t="s">
        <v>5449</v>
      </c>
      <c r="O27" s="157"/>
      <c r="P27" s="160" t="s">
        <v>5450</v>
      </c>
      <c r="Q27" s="159" t="s">
        <v>5451</v>
      </c>
      <c r="R27" s="157" t="s">
        <v>5216</v>
      </c>
      <c r="S27" s="157" t="s">
        <v>5452</v>
      </c>
      <c r="T27" s="157"/>
      <c r="U27" s="157" t="s">
        <v>5453</v>
      </c>
      <c r="V27" s="157"/>
      <c r="W27" s="157"/>
      <c r="X27" s="157" t="s">
        <v>71</v>
      </c>
      <c r="Y27" s="157" t="s">
        <v>70</v>
      </c>
      <c r="Z27" s="157"/>
    </row>
    <row r="28" spans="1:26" s="156" customFormat="1" x14ac:dyDescent="0.25">
      <c r="B28" s="157"/>
      <c r="C28" s="158"/>
      <c r="D28" s="157"/>
      <c r="E28" s="157" t="s">
        <v>5454</v>
      </c>
      <c r="F28" s="157" t="s">
        <v>5208</v>
      </c>
      <c r="G28" s="157" t="s">
        <v>5209</v>
      </c>
      <c r="H28" s="157" t="s">
        <v>5210</v>
      </c>
      <c r="I28" s="157" t="s">
        <v>5211</v>
      </c>
      <c r="J28" s="156" t="s">
        <v>5212</v>
      </c>
      <c r="K28" s="157" t="s">
        <v>5455</v>
      </c>
      <c r="L28" s="157"/>
      <c r="M28" s="157" t="s">
        <v>76</v>
      </c>
      <c r="N28" s="157" t="s">
        <v>5456</v>
      </c>
      <c r="O28" s="157"/>
      <c r="P28" s="159" t="s">
        <v>5457</v>
      </c>
      <c r="Q28" s="159" t="s">
        <v>5458</v>
      </c>
      <c r="R28" s="157" t="s">
        <v>5459</v>
      </c>
      <c r="S28" s="157" t="s">
        <v>5460</v>
      </c>
      <c r="T28" s="157"/>
      <c r="U28" s="157" t="s">
        <v>5461</v>
      </c>
      <c r="V28" s="157"/>
      <c r="W28" s="157"/>
      <c r="X28" s="157" t="s">
        <v>71</v>
      </c>
      <c r="Y28" s="157" t="s">
        <v>70</v>
      </c>
      <c r="Z28" s="157"/>
    </row>
    <row r="29" spans="1:26" s="161" customFormat="1" x14ac:dyDescent="0.25">
      <c r="A29" s="156" t="s">
        <v>5298</v>
      </c>
      <c r="B29" s="157" t="s">
        <v>5299</v>
      </c>
      <c r="C29" s="158">
        <v>45918.497129629599</v>
      </c>
      <c r="D29" s="157" t="s">
        <v>5300</v>
      </c>
      <c r="E29" s="157" t="s">
        <v>5301</v>
      </c>
      <c r="F29" s="157" t="s">
        <v>5208</v>
      </c>
      <c r="G29" s="157" t="s">
        <v>5302</v>
      </c>
      <c r="H29" s="157" t="s">
        <v>5210</v>
      </c>
      <c r="I29" s="157" t="s">
        <v>5211</v>
      </c>
      <c r="J29" s="156" t="s">
        <v>5212</v>
      </c>
      <c r="K29" s="157" t="s">
        <v>5303</v>
      </c>
      <c r="L29" s="157"/>
      <c r="M29" s="157" t="s">
        <v>76</v>
      </c>
      <c r="N29" s="157" t="s">
        <v>5304</v>
      </c>
      <c r="O29" s="157" t="s">
        <v>5215</v>
      </c>
      <c r="P29" s="158">
        <v>45918.497002314798</v>
      </c>
      <c r="Q29" s="158">
        <v>45925.497048611098</v>
      </c>
      <c r="R29" s="157" t="s">
        <v>5216</v>
      </c>
      <c r="S29" s="157" t="s">
        <v>5305</v>
      </c>
      <c r="T29" s="157" t="s">
        <v>5218</v>
      </c>
      <c r="U29" s="157" t="s">
        <v>5306</v>
      </c>
      <c r="V29" s="157" t="s">
        <v>464</v>
      </c>
      <c r="W29" s="157" t="s">
        <v>5220</v>
      </c>
      <c r="X29" s="157" t="s">
        <v>71</v>
      </c>
      <c r="Y29" s="157" t="s">
        <v>70</v>
      </c>
      <c r="Z29" s="157" t="s">
        <v>5218</v>
      </c>
    </row>
    <row r="30" spans="1:26" s="156" customFormat="1" x14ac:dyDescent="0.25">
      <c r="A30" s="156" t="s">
        <v>5237</v>
      </c>
      <c r="B30" s="157" t="s">
        <v>5238</v>
      </c>
      <c r="C30" s="158">
        <v>45911.544282407398</v>
      </c>
      <c r="D30" s="157" t="s">
        <v>5239</v>
      </c>
      <c r="E30" s="157" t="s">
        <v>5240</v>
      </c>
      <c r="F30" s="157" t="s">
        <v>5208</v>
      </c>
      <c r="G30" s="157" t="s">
        <v>5241</v>
      </c>
      <c r="H30" s="157" t="s">
        <v>5210</v>
      </c>
      <c r="I30" s="157" t="s">
        <v>5211</v>
      </c>
      <c r="J30" s="156" t="s">
        <v>5212</v>
      </c>
      <c r="K30" s="157" t="s">
        <v>5242</v>
      </c>
      <c r="L30" s="157"/>
      <c r="M30" s="157" t="s">
        <v>76</v>
      </c>
      <c r="N30" s="157" t="s">
        <v>5243</v>
      </c>
      <c r="O30" s="157" t="s">
        <v>5215</v>
      </c>
      <c r="P30" s="158">
        <v>45911.544097222199</v>
      </c>
      <c r="Q30" s="158">
        <v>45918.5441782407</v>
      </c>
      <c r="R30" s="157" t="s">
        <v>5216</v>
      </c>
      <c r="S30" s="157" t="s">
        <v>5244</v>
      </c>
      <c r="T30" s="157" t="s">
        <v>5218</v>
      </c>
      <c r="U30" s="157" t="s">
        <v>5245</v>
      </c>
      <c r="V30" s="157" t="s">
        <v>464</v>
      </c>
      <c r="W30" s="157" t="s">
        <v>5246</v>
      </c>
      <c r="X30" s="157" t="s">
        <v>71</v>
      </c>
      <c r="Y30" s="157" t="s">
        <v>70</v>
      </c>
      <c r="Z30" s="157" t="s">
        <v>5218</v>
      </c>
    </row>
    <row r="31" spans="1:26" s="156" customFormat="1" x14ac:dyDescent="0.25">
      <c r="B31" s="157"/>
      <c r="C31" s="158"/>
      <c r="D31" s="157"/>
      <c r="E31" s="157" t="s">
        <v>5431</v>
      </c>
      <c r="F31" s="157" t="s">
        <v>5208</v>
      </c>
      <c r="G31" s="157" t="s">
        <v>5241</v>
      </c>
      <c r="H31" s="157" t="s">
        <v>5210</v>
      </c>
      <c r="I31" s="157" t="s">
        <v>5211</v>
      </c>
      <c r="J31" s="156" t="s">
        <v>5319</v>
      </c>
      <c r="K31" s="157" t="s">
        <v>5432</v>
      </c>
      <c r="L31" s="157"/>
      <c r="M31" s="157" t="s">
        <v>5433</v>
      </c>
      <c r="N31" s="157" t="s">
        <v>5434</v>
      </c>
      <c r="O31" s="157"/>
      <c r="P31" s="159" t="s">
        <v>5435</v>
      </c>
      <c r="Q31" s="159" t="s">
        <v>5436</v>
      </c>
      <c r="R31" s="157" t="s">
        <v>5216</v>
      </c>
      <c r="S31" s="157" t="s">
        <v>5437</v>
      </c>
      <c r="T31" s="157"/>
      <c r="U31" s="157" t="s">
        <v>5438</v>
      </c>
      <c r="V31" s="157"/>
      <c r="W31" s="157" t="s">
        <v>5220</v>
      </c>
      <c r="X31" s="157" t="s">
        <v>71</v>
      </c>
      <c r="Y31" s="157" t="s">
        <v>70</v>
      </c>
      <c r="Z31" s="157" t="s">
        <v>5218</v>
      </c>
    </row>
    <row r="32" spans="1:26" s="156" customFormat="1" x14ac:dyDescent="0.25">
      <c r="B32" s="157"/>
      <c r="C32" s="158"/>
      <c r="D32" s="157"/>
      <c r="E32" s="157" t="s">
        <v>5439</v>
      </c>
      <c r="F32" s="157" t="s">
        <v>5208</v>
      </c>
      <c r="G32" s="157" t="s">
        <v>5241</v>
      </c>
      <c r="H32" s="157" t="s">
        <v>5210</v>
      </c>
      <c r="I32" s="157" t="s">
        <v>5211</v>
      </c>
      <c r="J32" s="156" t="s">
        <v>5319</v>
      </c>
      <c r="K32" s="157" t="s">
        <v>5440</v>
      </c>
      <c r="L32" s="157"/>
      <c r="M32" s="157" t="s">
        <v>5441</v>
      </c>
      <c r="N32" s="157" t="s">
        <v>5442</v>
      </c>
      <c r="O32" s="157"/>
      <c r="P32" s="159" t="s">
        <v>5443</v>
      </c>
      <c r="Q32" s="159" t="s">
        <v>5444</v>
      </c>
      <c r="R32" s="157" t="s">
        <v>5216</v>
      </c>
      <c r="S32" s="157" t="s">
        <v>5445</v>
      </c>
      <c r="T32" s="157"/>
      <c r="U32" s="157" t="s">
        <v>5446</v>
      </c>
      <c r="V32" s="157"/>
      <c r="W32" s="157"/>
      <c r="X32" s="157" t="s">
        <v>71</v>
      </c>
      <c r="Y32" s="157" t="s">
        <v>70</v>
      </c>
      <c r="Z32" s="157"/>
    </row>
  </sheetData>
  <dataValidations count="19">
    <dataValidation allowBlank="1" showInputMessage="1" showErrorMessage="1" error=" " promptTitle="Búsqueda" prompt="Este registro de Resultado PQR (Caso Asociado) (Caso) ya tiene que existir en Microsoft Dynamics 365 o en este archivo de origen." sqref="Z2:Z32" xr:uid="{6414B2FE-6EAD-4FCB-AB14-9AB3DCAED9E7}"/>
    <dataValidation showInputMessage="1" showErrorMessage="1" error=" " promptTitle="Búsqueda (se requiere)" prompt="Este registro de Causa (Caso Asociado) (Caso) ya tiene que existir en Microsoft Dynamics 365 o en este archivo de origen." sqref="W2:W32" xr:uid="{9AE0194B-9F10-4359-AD9B-2104264D62DD}"/>
    <dataValidation allowBlank="1" showInputMessage="1" showErrorMessage="1" error=" " promptTitle="Búsqueda" prompt="Este registro de Área Operativa (Caso Asociado) (Caso) ya tiene que existir en Microsoft Dynamics 365 o en este archivo de origen." sqref="V2:V32" xr:uid="{F16AC04B-0DB9-4941-96BC-3EA12492B0D6}"/>
    <dataValidation type="textLength" operator="lessThanOrEqual" showInputMessage="1" showErrorMessage="1" errorTitle="Longitud excedida" error="Este valor debe tener 2000 caracteres o menos." promptTitle="Texto (se requiere)" prompt="Longitud máxima: 2000 caracteres." sqref="U2:U32" xr:uid="{FA745A41-D52E-4D44-8028-5D0BCA5A74BE}">
      <formula1>2000</formula1>
    </dataValidation>
    <dataValidation type="textLength" operator="lessThanOrEqual" allowBlank="1" showInputMessage="1" showErrorMessage="1" errorTitle="Longitud excedida" error="Este valor debe tener 5000 caracteres o menos." promptTitle="Texto" prompt="Longitud máxima: 5000 caracteres." sqref="T2:T32" xr:uid="{69F1583A-05E3-4C5B-8F4E-99FBFF5B3865}">
      <formula1>5000</formula1>
    </dataValidation>
    <dataValidation showInputMessage="1" showErrorMessage="1" error=" " promptTitle="Búsqueda (se requiere)" prompt="Este registro de Contacto (Caso Asociado) (Caso) ya tiene que existir en Microsoft Dynamics 365 o en este archivo de origen." sqref="S2:S32" xr:uid="{E369AD21-349F-4C32-A753-F902A7F90469}"/>
    <dataValidation type="date" operator="greaterThanOrEqual" allowBlank="1" showInputMessage="1" showErrorMessage="1" errorTitle="Fecha no válida" error="Fecha de Vencimiento debe estar en el formato de fecha y hora correcto." promptTitle="Fecha y hora" prompt=" " sqref="Q2:Q32" xr:uid="{B9E982B0-3636-408F-947A-B05FC70068E0}">
      <formula1>1</formula1>
    </dataValidation>
    <dataValidation type="date" operator="greaterThanOrEqual" allowBlank="1" showInputMessage="1" showErrorMessage="1" errorTitle="Fecha no válida" error="Fecha de creación debe estar en el formato de fecha y hora correcto." promptTitle="Fecha y hora" prompt=" " sqref="P2:P32" xr:uid="{881802C5-F6F5-4AEE-99DA-B2FDE83C05FF}">
      <formula1>1</formula1>
    </dataValidation>
    <dataValidation allowBlank="1" showInputMessage="1" showErrorMessage="1" error=" " promptTitle="Búsqueda" prompt="Este registro de Destino ya tiene que existir en Microsoft Dynamics 365 o en este archivo de origen." sqref="O2:O32" xr:uid="{83B6814D-0783-4EE9-BE76-D11B0CFE6998}"/>
    <dataValidation showInputMessage="1" showErrorMessage="1" error=" " promptTitle="Búsqueda (se requiere)" prompt="Este registro de Punto de Prestación del Servicio (Caso Asociado) (Caso) ya tiene que existir en Microsoft Dynamics 365 o en este archivo de origen." sqref="N2:N32" xr:uid="{36CADE7A-826E-41A8-87C5-5D5715AFF7DF}"/>
    <dataValidation allowBlank="1" showInputMessage="1" showErrorMessage="1" error=" " promptTitle="Búsqueda" prompt="Este registro de Municipio (Caso Asociado) (Caso) ya tiene que existir en Microsoft Dynamics 365 o en este archivo de origen." sqref="M2:M32" xr:uid="{24B40B19-0848-4676-B1B1-5D611036B088}"/>
    <dataValidation type="textLength" operator="lessThanOrEqual" allowBlank="1" showInputMessage="1" showErrorMessage="1" errorTitle="Longitud excedida" error="Este valor debe tener 10 caracteres o menos." promptTitle="Texto" prompt="Longitud máxima: 10 caracteres." sqref="K2:L32" xr:uid="{176CECE1-A1AB-4D59-AF73-1950C91CB1DA}">
      <formula1>10</formula1>
    </dataValidation>
    <dataValidation showInputMessage="1" showErrorMessage="1" error=" " promptTitle="Búsqueda (se requiere)" prompt="Este registro de Asignado A ya tiene que existir en Microsoft Dynamics 365 o en este archivo de origen." sqref="J2:J32" xr:uid="{BA79DBD3-3649-4B5D-868B-290A8768F4A5}"/>
    <dataValidation showInputMessage="1" showErrorMessage="1" error=" " promptTitle="Búsqueda (se requiere)" prompt="Este registro de Equipo o Proceso (Caso Asociado) (Caso) ya tiene que existir en Microsoft Dynamics 365 o en este archivo de origen." sqref="I2:I32" xr:uid="{870DE75A-DDE8-4444-9DB0-9D7421238C8B}"/>
    <dataValidation allowBlank="1" showInputMessage="1" showErrorMessage="1" error=" " promptTitle="Búsqueda" prompt="Este registro de Producto (Caso Asociado) (Caso) ya tiene que existir en Microsoft Dynamics 365 o en este archivo de origen." sqref="H2:H32" xr:uid="{E3472265-7D7F-4908-84DB-1639725C2A48}"/>
    <dataValidation showInputMessage="1" showErrorMessage="1" error=" " promptTitle="Búsqueda (se requiere)" prompt="Este registro de Tipo de Tarea ya tiene que existir en Microsoft Dynamics 365 o en este archivo de origen." sqref="G2:G32" xr:uid="{90E8710A-8A9F-41E9-A4F4-14249695B837}"/>
    <dataValidation type="textLength" operator="lessThanOrEqual" allowBlank="1" showInputMessage="1" showErrorMessage="1" errorTitle="Longitud excedida" error="Este valor debe tener 100 caracteres o menos." promptTitle="Texto" prompt="Longitud máxima: 100 caracteres." sqref="E2:E32" xr:uid="{C0D06225-BA63-4ACB-99A4-274DFB67D08A}">
      <formula1>100</formula1>
    </dataValidation>
    <dataValidation showInputMessage="1" showErrorMessage="1" error=" " promptTitle="Búsqueda (se requiere)" prompt="Este registro de Caso Asociado ya tiene que existir en Microsoft Dynamics 365 o en este archivo de origen." sqref="D2:D32" xr:uid="{38E26D09-2362-4366-B477-FFDDFC654BD2}"/>
    <dataValidation type="date" operator="greaterThanOrEqual" allowBlank="1" showInputMessage="1" showErrorMessage="1" errorTitle="Fecha no válida" error="(No modificar) Fecha de Modificación debe estar en el formato de fecha y hora correcto." promptTitle="Fecha y hora" prompt=" " sqref="C2:C32" xr:uid="{EF88AE71-58DA-4D13-8CBF-4CD7FDE81F10}">
      <formula1>1</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B24C8-0CBD-4B23-85A2-D39CFE4C726B}">
  <sheetPr codeName="Hoja4"/>
  <dimension ref="A1:AJ17"/>
  <sheetViews>
    <sheetView zoomScale="89" zoomScaleNormal="89" workbookViewId="0">
      <pane xSplit="2" topLeftCell="C1" activePane="topRight" state="frozen"/>
      <selection activeCell="B344" sqref="B344"/>
      <selection pane="topRight" activeCell="T17" sqref="T17"/>
    </sheetView>
  </sheetViews>
  <sheetFormatPr baseColWidth="10" defaultRowHeight="18.75" x14ac:dyDescent="0.4"/>
  <cols>
    <col min="1" max="1" width="11.7109375" style="5" customWidth="1"/>
    <col min="2" max="2" width="11.7109375" style="4" customWidth="1"/>
    <col min="3" max="18" width="6" style="3" customWidth="1"/>
    <col min="19" max="19" width="7.140625" style="3" customWidth="1"/>
    <col min="20" max="36" width="6" style="3" customWidth="1"/>
  </cols>
  <sheetData>
    <row r="1" spans="1:33" ht="19.5" thickBot="1" x14ac:dyDescent="0.45">
      <c r="A1" s="112" t="s">
        <v>49</v>
      </c>
      <c r="B1" s="113"/>
      <c r="C1" s="62">
        <v>1</v>
      </c>
      <c r="D1" s="63">
        <v>2</v>
      </c>
      <c r="E1" s="63">
        <v>3</v>
      </c>
      <c r="F1" s="63">
        <v>4</v>
      </c>
      <c r="G1" s="63">
        <v>5</v>
      </c>
      <c r="H1" s="16">
        <v>6</v>
      </c>
      <c r="I1" s="18">
        <v>7</v>
      </c>
      <c r="J1" s="63">
        <v>8</v>
      </c>
      <c r="K1" s="63">
        <v>9</v>
      </c>
      <c r="L1" s="63">
        <v>10</v>
      </c>
      <c r="M1" s="63">
        <v>11</v>
      </c>
      <c r="N1" s="63">
        <v>12</v>
      </c>
      <c r="O1" s="16">
        <v>13</v>
      </c>
      <c r="P1" s="18">
        <v>14</v>
      </c>
      <c r="Q1" s="63">
        <v>15</v>
      </c>
      <c r="R1" s="63">
        <v>16</v>
      </c>
      <c r="S1" s="63">
        <v>17</v>
      </c>
      <c r="T1" s="63">
        <v>18</v>
      </c>
      <c r="U1" s="63">
        <v>19</v>
      </c>
      <c r="V1" s="16">
        <v>20</v>
      </c>
      <c r="W1" s="18">
        <v>21</v>
      </c>
      <c r="X1" s="63">
        <v>22</v>
      </c>
      <c r="Y1" s="63">
        <v>23</v>
      </c>
      <c r="Z1" s="63">
        <v>24</v>
      </c>
      <c r="AA1" s="63">
        <v>25</v>
      </c>
      <c r="AB1" s="63">
        <v>26</v>
      </c>
      <c r="AC1" s="16">
        <v>27</v>
      </c>
      <c r="AD1" s="18">
        <v>28</v>
      </c>
      <c r="AE1" s="63">
        <v>29</v>
      </c>
      <c r="AF1" s="63">
        <v>30</v>
      </c>
      <c r="AG1" s="64">
        <v>31</v>
      </c>
    </row>
    <row r="2" spans="1:33" ht="19.5" thickBot="1" x14ac:dyDescent="0.3">
      <c r="A2" s="87" t="s">
        <v>27</v>
      </c>
      <c r="B2" s="12" t="s">
        <v>65</v>
      </c>
      <c r="C2" s="70"/>
      <c r="D2" s="71"/>
      <c r="E2" s="72"/>
      <c r="F2" s="72"/>
      <c r="G2" s="72"/>
      <c r="H2" s="20"/>
      <c r="I2" s="26"/>
      <c r="J2" s="72">
        <v>2</v>
      </c>
      <c r="K2" s="72">
        <v>4</v>
      </c>
      <c r="L2" s="72">
        <v>4</v>
      </c>
      <c r="M2" s="66">
        <v>2</v>
      </c>
      <c r="N2" s="72">
        <v>3</v>
      </c>
      <c r="O2" s="107">
        <v>6</v>
      </c>
      <c r="P2" s="26"/>
      <c r="Q2" s="138"/>
      <c r="R2" s="138"/>
      <c r="S2" s="138"/>
      <c r="T2" s="138"/>
      <c r="U2" s="138"/>
      <c r="V2" s="20">
        <v>3</v>
      </c>
      <c r="W2" s="26"/>
      <c r="X2" s="138"/>
      <c r="Y2" s="138"/>
      <c r="Z2" s="138"/>
      <c r="AA2" s="138"/>
      <c r="AB2" s="138"/>
      <c r="AC2" s="20"/>
      <c r="AD2" s="26"/>
      <c r="AE2" s="73"/>
      <c r="AF2" s="66"/>
      <c r="AG2" s="74"/>
    </row>
    <row r="3" spans="1:33" ht="14.45" customHeight="1" x14ac:dyDescent="0.25">
      <c r="A3" s="114" t="s">
        <v>31</v>
      </c>
      <c r="B3" s="8" t="s">
        <v>46</v>
      </c>
      <c r="C3" s="77"/>
      <c r="D3" s="78"/>
      <c r="E3" s="79"/>
      <c r="F3" s="80"/>
      <c r="G3" s="80"/>
      <c r="H3" s="21"/>
      <c r="I3" s="27"/>
      <c r="J3" s="108"/>
      <c r="K3" s="108"/>
      <c r="L3" s="108"/>
      <c r="M3" s="79">
        <v>1</v>
      </c>
      <c r="N3" s="137">
        <v>6</v>
      </c>
      <c r="O3" s="33">
        <v>3</v>
      </c>
      <c r="P3" s="32"/>
      <c r="Q3" s="79">
        <v>3</v>
      </c>
      <c r="R3" s="80">
        <v>3</v>
      </c>
      <c r="S3" s="144">
        <v>3</v>
      </c>
      <c r="T3" s="144" t="s">
        <v>3253</v>
      </c>
      <c r="U3" s="78">
        <v>4</v>
      </c>
      <c r="V3" s="21">
        <v>3</v>
      </c>
      <c r="W3" s="27"/>
      <c r="X3" s="72">
        <v>4</v>
      </c>
      <c r="Y3" s="80">
        <v>3</v>
      </c>
      <c r="Z3" s="80"/>
      <c r="AA3" s="80"/>
      <c r="AB3" s="80"/>
      <c r="AC3" s="21"/>
      <c r="AD3" s="27"/>
      <c r="AE3" s="81"/>
      <c r="AF3" s="80"/>
      <c r="AG3" s="82"/>
    </row>
    <row r="4" spans="1:33" ht="14.45" customHeight="1" x14ac:dyDescent="0.25">
      <c r="A4" s="114"/>
      <c r="B4" s="7" t="s">
        <v>66</v>
      </c>
      <c r="C4" s="69"/>
      <c r="D4" s="65"/>
      <c r="E4" s="66"/>
      <c r="F4" s="66"/>
      <c r="G4" s="66"/>
      <c r="H4" s="19"/>
      <c r="I4" s="24"/>
      <c r="J4" s="66">
        <v>4</v>
      </c>
      <c r="K4" s="66">
        <v>3</v>
      </c>
      <c r="L4" s="72">
        <v>4</v>
      </c>
      <c r="M4" s="66">
        <v>3</v>
      </c>
      <c r="N4" s="66">
        <v>4</v>
      </c>
      <c r="O4" s="139" t="s">
        <v>3253</v>
      </c>
      <c r="P4" s="24"/>
      <c r="Q4" s="139">
        <v>3</v>
      </c>
      <c r="R4" s="139" t="s">
        <v>3253</v>
      </c>
      <c r="S4" s="139">
        <v>3</v>
      </c>
      <c r="T4" s="66">
        <v>3</v>
      </c>
      <c r="U4" s="65">
        <v>3</v>
      </c>
      <c r="V4" s="35">
        <v>4</v>
      </c>
      <c r="W4" s="34"/>
      <c r="X4" s="66">
        <v>4</v>
      </c>
      <c r="Y4" s="66">
        <v>4</v>
      </c>
      <c r="Z4" s="66"/>
      <c r="AA4" s="66"/>
      <c r="AB4" s="66"/>
      <c r="AC4" s="19"/>
      <c r="AD4" s="24"/>
      <c r="AE4" s="67"/>
      <c r="AF4" s="66"/>
      <c r="AG4" s="68"/>
    </row>
    <row r="5" spans="1:33" ht="15" customHeight="1" thickBot="1" x14ac:dyDescent="0.3">
      <c r="A5" s="114"/>
      <c r="B5" s="7" t="s">
        <v>69</v>
      </c>
      <c r="C5" s="69"/>
      <c r="D5" s="65"/>
      <c r="E5" s="66"/>
      <c r="F5" s="66"/>
      <c r="G5" s="66"/>
      <c r="H5" s="19"/>
      <c r="I5" s="24"/>
      <c r="J5" s="107">
        <v>6</v>
      </c>
      <c r="K5" s="107">
        <v>4</v>
      </c>
      <c r="L5" s="107">
        <v>5</v>
      </c>
      <c r="M5" s="107">
        <v>5</v>
      </c>
      <c r="N5" s="107">
        <v>6</v>
      </c>
      <c r="O5" s="107">
        <v>8</v>
      </c>
      <c r="P5" s="24"/>
      <c r="Q5" s="107">
        <v>7</v>
      </c>
      <c r="R5" s="141">
        <v>5</v>
      </c>
      <c r="S5" s="141">
        <v>5</v>
      </c>
      <c r="T5" s="141">
        <v>8</v>
      </c>
      <c r="U5" s="142">
        <v>4</v>
      </c>
      <c r="V5" s="141">
        <v>5</v>
      </c>
      <c r="W5" s="24"/>
      <c r="X5" s="141">
        <v>6</v>
      </c>
      <c r="Y5" s="66"/>
      <c r="Z5" s="66"/>
      <c r="AA5" s="66"/>
      <c r="AB5" s="66"/>
      <c r="AC5" s="19"/>
      <c r="AD5" s="24"/>
      <c r="AE5" s="67"/>
      <c r="AF5" s="66"/>
      <c r="AG5" s="68"/>
    </row>
    <row r="6" spans="1:33" ht="14.45" customHeight="1" x14ac:dyDescent="0.25">
      <c r="A6" s="119" t="s">
        <v>24</v>
      </c>
      <c r="B6" s="8" t="s">
        <v>944</v>
      </c>
      <c r="C6" s="77"/>
      <c r="D6" s="78"/>
      <c r="E6" s="78"/>
      <c r="F6" s="80"/>
      <c r="G6" s="80"/>
      <c r="H6" s="21"/>
      <c r="I6" s="27"/>
      <c r="J6" s="80">
        <v>2</v>
      </c>
      <c r="K6" s="80">
        <v>3</v>
      </c>
      <c r="L6" s="80">
        <v>3</v>
      </c>
      <c r="M6" s="80">
        <v>3</v>
      </c>
      <c r="N6" s="78">
        <v>3</v>
      </c>
      <c r="O6" s="140" t="s">
        <v>3252</v>
      </c>
      <c r="P6" s="10"/>
      <c r="Q6" s="78">
        <v>3</v>
      </c>
      <c r="R6" s="80">
        <v>3</v>
      </c>
      <c r="S6" s="80">
        <v>3</v>
      </c>
      <c r="T6" s="144">
        <v>2</v>
      </c>
      <c r="U6" s="78">
        <v>3</v>
      </c>
      <c r="V6" s="21">
        <v>3</v>
      </c>
      <c r="W6" s="27"/>
      <c r="X6" s="80">
        <v>4</v>
      </c>
      <c r="Y6" s="80"/>
      <c r="Z6" s="80"/>
      <c r="AA6" s="80"/>
      <c r="AB6" s="80"/>
      <c r="AC6" s="21"/>
      <c r="AD6" s="27"/>
      <c r="AE6" s="80"/>
      <c r="AF6" s="80"/>
      <c r="AG6" s="82"/>
    </row>
    <row r="7" spans="1:33" ht="14.45" customHeight="1" x14ac:dyDescent="0.25">
      <c r="A7" s="114"/>
      <c r="B7" s="7" t="s">
        <v>25</v>
      </c>
      <c r="C7" s="69"/>
      <c r="D7" s="65"/>
      <c r="E7" s="66"/>
      <c r="F7" s="66"/>
      <c r="G7" s="66"/>
      <c r="H7" s="19"/>
      <c r="I7" s="24"/>
      <c r="J7" s="66">
        <v>3</v>
      </c>
      <c r="K7" s="66">
        <v>6</v>
      </c>
      <c r="L7" s="66">
        <v>2</v>
      </c>
      <c r="M7" s="66">
        <v>3</v>
      </c>
      <c r="N7" s="65">
        <v>3</v>
      </c>
      <c r="O7" s="139">
        <v>2</v>
      </c>
      <c r="P7" s="24"/>
      <c r="Q7" s="139">
        <v>3</v>
      </c>
      <c r="R7" s="139">
        <v>3</v>
      </c>
      <c r="S7" s="139">
        <v>3</v>
      </c>
      <c r="T7" s="66">
        <v>4</v>
      </c>
      <c r="U7" s="146">
        <v>4</v>
      </c>
      <c r="V7" s="139" t="s">
        <v>3253</v>
      </c>
      <c r="W7" s="24"/>
      <c r="X7" s="139">
        <v>3</v>
      </c>
      <c r="Y7" s="66">
        <v>4</v>
      </c>
      <c r="Z7" s="66"/>
      <c r="AA7" s="66"/>
      <c r="AB7" s="66"/>
      <c r="AC7" s="19"/>
      <c r="AD7" s="24"/>
      <c r="AE7" s="66"/>
      <c r="AF7" s="66"/>
      <c r="AG7" s="68"/>
    </row>
    <row r="8" spans="1:33" ht="17.100000000000001" customHeight="1" x14ac:dyDescent="0.25">
      <c r="A8" s="114"/>
      <c r="B8" s="7" t="s">
        <v>78</v>
      </c>
      <c r="C8" s="70"/>
      <c r="D8" s="71"/>
      <c r="E8" s="72"/>
      <c r="F8" s="72"/>
      <c r="G8" s="72"/>
      <c r="H8" s="20"/>
      <c r="I8" s="26"/>
      <c r="J8" s="105">
        <v>1</v>
      </c>
      <c r="K8" s="105">
        <v>3</v>
      </c>
      <c r="L8" s="105">
        <v>1</v>
      </c>
      <c r="M8" s="105">
        <v>4</v>
      </c>
      <c r="N8" s="106">
        <v>3</v>
      </c>
      <c r="O8" s="105">
        <v>4</v>
      </c>
      <c r="P8" s="26"/>
      <c r="Q8" s="105">
        <v>5</v>
      </c>
      <c r="R8" s="105">
        <v>5</v>
      </c>
      <c r="S8" s="105">
        <v>3</v>
      </c>
      <c r="T8" s="105">
        <v>5</v>
      </c>
      <c r="U8" s="106">
        <v>7</v>
      </c>
      <c r="V8" s="105">
        <v>4</v>
      </c>
      <c r="W8" s="26"/>
      <c r="X8" s="105">
        <v>6</v>
      </c>
      <c r="Y8" s="105">
        <v>3</v>
      </c>
      <c r="Z8" s="105"/>
      <c r="AA8" s="105"/>
      <c r="AB8" s="105"/>
      <c r="AC8" s="20"/>
      <c r="AD8" s="26"/>
      <c r="AE8" s="72"/>
      <c r="AF8" s="72"/>
      <c r="AG8" s="74"/>
    </row>
    <row r="9" spans="1:33" ht="17.100000000000001" customHeight="1" x14ac:dyDescent="0.25">
      <c r="A9" s="114"/>
      <c r="B9" s="150" t="s">
        <v>5146</v>
      </c>
      <c r="C9" s="70"/>
      <c r="D9" s="71"/>
      <c r="E9" s="72"/>
      <c r="F9" s="72"/>
      <c r="G9" s="72"/>
      <c r="H9" s="20"/>
      <c r="I9" s="26"/>
      <c r="J9" s="72"/>
      <c r="K9" s="72"/>
      <c r="L9" s="72"/>
      <c r="M9" s="72"/>
      <c r="N9" s="71"/>
      <c r="O9" s="72"/>
      <c r="P9" s="26"/>
      <c r="Q9" s="72"/>
      <c r="R9" s="72"/>
      <c r="S9" s="72"/>
      <c r="T9" s="72"/>
      <c r="U9" s="71"/>
      <c r="V9" s="72"/>
      <c r="W9" s="26"/>
      <c r="X9" s="72"/>
      <c r="Y9" s="105">
        <v>2</v>
      </c>
      <c r="Z9" s="105"/>
      <c r="AA9" s="105"/>
      <c r="AB9" s="105"/>
      <c r="AC9" s="20"/>
      <c r="AD9" s="26"/>
      <c r="AE9" s="72"/>
      <c r="AF9" s="72"/>
      <c r="AG9" s="74"/>
    </row>
    <row r="10" spans="1:33" ht="17.100000000000001" customHeight="1" x14ac:dyDescent="0.25">
      <c r="A10" s="114"/>
      <c r="B10" s="150" t="s">
        <v>5140</v>
      </c>
      <c r="C10" s="70"/>
      <c r="D10" s="71"/>
      <c r="E10" s="72"/>
      <c r="F10" s="72"/>
      <c r="G10" s="72"/>
      <c r="H10" s="20"/>
      <c r="I10" s="26"/>
      <c r="J10" s="72"/>
      <c r="K10" s="72"/>
      <c r="L10" s="72"/>
      <c r="M10" s="72"/>
      <c r="N10" s="71"/>
      <c r="O10" s="72"/>
      <c r="P10" s="26"/>
      <c r="Q10" s="72"/>
      <c r="R10" s="72"/>
      <c r="S10" s="72"/>
      <c r="T10" s="72"/>
      <c r="U10" s="71"/>
      <c r="V10" s="72"/>
      <c r="W10" s="26"/>
      <c r="X10" s="72"/>
      <c r="Y10" s="105">
        <v>3</v>
      </c>
      <c r="Z10" s="105"/>
      <c r="AA10" s="105"/>
      <c r="AB10" s="105"/>
      <c r="AC10" s="20"/>
      <c r="AD10" s="26"/>
      <c r="AE10" s="72"/>
      <c r="AF10" s="72"/>
      <c r="AG10" s="74"/>
    </row>
    <row r="11" spans="1:33" ht="19.5" thickBot="1" x14ac:dyDescent="0.45">
      <c r="A11" s="44" t="s">
        <v>47</v>
      </c>
      <c r="B11" s="45" t="s">
        <v>73</v>
      </c>
      <c r="C11" s="88"/>
      <c r="D11" s="75"/>
      <c r="E11" s="76"/>
      <c r="F11" s="89"/>
      <c r="G11" s="75"/>
      <c r="H11" s="9"/>
      <c r="I11" s="11"/>
      <c r="J11" s="109"/>
      <c r="K11" s="109"/>
      <c r="L11" s="109"/>
      <c r="M11" s="124"/>
      <c r="N11" s="109"/>
      <c r="O11" s="124"/>
      <c r="P11" s="25"/>
      <c r="Q11" s="124"/>
      <c r="R11" s="124"/>
      <c r="S11" s="124"/>
      <c r="T11" s="124"/>
      <c r="U11" s="109"/>
      <c r="V11" s="124"/>
      <c r="W11" s="25"/>
      <c r="X11" s="124"/>
      <c r="Y11" s="75"/>
      <c r="Z11" s="75"/>
      <c r="AA11" s="75"/>
      <c r="AB11" s="76"/>
      <c r="AC11" s="22"/>
      <c r="AD11" s="11"/>
      <c r="AE11" s="89"/>
      <c r="AF11" s="75"/>
      <c r="AG11" s="90"/>
    </row>
    <row r="12" spans="1:33" ht="19.5" thickBot="1" x14ac:dyDescent="0.3">
      <c r="A12" s="15"/>
      <c r="B12" s="45"/>
      <c r="C12" s="83"/>
      <c r="D12" s="84"/>
      <c r="E12" s="84"/>
      <c r="F12" s="84"/>
      <c r="G12" s="84"/>
      <c r="H12" s="29"/>
      <c r="I12" s="17"/>
      <c r="J12" s="84">
        <f>SUM(J2:J11)</f>
        <v>18</v>
      </c>
      <c r="K12" s="84">
        <f>SUM(K2:K11)</f>
        <v>23</v>
      </c>
      <c r="L12" s="84">
        <f>SUM(L2:L8)</f>
        <v>19</v>
      </c>
      <c r="M12" s="84">
        <f>SUM(M2:M8)</f>
        <v>21</v>
      </c>
      <c r="N12" s="84">
        <f>SUM(N2:N8)</f>
        <v>28</v>
      </c>
      <c r="O12" s="29">
        <v>29</v>
      </c>
      <c r="P12" s="17"/>
      <c r="Q12" s="84">
        <f>SUM(Q2:Q11)</f>
        <v>24</v>
      </c>
      <c r="R12" s="84">
        <v>21</v>
      </c>
      <c r="S12" s="84">
        <f>SUM(S2:S11)</f>
        <v>20</v>
      </c>
      <c r="T12" s="84">
        <f t="shared" ref="T12:U12" si="0">SUM(T2:T11)</f>
        <v>22</v>
      </c>
      <c r="U12" s="84">
        <f t="shared" si="0"/>
        <v>25</v>
      </c>
      <c r="V12" s="29"/>
      <c r="W12" s="17"/>
      <c r="X12" s="84"/>
      <c r="Y12" s="84"/>
      <c r="Z12" s="84"/>
      <c r="AA12" s="84"/>
      <c r="AB12" s="84"/>
      <c r="AC12" s="29"/>
      <c r="AD12" s="17"/>
      <c r="AE12" s="85"/>
      <c r="AF12" s="85"/>
      <c r="AG12" s="86"/>
    </row>
    <row r="13" spans="1:33" ht="19.5" thickBot="1" x14ac:dyDescent="0.45">
      <c r="A13" s="115" t="s">
        <v>61</v>
      </c>
      <c r="B13" s="116"/>
      <c r="C13" s="91"/>
      <c r="D13" s="92"/>
      <c r="E13" s="92"/>
      <c r="F13" s="92"/>
      <c r="G13" s="92"/>
      <c r="H13" s="23"/>
      <c r="I13" s="28"/>
      <c r="J13" s="92">
        <v>6</v>
      </c>
      <c r="K13" s="92">
        <v>6</v>
      </c>
      <c r="L13" s="92">
        <v>6</v>
      </c>
      <c r="M13" s="92">
        <v>7</v>
      </c>
      <c r="N13" s="92">
        <v>7</v>
      </c>
      <c r="O13" s="23">
        <v>7</v>
      </c>
      <c r="P13" s="28"/>
      <c r="Q13" s="92">
        <v>6</v>
      </c>
      <c r="R13" s="92">
        <v>6</v>
      </c>
      <c r="S13" s="92">
        <v>6</v>
      </c>
      <c r="T13" s="92">
        <v>6</v>
      </c>
      <c r="U13" s="92">
        <v>6</v>
      </c>
      <c r="V13" s="23"/>
      <c r="W13" s="28"/>
      <c r="X13" s="92"/>
      <c r="Y13" s="92"/>
      <c r="Z13" s="92"/>
      <c r="AA13" s="92"/>
      <c r="AB13" s="92"/>
      <c r="AC13" s="23"/>
      <c r="AD13" s="28"/>
      <c r="AE13" s="92"/>
      <c r="AF13" s="92"/>
      <c r="AG13" s="93"/>
    </row>
    <row r="14" spans="1:33" ht="19.5" thickBot="1" x14ac:dyDescent="0.45">
      <c r="A14" s="117" t="s">
        <v>62</v>
      </c>
      <c r="B14" s="118"/>
      <c r="C14" s="94"/>
      <c r="D14" s="95"/>
      <c r="E14" s="95"/>
      <c r="F14" s="95"/>
      <c r="G14" s="95"/>
      <c r="H14" s="97"/>
      <c r="I14" s="98"/>
      <c r="J14" s="95">
        <f t="shared" ref="J14:O14" si="1">J12/J13</f>
        <v>3</v>
      </c>
      <c r="K14" s="95">
        <f t="shared" si="1"/>
        <v>3.8333333333333335</v>
      </c>
      <c r="L14" s="95">
        <f t="shared" si="1"/>
        <v>3.1666666666666665</v>
      </c>
      <c r="M14" s="95">
        <f t="shared" si="1"/>
        <v>3</v>
      </c>
      <c r="N14" s="95">
        <f t="shared" si="1"/>
        <v>4</v>
      </c>
      <c r="O14" s="97">
        <f t="shared" si="1"/>
        <v>4.1428571428571432</v>
      </c>
      <c r="P14" s="98"/>
      <c r="Q14" s="95">
        <f>Q12/Q13</f>
        <v>4</v>
      </c>
      <c r="R14" s="95">
        <f t="shared" ref="R14:U14" si="2">R12/R13</f>
        <v>3.5</v>
      </c>
      <c r="S14" s="95">
        <f t="shared" si="2"/>
        <v>3.3333333333333335</v>
      </c>
      <c r="T14" s="95">
        <f t="shared" si="2"/>
        <v>3.6666666666666665</v>
      </c>
      <c r="U14" s="95">
        <f t="shared" si="2"/>
        <v>4.166666666666667</v>
      </c>
      <c r="V14" s="97"/>
      <c r="W14" s="98"/>
      <c r="X14" s="95"/>
      <c r="Y14" s="95"/>
      <c r="Z14" s="95"/>
      <c r="AA14" s="95"/>
      <c r="AB14" s="95"/>
      <c r="AC14" s="97"/>
      <c r="AD14" s="98"/>
      <c r="AE14" s="95"/>
      <c r="AF14" s="95"/>
      <c r="AG14" s="96"/>
    </row>
    <row r="17" spans="7:7" x14ac:dyDescent="0.4">
      <c r="G17" s="3" t="s">
        <v>17</v>
      </c>
    </row>
  </sheetData>
  <pageMargins left="0.23622047244094491" right="0.23622047244094491" top="0.31496062992125984" bottom="0.31496062992125984"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DA4CE-8B53-49F5-BF9B-614150E3F125}">
  <sheetPr codeName="Hoja5"/>
  <dimension ref="A1:AV252"/>
  <sheetViews>
    <sheetView topLeftCell="A234" workbookViewId="0">
      <selection activeCell="F244" sqref="F244"/>
    </sheetView>
  </sheetViews>
  <sheetFormatPr baseColWidth="10" defaultRowHeight="15" x14ac:dyDescent="0.25"/>
  <sheetData>
    <row r="1" spans="1:48" x14ac:dyDescent="0.25">
      <c r="A1" t="s">
        <v>28</v>
      </c>
      <c r="B1" t="s">
        <v>1262</v>
      </c>
      <c r="C1" t="s">
        <v>1263</v>
      </c>
      <c r="D1" t="s">
        <v>1264</v>
      </c>
      <c r="E1" t="s">
        <v>1265</v>
      </c>
      <c r="F1" t="s">
        <v>1266</v>
      </c>
      <c r="G1" t="s">
        <v>1267</v>
      </c>
      <c r="H1" t="s">
        <v>1268</v>
      </c>
      <c r="I1" t="s">
        <v>1269</v>
      </c>
      <c r="J1" t="s">
        <v>48</v>
      </c>
      <c r="K1" t="s">
        <v>417</v>
      </c>
      <c r="L1" t="s">
        <v>1270</v>
      </c>
      <c r="M1" t="s">
        <v>1271</v>
      </c>
      <c r="N1" t="s">
        <v>1272</v>
      </c>
      <c r="O1" t="s">
        <v>1273</v>
      </c>
      <c r="P1" t="s">
        <v>1274</v>
      </c>
      <c r="Q1" t="s">
        <v>1275</v>
      </c>
      <c r="R1" t="s">
        <v>1276</v>
      </c>
      <c r="S1" t="s">
        <v>432</v>
      </c>
      <c r="T1" t="s">
        <v>433</v>
      </c>
      <c r="U1" t="s">
        <v>1277</v>
      </c>
      <c r="V1" t="s">
        <v>1278</v>
      </c>
      <c r="W1" t="s">
        <v>1279</v>
      </c>
      <c r="X1" t="s">
        <v>1280</v>
      </c>
      <c r="AA1" t="s">
        <v>1281</v>
      </c>
      <c r="AB1" t="s">
        <v>1282</v>
      </c>
      <c r="AC1" t="s">
        <v>1283</v>
      </c>
      <c r="AD1" t="s">
        <v>1284</v>
      </c>
      <c r="AE1" t="s">
        <v>1285</v>
      </c>
      <c r="AF1" t="s">
        <v>1286</v>
      </c>
      <c r="AG1" t="s">
        <v>1287</v>
      </c>
      <c r="AH1" t="s">
        <v>50</v>
      </c>
      <c r="AI1" t="s">
        <v>1288</v>
      </c>
      <c r="AJ1" t="s">
        <v>1289</v>
      </c>
      <c r="AK1" t="s">
        <v>1290</v>
      </c>
      <c r="AL1" t="s">
        <v>1291</v>
      </c>
      <c r="AM1" t="s">
        <v>1292</v>
      </c>
      <c r="AN1" t="s">
        <v>1293</v>
      </c>
      <c r="AO1" t="s">
        <v>1294</v>
      </c>
      <c r="AP1" t="s">
        <v>1295</v>
      </c>
      <c r="AQ1" t="s">
        <v>1296</v>
      </c>
      <c r="AR1" t="s">
        <v>1297</v>
      </c>
      <c r="AS1" t="s">
        <v>1298</v>
      </c>
      <c r="AT1" t="s">
        <v>1299</v>
      </c>
      <c r="AU1" t="s">
        <v>1300</v>
      </c>
      <c r="AV1" t="s">
        <v>1301</v>
      </c>
    </row>
    <row r="2" spans="1:48" x14ac:dyDescent="0.25">
      <c r="A2">
        <v>22992125</v>
      </c>
      <c r="B2">
        <v>1</v>
      </c>
      <c r="C2">
        <v>2</v>
      </c>
      <c r="D2" t="s">
        <v>1302</v>
      </c>
      <c r="E2" t="s">
        <v>465</v>
      </c>
      <c r="F2" t="s">
        <v>15</v>
      </c>
      <c r="G2" s="54">
        <v>45309.401747685188</v>
      </c>
      <c r="H2" s="54">
        <v>45309.401724537034</v>
      </c>
      <c r="I2" s="54">
        <v>45901.906678240739</v>
      </c>
      <c r="J2" t="s">
        <v>1309</v>
      </c>
      <c r="K2" t="s">
        <v>1025</v>
      </c>
      <c r="M2">
        <v>0</v>
      </c>
      <c r="N2" t="s">
        <v>1303</v>
      </c>
      <c r="O2">
        <v>491</v>
      </c>
      <c r="P2" t="s">
        <v>1304</v>
      </c>
      <c r="Q2">
        <v>70075620</v>
      </c>
      <c r="R2" t="s">
        <v>1305</v>
      </c>
      <c r="T2" t="s">
        <v>1306</v>
      </c>
      <c r="U2" t="s">
        <v>1307</v>
      </c>
      <c r="V2" t="s">
        <v>1308</v>
      </c>
      <c r="X2">
        <v>3007210733</v>
      </c>
      <c r="AA2" t="s">
        <v>1310</v>
      </c>
      <c r="AB2" t="s">
        <v>464</v>
      </c>
      <c r="AC2" t="s">
        <v>1311</v>
      </c>
      <c r="AD2" t="s">
        <v>463</v>
      </c>
      <c r="AE2">
        <v>5</v>
      </c>
      <c r="AF2" s="125">
        <v>-7552995073</v>
      </c>
      <c r="AG2" s="125">
        <v>623629826</v>
      </c>
      <c r="AH2" t="s">
        <v>1312</v>
      </c>
      <c r="AI2" t="s">
        <v>1313</v>
      </c>
      <c r="AJ2" t="s">
        <v>1314</v>
      </c>
      <c r="AK2" s="55">
        <v>45847</v>
      </c>
      <c r="AM2" t="s">
        <v>1315</v>
      </c>
      <c r="AN2" t="s">
        <v>1316</v>
      </c>
      <c r="AO2" t="s">
        <v>1317</v>
      </c>
      <c r="AP2" t="s">
        <v>1318</v>
      </c>
    </row>
    <row r="3" spans="1:48" x14ac:dyDescent="0.25">
      <c r="A3">
        <v>22992507</v>
      </c>
      <c r="B3">
        <v>1</v>
      </c>
      <c r="C3">
        <v>2</v>
      </c>
      <c r="D3" t="s">
        <v>1302</v>
      </c>
      <c r="E3" t="s">
        <v>465</v>
      </c>
      <c r="F3" t="s">
        <v>15</v>
      </c>
      <c r="G3" s="54">
        <v>45309.557442129626</v>
      </c>
      <c r="H3" s="54">
        <v>45309.55740740741</v>
      </c>
      <c r="I3" s="54">
        <v>45901.906875000001</v>
      </c>
      <c r="J3" t="s">
        <v>1321</v>
      </c>
      <c r="K3" t="s">
        <v>1025</v>
      </c>
      <c r="M3">
        <v>0</v>
      </c>
      <c r="N3" t="s">
        <v>1303</v>
      </c>
      <c r="O3">
        <v>491</v>
      </c>
      <c r="P3" t="s">
        <v>1304</v>
      </c>
      <c r="Q3">
        <v>1017150851</v>
      </c>
      <c r="R3" t="s">
        <v>1320</v>
      </c>
      <c r="V3" t="s">
        <v>1308</v>
      </c>
      <c r="X3">
        <v>3128887747</v>
      </c>
      <c r="AA3" t="s">
        <v>1322</v>
      </c>
      <c r="AB3" t="s">
        <v>464</v>
      </c>
      <c r="AC3" t="s">
        <v>1311</v>
      </c>
      <c r="AD3" t="s">
        <v>463</v>
      </c>
      <c r="AE3">
        <v>5</v>
      </c>
      <c r="AF3" s="125">
        <v>-75538029</v>
      </c>
      <c r="AG3" s="125">
        <v>6238199</v>
      </c>
      <c r="AH3" t="s">
        <v>1312</v>
      </c>
      <c r="AI3" t="s">
        <v>1313</v>
      </c>
      <c r="AJ3" t="s">
        <v>1314</v>
      </c>
      <c r="AK3" s="55">
        <v>45309</v>
      </c>
      <c r="AM3" t="s">
        <v>1315</v>
      </c>
      <c r="AN3" t="s">
        <v>1316</v>
      </c>
      <c r="AO3" t="s">
        <v>1323</v>
      </c>
      <c r="AP3" t="s">
        <v>1324</v>
      </c>
    </row>
    <row r="4" spans="1:48" x14ac:dyDescent="0.25">
      <c r="A4">
        <v>23176485</v>
      </c>
      <c r="B4">
        <v>1</v>
      </c>
      <c r="C4">
        <v>2</v>
      </c>
      <c r="D4" t="s">
        <v>1302</v>
      </c>
      <c r="E4" t="s">
        <v>465</v>
      </c>
      <c r="F4" t="s">
        <v>15</v>
      </c>
      <c r="G4" s="54">
        <v>45510.420023148145</v>
      </c>
      <c r="H4" s="54">
        <v>45510.42</v>
      </c>
      <c r="I4" s="54">
        <v>45901.906967592593</v>
      </c>
      <c r="J4" t="s">
        <v>1327</v>
      </c>
      <c r="K4" t="s">
        <v>671</v>
      </c>
      <c r="M4">
        <v>0</v>
      </c>
      <c r="N4" t="s">
        <v>1303</v>
      </c>
      <c r="O4">
        <v>491</v>
      </c>
      <c r="P4" t="s">
        <v>1304</v>
      </c>
      <c r="Q4">
        <v>32200367</v>
      </c>
      <c r="R4" t="s">
        <v>1325</v>
      </c>
      <c r="T4" t="s">
        <v>1326</v>
      </c>
      <c r="V4" t="s">
        <v>1308</v>
      </c>
      <c r="X4">
        <v>3123903756</v>
      </c>
      <c r="AA4" t="s">
        <v>1328</v>
      </c>
      <c r="AB4" t="s">
        <v>464</v>
      </c>
      <c r="AC4" t="s">
        <v>1311</v>
      </c>
      <c r="AD4" t="s">
        <v>463</v>
      </c>
      <c r="AE4">
        <v>5</v>
      </c>
      <c r="AF4" s="125">
        <v>-7553922748</v>
      </c>
      <c r="AG4" s="125">
        <v>632941272</v>
      </c>
      <c r="AH4" t="s">
        <v>1312</v>
      </c>
      <c r="AI4" t="s">
        <v>1313</v>
      </c>
      <c r="AJ4" t="s">
        <v>1314</v>
      </c>
      <c r="AK4" s="55">
        <v>45680</v>
      </c>
      <c r="AM4" t="s">
        <v>1315</v>
      </c>
      <c r="AN4" t="s">
        <v>1329</v>
      </c>
      <c r="AO4" t="s">
        <v>1330</v>
      </c>
      <c r="AP4" t="s">
        <v>1331</v>
      </c>
    </row>
    <row r="5" spans="1:48" x14ac:dyDescent="0.25">
      <c r="A5">
        <v>23241052</v>
      </c>
      <c r="B5">
        <v>1</v>
      </c>
      <c r="C5">
        <v>2</v>
      </c>
      <c r="D5" t="s">
        <v>1302</v>
      </c>
      <c r="E5" t="s">
        <v>465</v>
      </c>
      <c r="F5" t="s">
        <v>15</v>
      </c>
      <c r="G5" s="54">
        <v>45897.292488425926</v>
      </c>
      <c r="H5" s="54">
        <v>45575.477696759262</v>
      </c>
      <c r="I5" s="54">
        <v>45901.906956018516</v>
      </c>
      <c r="J5" t="s">
        <v>1334</v>
      </c>
      <c r="K5" t="s">
        <v>1025</v>
      </c>
      <c r="M5">
        <v>0</v>
      </c>
      <c r="N5" t="s">
        <v>1303</v>
      </c>
      <c r="O5">
        <v>491</v>
      </c>
      <c r="P5" t="s">
        <v>1304</v>
      </c>
      <c r="Q5">
        <v>21920993</v>
      </c>
      <c r="R5" t="s">
        <v>1332</v>
      </c>
      <c r="U5" t="s">
        <v>1333</v>
      </c>
      <c r="V5" t="s">
        <v>1308</v>
      </c>
      <c r="X5">
        <v>3228801375</v>
      </c>
      <c r="AA5" t="s">
        <v>1335</v>
      </c>
      <c r="AB5" t="s">
        <v>464</v>
      </c>
      <c r="AC5" t="s">
        <v>1311</v>
      </c>
      <c r="AD5" t="s">
        <v>463</v>
      </c>
      <c r="AE5">
        <v>5</v>
      </c>
      <c r="AF5" s="125">
        <v>-7553006788</v>
      </c>
      <c r="AG5" s="125">
        <v>623040966</v>
      </c>
      <c r="AH5" t="s">
        <v>1319</v>
      </c>
      <c r="AI5" t="s">
        <v>1313</v>
      </c>
      <c r="AJ5" t="s">
        <v>1314</v>
      </c>
      <c r="AK5" s="55">
        <v>45897</v>
      </c>
      <c r="AM5" t="s">
        <v>1315</v>
      </c>
      <c r="AN5" t="s">
        <v>1316</v>
      </c>
      <c r="AO5" t="s">
        <v>1336</v>
      </c>
      <c r="AR5" t="s">
        <v>1337</v>
      </c>
    </row>
    <row r="6" spans="1:48" x14ac:dyDescent="0.25">
      <c r="A6">
        <v>23277129</v>
      </c>
      <c r="B6">
        <v>1</v>
      </c>
      <c r="C6">
        <v>2</v>
      </c>
      <c r="D6" t="s">
        <v>1302</v>
      </c>
      <c r="E6" t="s">
        <v>465</v>
      </c>
      <c r="F6" t="s">
        <v>15</v>
      </c>
      <c r="G6" s="54">
        <v>45611.379131944443</v>
      </c>
      <c r="H6" s="54">
        <v>45611.379108796296</v>
      </c>
      <c r="I6" s="54">
        <v>45901.906550925924</v>
      </c>
      <c r="J6" t="s">
        <v>1339</v>
      </c>
      <c r="K6" t="s">
        <v>1025</v>
      </c>
      <c r="M6">
        <v>0</v>
      </c>
      <c r="N6" t="s">
        <v>1303</v>
      </c>
      <c r="O6">
        <v>491</v>
      </c>
      <c r="P6" t="s">
        <v>1304</v>
      </c>
      <c r="Q6">
        <v>3328323</v>
      </c>
      <c r="R6" t="s">
        <v>1338</v>
      </c>
      <c r="V6" t="s">
        <v>1308</v>
      </c>
      <c r="X6">
        <v>3105308106</v>
      </c>
      <c r="AA6" t="s">
        <v>1340</v>
      </c>
      <c r="AB6" t="s">
        <v>464</v>
      </c>
      <c r="AC6" t="s">
        <v>1311</v>
      </c>
      <c r="AD6" t="s">
        <v>463</v>
      </c>
      <c r="AE6">
        <v>5</v>
      </c>
      <c r="AF6" s="125">
        <v>-7552779682</v>
      </c>
      <c r="AG6" s="125">
        <v>622920026</v>
      </c>
      <c r="AH6" t="s">
        <v>1312</v>
      </c>
      <c r="AI6" t="s">
        <v>1313</v>
      </c>
      <c r="AJ6" t="s">
        <v>1314</v>
      </c>
      <c r="AK6" s="55">
        <v>45721</v>
      </c>
      <c r="AM6" t="s">
        <v>1315</v>
      </c>
      <c r="AN6" t="s">
        <v>1316</v>
      </c>
      <c r="AO6" t="s">
        <v>1341</v>
      </c>
      <c r="AP6" t="s">
        <v>1342</v>
      </c>
    </row>
    <row r="7" spans="1:48" x14ac:dyDescent="0.25">
      <c r="A7">
        <v>23280528</v>
      </c>
      <c r="B7">
        <v>1</v>
      </c>
      <c r="C7">
        <v>2</v>
      </c>
      <c r="D7" t="s">
        <v>1302</v>
      </c>
      <c r="E7" t="s">
        <v>465</v>
      </c>
      <c r="F7" t="s">
        <v>15</v>
      </c>
      <c r="G7" s="54">
        <v>45614.660821759258</v>
      </c>
      <c r="H7" s="54">
        <v>45614.660810185182</v>
      </c>
      <c r="I7" s="54">
        <v>45901.906550925924</v>
      </c>
      <c r="J7" t="s">
        <v>1345</v>
      </c>
      <c r="K7" t="s">
        <v>1346</v>
      </c>
      <c r="M7">
        <v>0</v>
      </c>
      <c r="N7" t="s">
        <v>1303</v>
      </c>
      <c r="O7">
        <v>491</v>
      </c>
      <c r="P7" t="s">
        <v>1304</v>
      </c>
      <c r="Q7">
        <v>1036614445</v>
      </c>
      <c r="R7" t="s">
        <v>1343</v>
      </c>
      <c r="T7" t="s">
        <v>1344</v>
      </c>
      <c r="V7" t="s">
        <v>1308</v>
      </c>
      <c r="X7">
        <v>3145909891</v>
      </c>
      <c r="AA7" t="s">
        <v>1347</v>
      </c>
      <c r="AB7" t="s">
        <v>464</v>
      </c>
      <c r="AC7" t="s">
        <v>1311</v>
      </c>
      <c r="AD7" t="s">
        <v>531</v>
      </c>
      <c r="AE7">
        <v>380</v>
      </c>
      <c r="AF7" s="125">
        <v>-7562629847</v>
      </c>
      <c r="AG7" s="125">
        <v>611530546</v>
      </c>
      <c r="AH7" t="s">
        <v>1312</v>
      </c>
      <c r="AI7" t="s">
        <v>1348</v>
      </c>
      <c r="AJ7" t="s">
        <v>1349</v>
      </c>
      <c r="AK7" s="55">
        <v>45615</v>
      </c>
      <c r="AM7" t="s">
        <v>1350</v>
      </c>
      <c r="AN7" t="s">
        <v>1316</v>
      </c>
      <c r="AO7" t="s">
        <v>1351</v>
      </c>
      <c r="AP7" t="s">
        <v>1352</v>
      </c>
    </row>
    <row r="8" spans="1:48" x14ac:dyDescent="0.25">
      <c r="A8">
        <v>23318487</v>
      </c>
      <c r="B8">
        <v>1</v>
      </c>
      <c r="C8">
        <v>2</v>
      </c>
      <c r="D8" t="s">
        <v>1302</v>
      </c>
      <c r="E8" t="s">
        <v>465</v>
      </c>
      <c r="F8" t="s">
        <v>15</v>
      </c>
      <c r="G8" s="54">
        <v>45665.315868055557</v>
      </c>
      <c r="H8" s="54">
        <v>45665.315844907411</v>
      </c>
      <c r="I8" s="54">
        <v>45901.906886574077</v>
      </c>
      <c r="J8" t="s">
        <v>1355</v>
      </c>
      <c r="K8" t="s">
        <v>1025</v>
      </c>
      <c r="M8">
        <v>0</v>
      </c>
      <c r="N8" t="s">
        <v>1303</v>
      </c>
      <c r="O8">
        <v>491</v>
      </c>
      <c r="P8" t="s">
        <v>1304</v>
      </c>
      <c r="Q8">
        <v>1067092351</v>
      </c>
      <c r="R8" t="s">
        <v>1353</v>
      </c>
      <c r="T8" t="s">
        <v>1354</v>
      </c>
      <c r="V8" t="s">
        <v>1308</v>
      </c>
      <c r="X8">
        <v>3114027072</v>
      </c>
      <c r="AA8" t="s">
        <v>1356</v>
      </c>
      <c r="AB8" t="s">
        <v>464</v>
      </c>
      <c r="AC8" t="s">
        <v>1311</v>
      </c>
      <c r="AD8" t="s">
        <v>463</v>
      </c>
      <c r="AE8">
        <v>5</v>
      </c>
      <c r="AF8" s="125">
        <v>-7554229307</v>
      </c>
      <c r="AG8" s="125">
        <v>62427631650</v>
      </c>
      <c r="AH8" t="s">
        <v>1312</v>
      </c>
      <c r="AI8" t="s">
        <v>1313</v>
      </c>
      <c r="AJ8" t="s">
        <v>1314</v>
      </c>
      <c r="AK8" s="55">
        <v>45666</v>
      </c>
      <c r="AM8" t="s">
        <v>1315</v>
      </c>
      <c r="AN8" t="s">
        <v>1316</v>
      </c>
      <c r="AO8" t="s">
        <v>1357</v>
      </c>
      <c r="AP8" t="s">
        <v>1358</v>
      </c>
    </row>
    <row r="9" spans="1:48" x14ac:dyDescent="0.25">
      <c r="A9">
        <v>23333910</v>
      </c>
      <c r="B9">
        <v>1</v>
      </c>
      <c r="C9">
        <v>2</v>
      </c>
      <c r="D9" t="s">
        <v>1302</v>
      </c>
      <c r="E9" t="s">
        <v>465</v>
      </c>
      <c r="F9" t="s">
        <v>15</v>
      </c>
      <c r="G9" s="54">
        <v>45678.422731481478</v>
      </c>
      <c r="H9" s="54">
        <v>45678.422696759262</v>
      </c>
      <c r="I9" s="54">
        <v>45901.906736111108</v>
      </c>
      <c r="J9" t="s">
        <v>1361</v>
      </c>
      <c r="K9" t="s">
        <v>1025</v>
      </c>
      <c r="M9">
        <v>0</v>
      </c>
      <c r="N9" t="s">
        <v>1303</v>
      </c>
      <c r="O9">
        <v>491</v>
      </c>
      <c r="P9" t="s">
        <v>1304</v>
      </c>
      <c r="Q9">
        <v>1133775202</v>
      </c>
      <c r="R9" t="s">
        <v>1359</v>
      </c>
      <c r="T9" t="s">
        <v>1360</v>
      </c>
      <c r="V9" t="s">
        <v>1308</v>
      </c>
      <c r="X9">
        <v>3027439201</v>
      </c>
      <c r="AA9" t="s">
        <v>1362</v>
      </c>
      <c r="AB9" t="s">
        <v>464</v>
      </c>
      <c r="AC9" t="s">
        <v>1311</v>
      </c>
      <c r="AD9" t="s">
        <v>463</v>
      </c>
      <c r="AE9">
        <v>5</v>
      </c>
      <c r="AF9" s="125">
        <v>-75631631</v>
      </c>
      <c r="AG9" s="125">
        <v>6254456</v>
      </c>
      <c r="AH9" t="s">
        <v>1312</v>
      </c>
      <c r="AI9" t="s">
        <v>1313</v>
      </c>
      <c r="AJ9" t="s">
        <v>1314</v>
      </c>
      <c r="AK9" s="55">
        <v>45678</v>
      </c>
      <c r="AM9" t="s">
        <v>1315</v>
      </c>
      <c r="AN9" t="s">
        <v>1316</v>
      </c>
      <c r="AO9" t="s">
        <v>1363</v>
      </c>
      <c r="AP9" t="s">
        <v>1364</v>
      </c>
    </row>
    <row r="10" spans="1:48" x14ac:dyDescent="0.25">
      <c r="A10">
        <v>23334563</v>
      </c>
      <c r="B10">
        <v>1</v>
      </c>
      <c r="C10">
        <v>2</v>
      </c>
      <c r="D10" t="s">
        <v>1302</v>
      </c>
      <c r="E10" t="s">
        <v>465</v>
      </c>
      <c r="F10" t="s">
        <v>15</v>
      </c>
      <c r="G10" s="54">
        <v>45678.613900462966</v>
      </c>
      <c r="H10" s="54">
        <v>45678.613877314812</v>
      </c>
      <c r="I10" s="54">
        <v>45901.906967592593</v>
      </c>
      <c r="J10" t="s">
        <v>1367</v>
      </c>
      <c r="K10" t="s">
        <v>1025</v>
      </c>
      <c r="M10">
        <v>0</v>
      </c>
      <c r="N10" t="s">
        <v>1303</v>
      </c>
      <c r="O10">
        <v>491</v>
      </c>
      <c r="P10" t="s">
        <v>1304</v>
      </c>
      <c r="Q10">
        <v>1017122510</v>
      </c>
      <c r="R10" t="s">
        <v>1365</v>
      </c>
      <c r="S10">
        <v>2282818</v>
      </c>
      <c r="U10" t="s">
        <v>1366</v>
      </c>
      <c r="V10" t="s">
        <v>1308</v>
      </c>
      <c r="W10">
        <v>2282818</v>
      </c>
      <c r="X10">
        <v>3046648411</v>
      </c>
      <c r="AA10" t="s">
        <v>1368</v>
      </c>
      <c r="AB10" t="s">
        <v>464</v>
      </c>
      <c r="AC10" t="s">
        <v>1311</v>
      </c>
      <c r="AD10" t="s">
        <v>463</v>
      </c>
      <c r="AE10">
        <v>5</v>
      </c>
      <c r="AF10" s="125">
        <v>-75562403</v>
      </c>
      <c r="AG10" s="125">
        <v>6232807</v>
      </c>
      <c r="AH10" t="s">
        <v>1312</v>
      </c>
      <c r="AI10" t="s">
        <v>1313</v>
      </c>
      <c r="AJ10" t="s">
        <v>1314</v>
      </c>
      <c r="AK10" s="55">
        <v>45678</v>
      </c>
      <c r="AM10" t="s">
        <v>1315</v>
      </c>
      <c r="AN10" t="s">
        <v>1316</v>
      </c>
      <c r="AO10" t="s">
        <v>1369</v>
      </c>
      <c r="AP10" t="s">
        <v>1370</v>
      </c>
    </row>
    <row r="11" spans="1:48" x14ac:dyDescent="0.25">
      <c r="A11">
        <v>23358843</v>
      </c>
      <c r="B11">
        <v>1</v>
      </c>
      <c r="C11">
        <v>2</v>
      </c>
      <c r="D11" t="s">
        <v>1302</v>
      </c>
      <c r="E11" t="s">
        <v>465</v>
      </c>
      <c r="F11" t="s">
        <v>15</v>
      </c>
      <c r="G11" s="54">
        <v>45897.68236111111</v>
      </c>
      <c r="H11" s="54">
        <v>45701.482430555552</v>
      </c>
      <c r="I11" s="54">
        <v>45901.906689814816</v>
      </c>
      <c r="J11" t="s">
        <v>1373</v>
      </c>
      <c r="K11" t="s">
        <v>1025</v>
      </c>
      <c r="M11">
        <v>0</v>
      </c>
      <c r="N11" t="s">
        <v>1303</v>
      </c>
      <c r="O11">
        <v>491</v>
      </c>
      <c r="P11" t="s">
        <v>1304</v>
      </c>
      <c r="Q11">
        <v>1036606157</v>
      </c>
      <c r="R11" t="s">
        <v>1371</v>
      </c>
      <c r="T11" t="s">
        <v>1372</v>
      </c>
      <c r="V11" t="s">
        <v>1308</v>
      </c>
      <c r="X11">
        <v>3194992776</v>
      </c>
      <c r="AA11" t="s">
        <v>1374</v>
      </c>
      <c r="AB11" t="s">
        <v>464</v>
      </c>
      <c r="AC11" t="s">
        <v>1311</v>
      </c>
      <c r="AD11" t="s">
        <v>463</v>
      </c>
      <c r="AE11">
        <v>5</v>
      </c>
      <c r="AF11" s="125">
        <v>-7567980044</v>
      </c>
      <c r="AG11" s="125">
        <v>619706652</v>
      </c>
      <c r="AH11" t="s">
        <v>1319</v>
      </c>
      <c r="AI11" t="s">
        <v>1313</v>
      </c>
      <c r="AJ11" t="s">
        <v>1314</v>
      </c>
      <c r="AK11" s="55">
        <v>45897</v>
      </c>
      <c r="AM11" t="s">
        <v>1350</v>
      </c>
      <c r="AN11" t="s">
        <v>1316</v>
      </c>
      <c r="AO11" t="s">
        <v>1375</v>
      </c>
      <c r="AR11" t="s">
        <v>1337</v>
      </c>
    </row>
    <row r="12" spans="1:48" x14ac:dyDescent="0.25">
      <c r="A12">
        <v>23362869</v>
      </c>
      <c r="B12">
        <v>1</v>
      </c>
      <c r="C12">
        <v>2</v>
      </c>
      <c r="D12" t="s">
        <v>1302</v>
      </c>
      <c r="E12" t="s">
        <v>465</v>
      </c>
      <c r="F12" t="s">
        <v>15</v>
      </c>
      <c r="G12" s="54">
        <v>45895.657002314816</v>
      </c>
      <c r="H12" s="54">
        <v>45706.36787037037</v>
      </c>
      <c r="I12" s="54">
        <v>45901.906782407408</v>
      </c>
      <c r="J12" t="s">
        <v>1378</v>
      </c>
      <c r="K12" t="s">
        <v>1379</v>
      </c>
      <c r="M12">
        <v>0</v>
      </c>
      <c r="N12" t="s">
        <v>1303</v>
      </c>
      <c r="O12">
        <v>491</v>
      </c>
      <c r="P12" t="s">
        <v>1304</v>
      </c>
      <c r="Q12">
        <v>15325781</v>
      </c>
      <c r="R12" t="s">
        <v>1376</v>
      </c>
      <c r="S12">
        <v>2354891</v>
      </c>
      <c r="T12" t="s">
        <v>1377</v>
      </c>
      <c r="U12">
        <v>1.63001326E+17</v>
      </c>
      <c r="V12" t="s">
        <v>1308</v>
      </c>
      <c r="W12">
        <v>2354891</v>
      </c>
      <c r="X12">
        <v>3128064711</v>
      </c>
      <c r="AA12" t="s">
        <v>1188</v>
      </c>
      <c r="AB12" t="s">
        <v>464</v>
      </c>
      <c r="AC12" t="s">
        <v>1311</v>
      </c>
      <c r="AD12" t="s">
        <v>502</v>
      </c>
      <c r="AE12">
        <v>360</v>
      </c>
      <c r="AF12" s="125">
        <v>-7559858132</v>
      </c>
      <c r="AG12" s="125">
        <v>619536458</v>
      </c>
      <c r="AH12" t="s">
        <v>1319</v>
      </c>
      <c r="AI12" t="s">
        <v>1313</v>
      </c>
      <c r="AJ12" t="s">
        <v>1314</v>
      </c>
      <c r="AK12" s="55">
        <v>45896</v>
      </c>
      <c r="AM12" t="s">
        <v>1315</v>
      </c>
      <c r="AN12" t="s">
        <v>1316</v>
      </c>
      <c r="AO12" t="s">
        <v>1380</v>
      </c>
      <c r="AR12" t="s">
        <v>1337</v>
      </c>
    </row>
    <row r="13" spans="1:48" x14ac:dyDescent="0.25">
      <c r="A13">
        <v>23367349</v>
      </c>
      <c r="B13">
        <v>1</v>
      </c>
      <c r="C13">
        <v>2</v>
      </c>
      <c r="D13" t="s">
        <v>1302</v>
      </c>
      <c r="E13" t="s">
        <v>465</v>
      </c>
      <c r="F13" t="s">
        <v>15</v>
      </c>
      <c r="G13" s="54">
        <v>45897.680115740739</v>
      </c>
      <c r="H13" s="54">
        <v>45709.712592592594</v>
      </c>
      <c r="I13" s="54">
        <v>45901.906504629631</v>
      </c>
      <c r="J13" t="s">
        <v>1384</v>
      </c>
      <c r="K13" t="s">
        <v>1025</v>
      </c>
      <c r="M13">
        <v>0</v>
      </c>
      <c r="N13" t="s">
        <v>1303</v>
      </c>
      <c r="O13">
        <v>491</v>
      </c>
      <c r="P13" t="s">
        <v>1304</v>
      </c>
      <c r="Q13">
        <v>1017162498</v>
      </c>
      <c r="R13" t="s">
        <v>1381</v>
      </c>
      <c r="S13">
        <v>2536397</v>
      </c>
      <c r="T13" t="s">
        <v>1382</v>
      </c>
      <c r="U13" t="s">
        <v>1383</v>
      </c>
      <c r="V13" t="s">
        <v>1308</v>
      </c>
      <c r="W13">
        <v>2536397</v>
      </c>
      <c r="X13">
        <v>3128133206</v>
      </c>
      <c r="AA13" t="s">
        <v>1385</v>
      </c>
      <c r="AB13" t="s">
        <v>464</v>
      </c>
      <c r="AC13" t="s">
        <v>1311</v>
      </c>
      <c r="AD13" t="s">
        <v>463</v>
      </c>
      <c r="AE13">
        <v>5</v>
      </c>
      <c r="AF13" s="125">
        <v>-7563167587</v>
      </c>
      <c r="AG13" s="125">
        <v>624886164</v>
      </c>
      <c r="AH13" t="s">
        <v>1319</v>
      </c>
      <c r="AI13" t="s">
        <v>1313</v>
      </c>
      <c r="AJ13" t="s">
        <v>1314</v>
      </c>
      <c r="AK13" s="55">
        <v>45897</v>
      </c>
      <c r="AM13" t="s">
        <v>1315</v>
      </c>
      <c r="AN13" t="s">
        <v>1316</v>
      </c>
      <c r="AO13" t="s">
        <v>1386</v>
      </c>
      <c r="AR13" t="s">
        <v>1337</v>
      </c>
    </row>
    <row r="14" spans="1:48" x14ac:dyDescent="0.25">
      <c r="A14">
        <v>23386577</v>
      </c>
      <c r="B14">
        <v>1</v>
      </c>
      <c r="C14">
        <v>2</v>
      </c>
      <c r="D14" t="s">
        <v>1302</v>
      </c>
      <c r="E14" t="s">
        <v>465</v>
      </c>
      <c r="F14" t="s">
        <v>15</v>
      </c>
      <c r="G14" s="54">
        <v>45734.717812499999</v>
      </c>
      <c r="H14" s="54">
        <v>45729.455648148149</v>
      </c>
      <c r="I14" s="54">
        <v>45901.906840277778</v>
      </c>
      <c r="J14" t="s">
        <v>1389</v>
      </c>
      <c r="K14" t="s">
        <v>1025</v>
      </c>
      <c r="M14">
        <v>0</v>
      </c>
      <c r="N14" t="s">
        <v>1303</v>
      </c>
      <c r="O14">
        <v>491</v>
      </c>
      <c r="P14" t="s">
        <v>1304</v>
      </c>
      <c r="Q14">
        <v>4831837</v>
      </c>
      <c r="R14" t="s">
        <v>1387</v>
      </c>
      <c r="S14">
        <v>4921319</v>
      </c>
      <c r="T14" t="s">
        <v>1388</v>
      </c>
      <c r="V14" t="s">
        <v>1308</v>
      </c>
      <c r="W14">
        <v>4921319</v>
      </c>
      <c r="X14">
        <v>3127021649</v>
      </c>
      <c r="AA14" t="s">
        <v>1390</v>
      </c>
      <c r="AB14" t="s">
        <v>464</v>
      </c>
      <c r="AC14" t="s">
        <v>1311</v>
      </c>
      <c r="AD14" t="s">
        <v>463</v>
      </c>
      <c r="AE14">
        <v>5</v>
      </c>
      <c r="AF14" s="125">
        <v>-7562700863</v>
      </c>
      <c r="AG14" s="125">
        <v>625033369</v>
      </c>
      <c r="AH14" t="s">
        <v>1319</v>
      </c>
      <c r="AI14" t="s">
        <v>1313</v>
      </c>
      <c r="AJ14" t="s">
        <v>1314</v>
      </c>
      <c r="AK14" s="55">
        <v>45735</v>
      </c>
      <c r="AM14" t="s">
        <v>1315</v>
      </c>
      <c r="AN14" t="s">
        <v>1316</v>
      </c>
      <c r="AO14" t="s">
        <v>1391</v>
      </c>
      <c r="AR14" t="s">
        <v>1337</v>
      </c>
    </row>
    <row r="15" spans="1:48" x14ac:dyDescent="0.25">
      <c r="A15">
        <v>23392165</v>
      </c>
      <c r="B15">
        <v>1</v>
      </c>
      <c r="C15">
        <v>2</v>
      </c>
      <c r="D15" t="s">
        <v>1302</v>
      </c>
      <c r="E15" t="s">
        <v>465</v>
      </c>
      <c r="F15" t="s">
        <v>15</v>
      </c>
      <c r="G15" s="54">
        <v>45899.381979166668</v>
      </c>
      <c r="H15" s="54">
        <v>45735.453263888892</v>
      </c>
      <c r="I15" s="54">
        <v>45901.906701388885</v>
      </c>
      <c r="J15" t="s">
        <v>1395</v>
      </c>
      <c r="K15" t="s">
        <v>1025</v>
      </c>
      <c r="M15">
        <v>0</v>
      </c>
      <c r="N15" t="s">
        <v>1303</v>
      </c>
      <c r="O15">
        <v>491</v>
      </c>
      <c r="P15" t="s">
        <v>1304</v>
      </c>
      <c r="Q15">
        <v>71740490</v>
      </c>
      <c r="R15" t="s">
        <v>1392</v>
      </c>
      <c r="T15" t="s">
        <v>1393</v>
      </c>
      <c r="U15" t="s">
        <v>1394</v>
      </c>
      <c r="V15" t="s">
        <v>1308</v>
      </c>
      <c r="X15">
        <v>3216473550</v>
      </c>
      <c r="AA15" t="s">
        <v>1396</v>
      </c>
      <c r="AB15" t="s">
        <v>464</v>
      </c>
      <c r="AC15" t="s">
        <v>1311</v>
      </c>
      <c r="AD15" t="s">
        <v>463</v>
      </c>
      <c r="AE15">
        <v>5</v>
      </c>
      <c r="AF15" s="125">
        <v>-7552989720</v>
      </c>
      <c r="AG15" s="125">
        <v>623654735</v>
      </c>
      <c r="AH15" t="s">
        <v>1319</v>
      </c>
      <c r="AI15" t="s">
        <v>1313</v>
      </c>
      <c r="AJ15" t="s">
        <v>1314</v>
      </c>
      <c r="AK15" s="55">
        <v>45899</v>
      </c>
      <c r="AM15" t="s">
        <v>1315</v>
      </c>
      <c r="AN15" t="s">
        <v>1316</v>
      </c>
      <c r="AO15" t="s">
        <v>1397</v>
      </c>
      <c r="AR15" t="s">
        <v>1337</v>
      </c>
    </row>
    <row r="16" spans="1:48" x14ac:dyDescent="0.25">
      <c r="A16">
        <v>23395660</v>
      </c>
      <c r="B16">
        <v>1</v>
      </c>
      <c r="C16">
        <v>2</v>
      </c>
      <c r="D16" t="s">
        <v>1302</v>
      </c>
      <c r="E16" t="s">
        <v>465</v>
      </c>
      <c r="F16" t="s">
        <v>15</v>
      </c>
      <c r="G16" s="54">
        <v>45741.354143518518</v>
      </c>
      <c r="H16" s="54">
        <v>45741.354120370372</v>
      </c>
      <c r="I16" s="54">
        <v>45901.906875000001</v>
      </c>
      <c r="J16" t="s">
        <v>1400</v>
      </c>
      <c r="K16" t="s">
        <v>1401</v>
      </c>
      <c r="M16">
        <v>0</v>
      </c>
      <c r="N16" t="s">
        <v>1303</v>
      </c>
      <c r="O16">
        <v>491</v>
      </c>
      <c r="P16" t="s">
        <v>1304</v>
      </c>
      <c r="Q16">
        <v>15257817</v>
      </c>
      <c r="R16" t="s">
        <v>1398</v>
      </c>
      <c r="T16" t="s">
        <v>1399</v>
      </c>
      <c r="V16" t="s">
        <v>1308</v>
      </c>
      <c r="X16">
        <v>3128295134</v>
      </c>
      <c r="AA16" t="s">
        <v>1402</v>
      </c>
      <c r="AB16" t="s">
        <v>464</v>
      </c>
      <c r="AC16" t="s">
        <v>1311</v>
      </c>
      <c r="AD16" t="s">
        <v>1403</v>
      </c>
      <c r="AE16">
        <v>129</v>
      </c>
      <c r="AF16" s="125">
        <v>-7562464969</v>
      </c>
      <c r="AG16" s="125">
        <v>608687284</v>
      </c>
      <c r="AH16" t="s">
        <v>1312</v>
      </c>
      <c r="AI16" t="s">
        <v>1348</v>
      </c>
      <c r="AJ16" t="s">
        <v>1349</v>
      </c>
      <c r="AK16" s="55">
        <v>45741</v>
      </c>
      <c r="AM16" t="s">
        <v>1350</v>
      </c>
      <c r="AN16" t="s">
        <v>1316</v>
      </c>
      <c r="AO16" t="s">
        <v>1404</v>
      </c>
      <c r="AP16" t="s">
        <v>1405</v>
      </c>
    </row>
    <row r="17" spans="1:44" x14ac:dyDescent="0.25">
      <c r="A17">
        <v>23406595</v>
      </c>
      <c r="B17">
        <v>2</v>
      </c>
      <c r="C17">
        <v>2</v>
      </c>
      <c r="D17" t="s">
        <v>1302</v>
      </c>
      <c r="E17" t="s">
        <v>465</v>
      </c>
      <c r="F17" t="s">
        <v>15</v>
      </c>
      <c r="G17" s="54">
        <v>45751.420995370368</v>
      </c>
      <c r="H17" s="54">
        <v>45751.420949074076</v>
      </c>
      <c r="I17" s="54">
        <v>45901.906574074077</v>
      </c>
      <c r="J17" t="s">
        <v>1408</v>
      </c>
      <c r="K17" t="s">
        <v>1025</v>
      </c>
      <c r="M17">
        <v>0</v>
      </c>
      <c r="N17" t="s">
        <v>1303</v>
      </c>
      <c r="O17">
        <v>491</v>
      </c>
      <c r="P17" t="s">
        <v>1304</v>
      </c>
      <c r="Q17">
        <v>43045056</v>
      </c>
      <c r="R17" t="s">
        <v>1406</v>
      </c>
      <c r="S17">
        <v>4960329</v>
      </c>
      <c r="T17" t="s">
        <v>1407</v>
      </c>
      <c r="V17" t="s">
        <v>1308</v>
      </c>
      <c r="W17">
        <v>4960329</v>
      </c>
      <c r="X17">
        <v>3127093433</v>
      </c>
      <c r="AA17" t="s">
        <v>1409</v>
      </c>
      <c r="AB17" t="s">
        <v>464</v>
      </c>
      <c r="AC17" t="s">
        <v>1311</v>
      </c>
      <c r="AD17" t="s">
        <v>463</v>
      </c>
      <c r="AE17">
        <v>5</v>
      </c>
      <c r="AF17">
        <v>-75</v>
      </c>
      <c r="AG17">
        <v>6</v>
      </c>
      <c r="AH17" t="s">
        <v>1319</v>
      </c>
      <c r="AI17" t="s">
        <v>1313</v>
      </c>
      <c r="AJ17" t="s">
        <v>1314</v>
      </c>
      <c r="AK17" s="55">
        <v>45895</v>
      </c>
      <c r="AM17" t="s">
        <v>1315</v>
      </c>
      <c r="AN17" t="s">
        <v>1316</v>
      </c>
      <c r="AO17" t="s">
        <v>1410</v>
      </c>
    </row>
    <row r="18" spans="1:44" x14ac:dyDescent="0.25">
      <c r="A18">
        <v>23406988</v>
      </c>
      <c r="B18">
        <v>1</v>
      </c>
      <c r="C18">
        <v>2</v>
      </c>
      <c r="D18" t="s">
        <v>1302</v>
      </c>
      <c r="E18" t="s">
        <v>465</v>
      </c>
      <c r="F18" t="s">
        <v>15</v>
      </c>
      <c r="G18" s="54">
        <v>45899.377523148149</v>
      </c>
      <c r="H18" s="54">
        <v>45751.647407407407</v>
      </c>
      <c r="I18" s="54">
        <v>45901.9065162037</v>
      </c>
      <c r="J18" t="s">
        <v>1412</v>
      </c>
      <c r="K18" t="s">
        <v>1025</v>
      </c>
      <c r="M18">
        <v>0</v>
      </c>
      <c r="N18" t="s">
        <v>1303</v>
      </c>
      <c r="O18">
        <v>491</v>
      </c>
      <c r="P18" t="s">
        <v>1304</v>
      </c>
      <c r="Q18">
        <v>32258604</v>
      </c>
      <c r="R18" t="s">
        <v>1411</v>
      </c>
      <c r="V18" t="s">
        <v>1308</v>
      </c>
      <c r="X18">
        <v>3225021851</v>
      </c>
      <c r="AA18" t="s">
        <v>1413</v>
      </c>
      <c r="AB18" t="s">
        <v>464</v>
      </c>
      <c r="AC18" t="s">
        <v>1311</v>
      </c>
      <c r="AD18" t="s">
        <v>463</v>
      </c>
      <c r="AE18">
        <v>5</v>
      </c>
      <c r="AF18" s="125">
        <v>-7564169797</v>
      </c>
      <c r="AG18" s="125">
        <v>628088251</v>
      </c>
      <c r="AH18" t="s">
        <v>1319</v>
      </c>
      <c r="AI18" t="s">
        <v>1313</v>
      </c>
      <c r="AJ18" t="s">
        <v>1314</v>
      </c>
      <c r="AK18" s="55">
        <v>45899</v>
      </c>
      <c r="AM18" t="s">
        <v>1315</v>
      </c>
      <c r="AN18" t="s">
        <v>1316</v>
      </c>
      <c r="AO18" t="s">
        <v>1414</v>
      </c>
      <c r="AR18" t="s">
        <v>1337</v>
      </c>
    </row>
    <row r="19" spans="1:44" x14ac:dyDescent="0.25">
      <c r="A19">
        <v>23408160</v>
      </c>
      <c r="B19">
        <v>1</v>
      </c>
      <c r="C19">
        <v>2</v>
      </c>
      <c r="D19" t="s">
        <v>1302</v>
      </c>
      <c r="E19" t="s">
        <v>465</v>
      </c>
      <c r="F19" t="s">
        <v>15</v>
      </c>
      <c r="G19" s="54">
        <v>45877.318692129629</v>
      </c>
      <c r="H19" s="54">
        <v>45754.327164351853</v>
      </c>
      <c r="I19" s="54">
        <v>45901.906886574077</v>
      </c>
      <c r="J19" t="s">
        <v>1417</v>
      </c>
      <c r="K19" t="s">
        <v>1025</v>
      </c>
      <c r="M19">
        <v>0</v>
      </c>
      <c r="N19" t="s">
        <v>1303</v>
      </c>
      <c r="O19">
        <v>491</v>
      </c>
      <c r="P19" t="s">
        <v>1304</v>
      </c>
      <c r="Q19">
        <v>1037618844</v>
      </c>
      <c r="R19" t="s">
        <v>1415</v>
      </c>
      <c r="T19" t="s">
        <v>1416</v>
      </c>
      <c r="V19" t="s">
        <v>1308</v>
      </c>
      <c r="X19">
        <v>3183101477</v>
      </c>
      <c r="AA19" t="s">
        <v>1418</v>
      </c>
      <c r="AB19" t="s">
        <v>464</v>
      </c>
      <c r="AC19" t="s">
        <v>1311</v>
      </c>
      <c r="AD19" t="s">
        <v>463</v>
      </c>
      <c r="AE19">
        <v>5</v>
      </c>
      <c r="AF19" s="125">
        <v>-75496062</v>
      </c>
      <c r="AG19" s="125">
        <v>6245697</v>
      </c>
      <c r="AH19" t="s">
        <v>1319</v>
      </c>
      <c r="AI19" t="s">
        <v>1313</v>
      </c>
      <c r="AJ19" t="s">
        <v>1314</v>
      </c>
      <c r="AK19" s="55">
        <v>45890</v>
      </c>
      <c r="AM19" t="s">
        <v>1350</v>
      </c>
      <c r="AN19" t="s">
        <v>1316</v>
      </c>
      <c r="AO19" t="s">
        <v>1419</v>
      </c>
      <c r="AR19" t="s">
        <v>1420</v>
      </c>
    </row>
    <row r="20" spans="1:44" x14ac:dyDescent="0.25">
      <c r="A20">
        <v>23417291</v>
      </c>
      <c r="B20">
        <v>1</v>
      </c>
      <c r="C20">
        <v>2</v>
      </c>
      <c r="D20" t="s">
        <v>1302</v>
      </c>
      <c r="E20" t="s">
        <v>465</v>
      </c>
      <c r="F20" t="s">
        <v>15</v>
      </c>
      <c r="G20" s="54">
        <v>45768.376215277778</v>
      </c>
      <c r="H20" s="54">
        <v>45768.376215277778</v>
      </c>
      <c r="I20" s="54">
        <v>45901.906724537039</v>
      </c>
      <c r="J20" t="s">
        <v>1422</v>
      </c>
      <c r="K20" t="s">
        <v>1346</v>
      </c>
      <c r="M20">
        <v>0</v>
      </c>
      <c r="N20" t="s">
        <v>1303</v>
      </c>
      <c r="O20">
        <v>491</v>
      </c>
      <c r="P20" t="s">
        <v>1304</v>
      </c>
      <c r="Q20">
        <v>42799221</v>
      </c>
      <c r="R20" t="s">
        <v>1421</v>
      </c>
      <c r="V20" t="s">
        <v>1308</v>
      </c>
      <c r="X20">
        <v>3117203563</v>
      </c>
      <c r="AA20" t="s">
        <v>1423</v>
      </c>
      <c r="AB20" t="s">
        <v>464</v>
      </c>
      <c r="AC20" t="s">
        <v>1311</v>
      </c>
      <c r="AD20" t="s">
        <v>531</v>
      </c>
      <c r="AE20">
        <v>380</v>
      </c>
      <c r="AF20" s="125">
        <v>-7562941612</v>
      </c>
      <c r="AG20" s="125">
        <v>611610469</v>
      </c>
      <c r="AH20" t="s">
        <v>1312</v>
      </c>
      <c r="AI20" t="s">
        <v>1348</v>
      </c>
      <c r="AJ20" t="s">
        <v>1349</v>
      </c>
      <c r="AK20" s="55">
        <v>45768</v>
      </c>
      <c r="AM20" t="s">
        <v>1350</v>
      </c>
      <c r="AN20" t="s">
        <v>1316</v>
      </c>
      <c r="AO20" t="s">
        <v>1424</v>
      </c>
      <c r="AP20" t="s">
        <v>1425</v>
      </c>
    </row>
    <row r="21" spans="1:44" x14ac:dyDescent="0.25">
      <c r="A21">
        <v>23427806</v>
      </c>
      <c r="B21">
        <v>1</v>
      </c>
      <c r="C21">
        <v>2</v>
      </c>
      <c r="D21" t="s">
        <v>1302</v>
      </c>
      <c r="E21" t="s">
        <v>465</v>
      </c>
      <c r="F21" t="s">
        <v>15</v>
      </c>
      <c r="G21" s="54">
        <v>45896.69604166667</v>
      </c>
      <c r="H21" s="54">
        <v>45779.390277777777</v>
      </c>
      <c r="I21" s="54">
        <v>45901.906504629631</v>
      </c>
      <c r="J21" t="s">
        <v>1429</v>
      </c>
      <c r="K21" t="s">
        <v>1379</v>
      </c>
      <c r="M21">
        <v>0</v>
      </c>
      <c r="N21" t="s">
        <v>1303</v>
      </c>
      <c r="O21">
        <v>491</v>
      </c>
      <c r="P21" t="s">
        <v>1304</v>
      </c>
      <c r="Q21">
        <v>43183954</v>
      </c>
      <c r="R21" t="s">
        <v>1426</v>
      </c>
      <c r="S21">
        <v>2020858</v>
      </c>
      <c r="T21" t="s">
        <v>1427</v>
      </c>
      <c r="U21" t="s">
        <v>1428</v>
      </c>
      <c r="V21" t="s">
        <v>1308</v>
      </c>
      <c r="W21">
        <v>2020858</v>
      </c>
      <c r="X21">
        <v>3122615937</v>
      </c>
      <c r="AA21" t="s">
        <v>1430</v>
      </c>
      <c r="AB21" t="s">
        <v>464</v>
      </c>
      <c r="AC21" t="s">
        <v>1311</v>
      </c>
      <c r="AD21" t="s">
        <v>502</v>
      </c>
      <c r="AE21">
        <v>360</v>
      </c>
      <c r="AF21" s="125">
        <v>-7562676652</v>
      </c>
      <c r="AG21" s="125">
        <v>616116260</v>
      </c>
      <c r="AH21" t="s">
        <v>1319</v>
      </c>
      <c r="AI21" t="s">
        <v>1313</v>
      </c>
      <c r="AJ21" t="s">
        <v>1314</v>
      </c>
      <c r="AK21" s="55">
        <v>45896</v>
      </c>
      <c r="AM21" t="s">
        <v>1315</v>
      </c>
      <c r="AN21" t="s">
        <v>1316</v>
      </c>
      <c r="AO21" t="s">
        <v>1431</v>
      </c>
      <c r="AR21" t="s">
        <v>1337</v>
      </c>
    </row>
    <row r="22" spans="1:44" x14ac:dyDescent="0.25">
      <c r="A22">
        <v>23428578</v>
      </c>
      <c r="B22">
        <v>1</v>
      </c>
      <c r="C22">
        <v>2</v>
      </c>
      <c r="D22" t="s">
        <v>1302</v>
      </c>
      <c r="E22" t="s">
        <v>465</v>
      </c>
      <c r="F22" t="s">
        <v>15</v>
      </c>
      <c r="G22" s="54">
        <v>45894.371574074074</v>
      </c>
      <c r="H22" s="54">
        <v>45779.681284722225</v>
      </c>
      <c r="I22" s="54">
        <v>45901.906574074077</v>
      </c>
      <c r="J22" t="s">
        <v>1434</v>
      </c>
      <c r="K22" t="s">
        <v>1401</v>
      </c>
      <c r="M22">
        <v>0</v>
      </c>
      <c r="N22" t="s">
        <v>1303</v>
      </c>
      <c r="O22">
        <v>491</v>
      </c>
      <c r="P22" t="s">
        <v>1304</v>
      </c>
      <c r="Q22">
        <v>1036630500</v>
      </c>
      <c r="R22" t="s">
        <v>1432</v>
      </c>
      <c r="T22" t="s">
        <v>1433</v>
      </c>
      <c r="V22" t="s">
        <v>1308</v>
      </c>
      <c r="X22">
        <v>3117647717</v>
      </c>
      <c r="AA22" t="s">
        <v>1435</v>
      </c>
      <c r="AB22" t="s">
        <v>464</v>
      </c>
      <c r="AC22" t="s">
        <v>1311</v>
      </c>
      <c r="AD22" t="s">
        <v>1403</v>
      </c>
      <c r="AE22">
        <v>129</v>
      </c>
      <c r="AF22" s="125">
        <v>-75641844</v>
      </c>
      <c r="AG22" s="125">
        <v>6107519</v>
      </c>
      <c r="AH22" t="s">
        <v>1319</v>
      </c>
      <c r="AI22" t="s">
        <v>1313</v>
      </c>
      <c r="AJ22" t="s">
        <v>1314</v>
      </c>
      <c r="AK22" s="55">
        <v>45894</v>
      </c>
      <c r="AM22" t="s">
        <v>1315</v>
      </c>
      <c r="AN22" t="s">
        <v>1436</v>
      </c>
      <c r="AO22" t="s">
        <v>1437</v>
      </c>
      <c r="AR22" t="s">
        <v>1337</v>
      </c>
    </row>
    <row r="23" spans="1:44" x14ac:dyDescent="0.25">
      <c r="A23">
        <v>23433281</v>
      </c>
      <c r="B23">
        <v>1</v>
      </c>
      <c r="C23">
        <v>2</v>
      </c>
      <c r="D23" t="s">
        <v>1302</v>
      </c>
      <c r="E23" t="s">
        <v>465</v>
      </c>
      <c r="F23" t="s">
        <v>15</v>
      </c>
      <c r="G23" s="54">
        <v>45785.510671296295</v>
      </c>
      <c r="H23" s="54">
        <v>45785.510648148149</v>
      </c>
      <c r="I23" s="54">
        <v>45901.906793981485</v>
      </c>
      <c r="J23" t="s">
        <v>1440</v>
      </c>
      <c r="K23" t="s">
        <v>1025</v>
      </c>
      <c r="M23">
        <v>0</v>
      </c>
      <c r="N23" t="s">
        <v>1303</v>
      </c>
      <c r="O23">
        <v>491</v>
      </c>
      <c r="P23" t="s">
        <v>1304</v>
      </c>
      <c r="Q23">
        <v>42759502</v>
      </c>
      <c r="R23" t="s">
        <v>1438</v>
      </c>
      <c r="T23" t="s">
        <v>1439</v>
      </c>
      <c r="V23" t="s">
        <v>1308</v>
      </c>
      <c r="X23">
        <v>3006399614</v>
      </c>
      <c r="AA23" t="s">
        <v>1441</v>
      </c>
      <c r="AB23" t="s">
        <v>464</v>
      </c>
      <c r="AC23" t="s">
        <v>1311</v>
      </c>
      <c r="AD23" t="s">
        <v>463</v>
      </c>
      <c r="AE23">
        <v>5</v>
      </c>
      <c r="AF23" s="125">
        <v>-75630070</v>
      </c>
      <c r="AG23" s="125">
        <v>6268965</v>
      </c>
      <c r="AH23" t="s">
        <v>1312</v>
      </c>
      <c r="AI23" t="s">
        <v>1313</v>
      </c>
      <c r="AJ23" t="s">
        <v>1314</v>
      </c>
      <c r="AK23" s="55">
        <v>45786</v>
      </c>
      <c r="AM23" t="s">
        <v>1315</v>
      </c>
      <c r="AN23" t="s">
        <v>1316</v>
      </c>
      <c r="AO23" t="s">
        <v>1442</v>
      </c>
      <c r="AP23" t="s">
        <v>1443</v>
      </c>
    </row>
    <row r="24" spans="1:44" x14ac:dyDescent="0.25">
      <c r="A24">
        <v>23436886</v>
      </c>
      <c r="B24">
        <v>1</v>
      </c>
      <c r="C24">
        <v>2</v>
      </c>
      <c r="D24" t="s">
        <v>1302</v>
      </c>
      <c r="E24" t="s">
        <v>465</v>
      </c>
      <c r="F24" t="s">
        <v>15</v>
      </c>
      <c r="G24" s="54">
        <v>45790.534270833334</v>
      </c>
      <c r="H24" s="54">
        <v>45790.534236111111</v>
      </c>
      <c r="I24" s="54">
        <v>45901.90697916667</v>
      </c>
      <c r="J24" t="s">
        <v>1445</v>
      </c>
      <c r="K24" t="s">
        <v>1025</v>
      </c>
      <c r="M24">
        <v>0</v>
      </c>
      <c r="N24" t="s">
        <v>1303</v>
      </c>
      <c r="O24">
        <v>491</v>
      </c>
      <c r="P24" t="s">
        <v>1304</v>
      </c>
      <c r="Q24">
        <v>71930087</v>
      </c>
      <c r="R24" t="s">
        <v>1444</v>
      </c>
      <c r="S24">
        <v>2526949</v>
      </c>
      <c r="V24" t="s">
        <v>1308</v>
      </c>
      <c r="W24">
        <v>2526949</v>
      </c>
      <c r="X24">
        <v>3114245322</v>
      </c>
      <c r="AA24" t="s">
        <v>1446</v>
      </c>
      <c r="AB24" t="s">
        <v>464</v>
      </c>
      <c r="AC24" t="s">
        <v>1311</v>
      </c>
      <c r="AD24" t="s">
        <v>463</v>
      </c>
      <c r="AE24">
        <v>5</v>
      </c>
      <c r="AF24" s="125">
        <v>-75626893</v>
      </c>
      <c r="AG24" s="125">
        <v>6249958</v>
      </c>
      <c r="AH24" t="s">
        <v>1312</v>
      </c>
      <c r="AI24" t="s">
        <v>1313</v>
      </c>
      <c r="AJ24" t="s">
        <v>1314</v>
      </c>
      <c r="AK24" s="55">
        <v>45791</v>
      </c>
      <c r="AM24" t="s">
        <v>1315</v>
      </c>
      <c r="AN24" t="s">
        <v>1316</v>
      </c>
      <c r="AO24" t="s">
        <v>1447</v>
      </c>
      <c r="AP24" t="s">
        <v>1448</v>
      </c>
    </row>
    <row r="25" spans="1:44" x14ac:dyDescent="0.25">
      <c r="A25">
        <v>23454014</v>
      </c>
      <c r="B25">
        <v>1</v>
      </c>
      <c r="C25">
        <v>2</v>
      </c>
      <c r="D25" t="s">
        <v>1302</v>
      </c>
      <c r="E25" t="s">
        <v>465</v>
      </c>
      <c r="F25" t="s">
        <v>15</v>
      </c>
      <c r="G25" s="54">
        <v>45811.389178240737</v>
      </c>
      <c r="H25" s="54">
        <v>45811.389166666668</v>
      </c>
      <c r="I25" s="54">
        <v>45901.906840277778</v>
      </c>
      <c r="J25" t="s">
        <v>1450</v>
      </c>
      <c r="K25" t="s">
        <v>1401</v>
      </c>
      <c r="M25">
        <v>0</v>
      </c>
      <c r="N25" t="s">
        <v>1303</v>
      </c>
      <c r="O25">
        <v>491</v>
      </c>
      <c r="P25" t="s">
        <v>1304</v>
      </c>
      <c r="Q25">
        <v>71396409</v>
      </c>
      <c r="R25" t="s">
        <v>1449</v>
      </c>
      <c r="V25" t="s">
        <v>1308</v>
      </c>
      <c r="W25">
        <v>2783238</v>
      </c>
      <c r="X25">
        <v>3184353072</v>
      </c>
      <c r="AA25" t="s">
        <v>1451</v>
      </c>
      <c r="AB25" t="s">
        <v>464</v>
      </c>
      <c r="AC25" t="s">
        <v>1311</v>
      </c>
      <c r="AD25" t="s">
        <v>1403</v>
      </c>
      <c r="AE25">
        <v>129</v>
      </c>
      <c r="AF25" s="125">
        <v>-7562356462</v>
      </c>
      <c r="AG25" s="125">
        <v>610307686</v>
      </c>
      <c r="AH25" t="s">
        <v>1312</v>
      </c>
      <c r="AI25" t="s">
        <v>1348</v>
      </c>
      <c r="AJ25" t="s">
        <v>1349</v>
      </c>
      <c r="AK25" s="55">
        <v>45811</v>
      </c>
      <c r="AM25" t="s">
        <v>1350</v>
      </c>
      <c r="AN25" t="s">
        <v>1316</v>
      </c>
      <c r="AO25" t="s">
        <v>1452</v>
      </c>
      <c r="AP25" t="s">
        <v>1453</v>
      </c>
    </row>
    <row r="26" spans="1:44" x14ac:dyDescent="0.25">
      <c r="A26">
        <v>23454026</v>
      </c>
      <c r="B26">
        <v>1</v>
      </c>
      <c r="C26">
        <v>2</v>
      </c>
      <c r="D26" t="s">
        <v>1302</v>
      </c>
      <c r="E26" t="s">
        <v>465</v>
      </c>
      <c r="F26" t="s">
        <v>15</v>
      </c>
      <c r="G26" s="54">
        <v>45811.392083333332</v>
      </c>
      <c r="H26" s="54">
        <v>45811.392060185186</v>
      </c>
      <c r="I26" s="54">
        <v>45901.906678240739</v>
      </c>
      <c r="J26" t="s">
        <v>1456</v>
      </c>
      <c r="K26" t="s">
        <v>1025</v>
      </c>
      <c r="M26">
        <v>0</v>
      </c>
      <c r="N26" t="s">
        <v>1303</v>
      </c>
      <c r="O26">
        <v>491</v>
      </c>
      <c r="P26" t="s">
        <v>1304</v>
      </c>
      <c r="Q26">
        <v>43206264</v>
      </c>
      <c r="R26" t="s">
        <v>1454</v>
      </c>
      <c r="T26" t="s">
        <v>1455</v>
      </c>
      <c r="V26" t="s">
        <v>1308</v>
      </c>
      <c r="X26">
        <v>3215487612</v>
      </c>
      <c r="AA26" t="s">
        <v>1457</v>
      </c>
      <c r="AB26" t="s">
        <v>464</v>
      </c>
      <c r="AC26" t="s">
        <v>1311</v>
      </c>
      <c r="AD26" t="s">
        <v>463</v>
      </c>
      <c r="AE26">
        <v>5</v>
      </c>
      <c r="AF26" s="125">
        <v>-7552974921</v>
      </c>
      <c r="AG26" s="125">
        <v>623407024</v>
      </c>
      <c r="AH26" t="s">
        <v>1312</v>
      </c>
      <c r="AI26" t="s">
        <v>1313</v>
      </c>
      <c r="AJ26" t="s">
        <v>1314</v>
      </c>
      <c r="AK26" s="55">
        <v>45811</v>
      </c>
      <c r="AM26" t="s">
        <v>1315</v>
      </c>
      <c r="AN26" t="s">
        <v>1316</v>
      </c>
      <c r="AO26" t="s">
        <v>1458</v>
      </c>
      <c r="AP26" t="s">
        <v>1459</v>
      </c>
    </row>
    <row r="27" spans="1:44" x14ac:dyDescent="0.25">
      <c r="A27">
        <v>23461529</v>
      </c>
      <c r="B27">
        <v>1</v>
      </c>
      <c r="C27">
        <v>2</v>
      </c>
      <c r="D27" t="s">
        <v>1302</v>
      </c>
      <c r="E27" t="s">
        <v>465</v>
      </c>
      <c r="F27" t="s">
        <v>15</v>
      </c>
      <c r="G27" s="54">
        <v>45877.433703703704</v>
      </c>
      <c r="H27" s="54">
        <v>45818.666712962964</v>
      </c>
      <c r="I27" s="54">
        <v>45901.906736111108</v>
      </c>
      <c r="J27" t="s">
        <v>1461</v>
      </c>
      <c r="K27" t="s">
        <v>1401</v>
      </c>
      <c r="M27">
        <v>0</v>
      </c>
      <c r="N27" t="s">
        <v>1303</v>
      </c>
      <c r="O27">
        <v>491</v>
      </c>
      <c r="P27" t="s">
        <v>1304</v>
      </c>
      <c r="Q27">
        <v>1026140892</v>
      </c>
      <c r="R27" t="s">
        <v>1460</v>
      </c>
      <c r="V27" t="s">
        <v>1308</v>
      </c>
      <c r="X27">
        <v>3207654220</v>
      </c>
      <c r="AA27" t="s">
        <v>1461</v>
      </c>
      <c r="AB27" t="s">
        <v>464</v>
      </c>
      <c r="AC27" t="s">
        <v>1311</v>
      </c>
      <c r="AD27" t="s">
        <v>1403</v>
      </c>
      <c r="AE27">
        <v>129</v>
      </c>
      <c r="AF27" s="125">
        <v>-75626904001</v>
      </c>
      <c r="AG27" s="125">
        <v>605461548100004</v>
      </c>
      <c r="AH27" t="s">
        <v>1319</v>
      </c>
      <c r="AI27" t="s">
        <v>1313</v>
      </c>
      <c r="AJ27" t="s">
        <v>1314</v>
      </c>
      <c r="AK27" s="55">
        <v>45896</v>
      </c>
      <c r="AM27" t="s">
        <v>1350</v>
      </c>
      <c r="AN27" t="s">
        <v>1316</v>
      </c>
      <c r="AO27" t="s">
        <v>1462</v>
      </c>
      <c r="AP27" t="s">
        <v>1463</v>
      </c>
      <c r="AR27" t="s">
        <v>1420</v>
      </c>
    </row>
    <row r="28" spans="1:44" x14ac:dyDescent="0.25">
      <c r="A28">
        <v>23462231</v>
      </c>
      <c r="B28">
        <v>1</v>
      </c>
      <c r="C28">
        <v>2</v>
      </c>
      <c r="D28" t="s">
        <v>1302</v>
      </c>
      <c r="E28" t="s">
        <v>465</v>
      </c>
      <c r="F28" t="s">
        <v>15</v>
      </c>
      <c r="G28" s="54">
        <v>45819.450659722221</v>
      </c>
      <c r="H28" s="54">
        <v>45819.450636574074</v>
      </c>
      <c r="I28" s="54">
        <v>45901.906944444447</v>
      </c>
      <c r="J28" t="s">
        <v>1465</v>
      </c>
      <c r="K28" t="s">
        <v>1025</v>
      </c>
      <c r="M28">
        <v>0</v>
      </c>
      <c r="N28" t="s">
        <v>1303</v>
      </c>
      <c r="O28">
        <v>491</v>
      </c>
      <c r="P28" t="s">
        <v>1304</v>
      </c>
      <c r="Q28">
        <v>3512817</v>
      </c>
      <c r="R28" t="s">
        <v>1464</v>
      </c>
      <c r="S28">
        <v>4180447</v>
      </c>
      <c r="V28" t="s">
        <v>1308</v>
      </c>
      <c r="W28">
        <v>4180447</v>
      </c>
      <c r="X28">
        <v>3128907148</v>
      </c>
      <c r="AA28" t="s">
        <v>1466</v>
      </c>
      <c r="AB28" t="s">
        <v>464</v>
      </c>
      <c r="AC28" t="s">
        <v>1311</v>
      </c>
      <c r="AD28" t="s">
        <v>463</v>
      </c>
      <c r="AE28">
        <v>5</v>
      </c>
      <c r="AF28" s="125">
        <v>-75623735</v>
      </c>
      <c r="AG28" s="125">
        <v>6267589</v>
      </c>
      <c r="AH28" t="s">
        <v>1312</v>
      </c>
      <c r="AI28" t="s">
        <v>1313</v>
      </c>
      <c r="AJ28" t="s">
        <v>1314</v>
      </c>
      <c r="AK28" s="55">
        <v>45819</v>
      </c>
      <c r="AM28" t="s">
        <v>1315</v>
      </c>
      <c r="AN28" t="s">
        <v>1316</v>
      </c>
      <c r="AO28" t="s">
        <v>1467</v>
      </c>
      <c r="AP28" t="s">
        <v>1468</v>
      </c>
    </row>
    <row r="29" spans="1:44" x14ac:dyDescent="0.25">
      <c r="A29">
        <v>23466954</v>
      </c>
      <c r="B29">
        <v>1</v>
      </c>
      <c r="C29">
        <v>2</v>
      </c>
      <c r="D29" t="s">
        <v>1302</v>
      </c>
      <c r="E29" t="s">
        <v>465</v>
      </c>
      <c r="F29" t="s">
        <v>15</v>
      </c>
      <c r="G29" s="54">
        <v>45824.661527777775</v>
      </c>
      <c r="H29" s="54">
        <v>45824.661493055559</v>
      </c>
      <c r="I29" s="54">
        <v>45901.906898148147</v>
      </c>
      <c r="J29" t="s">
        <v>1471</v>
      </c>
      <c r="K29" t="s">
        <v>1401</v>
      </c>
      <c r="M29">
        <v>0</v>
      </c>
      <c r="N29" t="s">
        <v>1303</v>
      </c>
      <c r="O29">
        <v>491</v>
      </c>
      <c r="P29" t="s">
        <v>1304</v>
      </c>
      <c r="Q29">
        <v>8154937</v>
      </c>
      <c r="R29" t="s">
        <v>1469</v>
      </c>
      <c r="T29" t="s">
        <v>1470</v>
      </c>
      <c r="V29" t="s">
        <v>1308</v>
      </c>
      <c r="X29">
        <v>3104586295</v>
      </c>
      <c r="AA29" t="s">
        <v>1472</v>
      </c>
      <c r="AB29" t="s">
        <v>464</v>
      </c>
      <c r="AC29" t="s">
        <v>1311</v>
      </c>
      <c r="AD29" t="s">
        <v>1403</v>
      </c>
      <c r="AE29">
        <v>129</v>
      </c>
      <c r="AF29" s="125">
        <v>-75626904001</v>
      </c>
      <c r="AG29" s="125">
        <v>605461548100004</v>
      </c>
      <c r="AH29" t="s">
        <v>1312</v>
      </c>
      <c r="AI29" t="s">
        <v>1473</v>
      </c>
      <c r="AJ29" t="s">
        <v>1474</v>
      </c>
      <c r="AK29" s="55">
        <v>45870</v>
      </c>
      <c r="AM29" t="s">
        <v>1350</v>
      </c>
      <c r="AN29" t="s">
        <v>1475</v>
      </c>
      <c r="AO29" t="s">
        <v>1476</v>
      </c>
      <c r="AP29" t="s">
        <v>1477</v>
      </c>
      <c r="AR29" t="s">
        <v>1337</v>
      </c>
    </row>
    <row r="30" spans="1:44" x14ac:dyDescent="0.25">
      <c r="A30">
        <v>23469063</v>
      </c>
      <c r="B30">
        <v>1</v>
      </c>
      <c r="C30">
        <v>2</v>
      </c>
      <c r="D30" t="s">
        <v>1302</v>
      </c>
      <c r="E30" t="s">
        <v>465</v>
      </c>
      <c r="F30" t="s">
        <v>15</v>
      </c>
      <c r="G30" s="54">
        <v>45826.67392361111</v>
      </c>
      <c r="H30" s="54">
        <v>45826.673888888887</v>
      </c>
      <c r="I30" s="54">
        <v>45901.90693287037</v>
      </c>
      <c r="J30" t="s">
        <v>1480</v>
      </c>
      <c r="K30" t="s">
        <v>1401</v>
      </c>
      <c r="M30">
        <v>0</v>
      </c>
      <c r="N30" t="s">
        <v>1303</v>
      </c>
      <c r="O30">
        <v>491</v>
      </c>
      <c r="P30" t="s">
        <v>1304</v>
      </c>
      <c r="Q30">
        <v>1026158573</v>
      </c>
      <c r="R30" t="s">
        <v>1478</v>
      </c>
      <c r="T30" t="s">
        <v>1479</v>
      </c>
      <c r="V30" t="s">
        <v>1308</v>
      </c>
      <c r="X30">
        <v>3235875946</v>
      </c>
      <c r="AA30" t="s">
        <v>1481</v>
      </c>
      <c r="AB30" t="s">
        <v>464</v>
      </c>
      <c r="AC30" t="s">
        <v>1311</v>
      </c>
      <c r="AD30" t="s">
        <v>1403</v>
      </c>
      <c r="AE30">
        <v>129</v>
      </c>
      <c r="AF30" s="125">
        <v>-7562271666</v>
      </c>
      <c r="AG30" s="125">
        <v>610250483</v>
      </c>
      <c r="AH30" t="s">
        <v>1312</v>
      </c>
      <c r="AI30" t="s">
        <v>1348</v>
      </c>
      <c r="AJ30" t="s">
        <v>1349</v>
      </c>
      <c r="AK30" s="55">
        <v>45888</v>
      </c>
      <c r="AM30" t="s">
        <v>1350</v>
      </c>
      <c r="AN30" t="s">
        <v>1482</v>
      </c>
      <c r="AO30" t="s">
        <v>1483</v>
      </c>
      <c r="AP30" t="s">
        <v>1484</v>
      </c>
      <c r="AR30" t="s">
        <v>1337</v>
      </c>
    </row>
    <row r="31" spans="1:44" x14ac:dyDescent="0.25">
      <c r="A31">
        <v>23469972</v>
      </c>
      <c r="B31">
        <v>1</v>
      </c>
      <c r="C31">
        <v>2</v>
      </c>
      <c r="D31" t="s">
        <v>1302</v>
      </c>
      <c r="E31" t="s">
        <v>465</v>
      </c>
      <c r="F31" t="s">
        <v>15</v>
      </c>
      <c r="G31" s="54">
        <v>45827.492465277777</v>
      </c>
      <c r="H31" s="54">
        <v>45827.492430555554</v>
      </c>
      <c r="I31" s="54">
        <v>45901.906678240739</v>
      </c>
      <c r="J31" t="s">
        <v>1487</v>
      </c>
      <c r="K31" t="s">
        <v>1025</v>
      </c>
      <c r="M31">
        <v>0</v>
      </c>
      <c r="N31" t="s">
        <v>1303</v>
      </c>
      <c r="O31">
        <v>491</v>
      </c>
      <c r="P31" t="s">
        <v>1304</v>
      </c>
      <c r="Q31">
        <v>43531581</v>
      </c>
      <c r="R31" t="s">
        <v>1485</v>
      </c>
      <c r="S31">
        <v>2912989</v>
      </c>
      <c r="T31" t="s">
        <v>1486</v>
      </c>
      <c r="V31" t="s">
        <v>1308</v>
      </c>
      <c r="W31">
        <v>2912989</v>
      </c>
      <c r="X31">
        <v>3007071915</v>
      </c>
      <c r="AA31" t="s">
        <v>1488</v>
      </c>
      <c r="AB31" t="s">
        <v>464</v>
      </c>
      <c r="AC31" t="s">
        <v>1311</v>
      </c>
      <c r="AD31" t="s">
        <v>463</v>
      </c>
      <c r="AE31">
        <v>5</v>
      </c>
      <c r="AF31" s="125">
        <v>-7555249345</v>
      </c>
      <c r="AG31" s="125">
        <v>625469695</v>
      </c>
      <c r="AH31" t="s">
        <v>1312</v>
      </c>
      <c r="AI31" t="s">
        <v>1313</v>
      </c>
      <c r="AJ31" t="s">
        <v>1314</v>
      </c>
      <c r="AK31" s="55">
        <v>45828</v>
      </c>
      <c r="AM31" t="s">
        <v>1315</v>
      </c>
      <c r="AN31" t="s">
        <v>1316</v>
      </c>
      <c r="AO31" t="s">
        <v>1489</v>
      </c>
      <c r="AP31" t="s">
        <v>1490</v>
      </c>
    </row>
    <row r="32" spans="1:44" x14ac:dyDescent="0.25">
      <c r="A32">
        <v>23472518</v>
      </c>
      <c r="B32">
        <v>1</v>
      </c>
      <c r="C32">
        <v>2</v>
      </c>
      <c r="D32" t="s">
        <v>1302</v>
      </c>
      <c r="E32" t="s">
        <v>465</v>
      </c>
      <c r="F32" t="s">
        <v>15</v>
      </c>
      <c r="G32" s="54">
        <v>45832.605532407404</v>
      </c>
      <c r="H32" s="54">
        <v>45832.605520833335</v>
      </c>
      <c r="I32" s="54">
        <v>45901.90697916667</v>
      </c>
      <c r="J32" t="s">
        <v>1492</v>
      </c>
      <c r="K32" t="s">
        <v>1346</v>
      </c>
      <c r="M32">
        <v>0</v>
      </c>
      <c r="N32" t="s">
        <v>1303</v>
      </c>
      <c r="O32">
        <v>491</v>
      </c>
      <c r="P32" t="s">
        <v>1304</v>
      </c>
      <c r="Q32">
        <v>21843163</v>
      </c>
      <c r="R32" t="s">
        <v>1491</v>
      </c>
      <c r="V32" t="s">
        <v>1308</v>
      </c>
      <c r="X32">
        <v>3148428139</v>
      </c>
      <c r="AA32" t="s">
        <v>1493</v>
      </c>
      <c r="AB32" t="s">
        <v>464</v>
      </c>
      <c r="AC32" t="s">
        <v>1311</v>
      </c>
      <c r="AD32" t="s">
        <v>531</v>
      </c>
      <c r="AE32">
        <v>380</v>
      </c>
      <c r="AF32" s="125">
        <v>-7563637401</v>
      </c>
      <c r="AG32" s="125">
        <v>613696611</v>
      </c>
      <c r="AH32" t="s">
        <v>1312</v>
      </c>
      <c r="AI32" t="s">
        <v>1348</v>
      </c>
      <c r="AJ32" t="s">
        <v>1349</v>
      </c>
      <c r="AK32" s="55">
        <v>45833</v>
      </c>
      <c r="AM32" t="s">
        <v>1350</v>
      </c>
      <c r="AN32" t="s">
        <v>1316</v>
      </c>
      <c r="AO32" t="s">
        <v>1494</v>
      </c>
      <c r="AP32" t="s">
        <v>1495</v>
      </c>
    </row>
    <row r="33" spans="1:44" x14ac:dyDescent="0.25">
      <c r="A33">
        <v>23477729</v>
      </c>
      <c r="B33">
        <v>1</v>
      </c>
      <c r="C33">
        <v>2</v>
      </c>
      <c r="D33" t="s">
        <v>1302</v>
      </c>
      <c r="E33" t="s">
        <v>465</v>
      </c>
      <c r="F33" t="s">
        <v>15</v>
      </c>
      <c r="G33" s="54">
        <v>45840.473715277774</v>
      </c>
      <c r="H33" s="54">
        <v>45840.473715277774</v>
      </c>
      <c r="I33" s="54">
        <v>45901.906724537039</v>
      </c>
      <c r="J33" t="s">
        <v>1498</v>
      </c>
      <c r="K33" t="s">
        <v>1379</v>
      </c>
      <c r="M33">
        <v>0</v>
      </c>
      <c r="N33" t="s">
        <v>1303</v>
      </c>
      <c r="O33">
        <v>491</v>
      </c>
      <c r="P33" t="s">
        <v>1304</v>
      </c>
      <c r="Q33">
        <v>1001848758</v>
      </c>
      <c r="R33" t="s">
        <v>1496</v>
      </c>
      <c r="T33" t="s">
        <v>1497</v>
      </c>
      <c r="V33" t="s">
        <v>1308</v>
      </c>
      <c r="X33">
        <v>3045563913</v>
      </c>
      <c r="AA33" t="s">
        <v>1499</v>
      </c>
      <c r="AB33" t="s">
        <v>464</v>
      </c>
      <c r="AC33" t="s">
        <v>1311</v>
      </c>
      <c r="AD33" t="s">
        <v>502</v>
      </c>
      <c r="AE33">
        <v>360</v>
      </c>
      <c r="AF33" s="125">
        <v>-75606269</v>
      </c>
      <c r="AG33" s="125">
        <v>6192964</v>
      </c>
      <c r="AH33" t="s">
        <v>1312</v>
      </c>
      <c r="AI33" t="s">
        <v>1313</v>
      </c>
      <c r="AJ33" t="s">
        <v>1314</v>
      </c>
      <c r="AK33" s="55">
        <v>45840</v>
      </c>
      <c r="AM33" t="s">
        <v>1350</v>
      </c>
      <c r="AN33" t="s">
        <v>1500</v>
      </c>
      <c r="AO33" t="s">
        <v>1501</v>
      </c>
      <c r="AP33" t="s">
        <v>1502</v>
      </c>
    </row>
    <row r="34" spans="1:44" x14ac:dyDescent="0.25">
      <c r="A34">
        <v>23478154</v>
      </c>
      <c r="B34">
        <v>1</v>
      </c>
      <c r="C34">
        <v>2</v>
      </c>
      <c r="D34" t="s">
        <v>1302</v>
      </c>
      <c r="E34" t="s">
        <v>465</v>
      </c>
      <c r="F34" t="s">
        <v>15</v>
      </c>
      <c r="G34" s="54">
        <v>45862.314236111109</v>
      </c>
      <c r="H34" s="54">
        <v>45840.595925925925</v>
      </c>
      <c r="I34" s="54">
        <v>45901.906851851854</v>
      </c>
      <c r="J34" t="s">
        <v>1505</v>
      </c>
      <c r="K34" t="s">
        <v>1506</v>
      </c>
      <c r="M34">
        <v>0</v>
      </c>
      <c r="N34" t="s">
        <v>1303</v>
      </c>
      <c r="O34">
        <v>491</v>
      </c>
      <c r="P34" t="s">
        <v>1304</v>
      </c>
      <c r="Q34">
        <v>39432783</v>
      </c>
      <c r="R34" t="s">
        <v>1503</v>
      </c>
      <c r="T34" t="s">
        <v>1504</v>
      </c>
      <c r="V34" t="s">
        <v>1308</v>
      </c>
      <c r="X34">
        <v>3135578176</v>
      </c>
      <c r="AA34" t="s">
        <v>1507</v>
      </c>
      <c r="AB34" t="s">
        <v>464</v>
      </c>
      <c r="AC34" t="s">
        <v>1311</v>
      </c>
      <c r="AD34" t="s">
        <v>1508</v>
      </c>
      <c r="AE34">
        <v>266</v>
      </c>
      <c r="AF34" s="125">
        <v>-7548688985</v>
      </c>
      <c r="AG34" s="125">
        <v>617274369</v>
      </c>
      <c r="AH34" t="s">
        <v>1319</v>
      </c>
      <c r="AI34" t="s">
        <v>1313</v>
      </c>
      <c r="AJ34" t="s">
        <v>1314</v>
      </c>
      <c r="AK34" s="55">
        <v>45862</v>
      </c>
      <c r="AM34" t="s">
        <v>1350</v>
      </c>
      <c r="AN34" t="s">
        <v>1316</v>
      </c>
      <c r="AO34" t="s">
        <v>1509</v>
      </c>
      <c r="AR34" t="s">
        <v>1420</v>
      </c>
    </row>
    <row r="35" spans="1:44" x14ac:dyDescent="0.25">
      <c r="A35">
        <v>23481663</v>
      </c>
      <c r="B35">
        <v>1</v>
      </c>
      <c r="C35">
        <v>2</v>
      </c>
      <c r="D35" t="s">
        <v>1302</v>
      </c>
      <c r="E35" t="s">
        <v>465</v>
      </c>
      <c r="F35" t="s">
        <v>15</v>
      </c>
      <c r="G35" s="54">
        <v>45845.599918981483</v>
      </c>
      <c r="H35" s="54">
        <v>45845.599918981483</v>
      </c>
      <c r="I35" s="54">
        <v>45901.906655092593</v>
      </c>
      <c r="J35" t="s">
        <v>1512</v>
      </c>
      <c r="K35" t="s">
        <v>1346</v>
      </c>
      <c r="M35">
        <v>0</v>
      </c>
      <c r="N35" t="s">
        <v>1303</v>
      </c>
      <c r="O35">
        <v>491</v>
      </c>
      <c r="P35" t="s">
        <v>1304</v>
      </c>
      <c r="Q35">
        <v>1017221909</v>
      </c>
      <c r="R35" t="s">
        <v>1510</v>
      </c>
      <c r="S35">
        <v>2220889</v>
      </c>
      <c r="T35" t="s">
        <v>1511</v>
      </c>
      <c r="V35" t="s">
        <v>1308</v>
      </c>
      <c r="W35">
        <v>2220889</v>
      </c>
      <c r="X35">
        <v>3108957134</v>
      </c>
      <c r="AA35" t="s">
        <v>1513</v>
      </c>
      <c r="AB35" t="s">
        <v>464</v>
      </c>
      <c r="AC35" t="s">
        <v>1311</v>
      </c>
      <c r="AD35" t="s">
        <v>531</v>
      </c>
      <c r="AE35">
        <v>380</v>
      </c>
      <c r="AF35" s="125">
        <v>-7562809356</v>
      </c>
      <c r="AG35" s="125">
        <v>612538494</v>
      </c>
      <c r="AH35" t="s">
        <v>1312</v>
      </c>
      <c r="AI35" t="s">
        <v>1348</v>
      </c>
      <c r="AJ35" t="s">
        <v>1349</v>
      </c>
      <c r="AK35" s="55">
        <v>45845</v>
      </c>
      <c r="AM35" t="s">
        <v>1350</v>
      </c>
      <c r="AN35" t="s">
        <v>1316</v>
      </c>
      <c r="AO35" t="s">
        <v>1514</v>
      </c>
      <c r="AP35" t="s">
        <v>1515</v>
      </c>
    </row>
    <row r="36" spans="1:44" x14ac:dyDescent="0.25">
      <c r="A36">
        <v>23485073</v>
      </c>
      <c r="B36">
        <v>1</v>
      </c>
      <c r="C36">
        <v>2</v>
      </c>
      <c r="D36" t="s">
        <v>1302</v>
      </c>
      <c r="E36" t="s">
        <v>465</v>
      </c>
      <c r="F36" t="s">
        <v>15</v>
      </c>
      <c r="G36" s="54">
        <v>45852.679386574076</v>
      </c>
      <c r="H36" s="54">
        <v>45848.656817129631</v>
      </c>
      <c r="I36" s="54">
        <v>45901.906782407408</v>
      </c>
      <c r="J36" t="s">
        <v>1518</v>
      </c>
      <c r="K36" t="s">
        <v>1379</v>
      </c>
      <c r="M36">
        <v>0</v>
      </c>
      <c r="N36" t="s">
        <v>1303</v>
      </c>
      <c r="O36">
        <v>491</v>
      </c>
      <c r="P36" t="s">
        <v>1304</v>
      </c>
      <c r="Q36">
        <v>71187520</v>
      </c>
      <c r="R36" t="s">
        <v>1516</v>
      </c>
      <c r="T36" t="s">
        <v>1517</v>
      </c>
      <c r="V36" t="s">
        <v>1308</v>
      </c>
      <c r="X36">
        <v>3183788845</v>
      </c>
      <c r="AA36" t="s">
        <v>1519</v>
      </c>
      <c r="AB36" t="s">
        <v>464</v>
      </c>
      <c r="AC36" t="s">
        <v>1311</v>
      </c>
      <c r="AD36" t="s">
        <v>502</v>
      </c>
      <c r="AE36">
        <v>360</v>
      </c>
      <c r="AF36" s="125">
        <v>-7560789257</v>
      </c>
      <c r="AG36" s="125">
        <v>619545719</v>
      </c>
      <c r="AH36" t="s">
        <v>1319</v>
      </c>
      <c r="AI36" t="s">
        <v>1313</v>
      </c>
      <c r="AJ36" t="s">
        <v>1314</v>
      </c>
      <c r="AK36" s="55">
        <v>45890</v>
      </c>
      <c r="AM36" t="s">
        <v>1315</v>
      </c>
      <c r="AN36" t="s">
        <v>1316</v>
      </c>
      <c r="AO36" t="s">
        <v>1520</v>
      </c>
      <c r="AR36" t="s">
        <v>1337</v>
      </c>
    </row>
    <row r="37" spans="1:44" x14ac:dyDescent="0.25">
      <c r="A37">
        <v>23485520</v>
      </c>
      <c r="B37">
        <v>1</v>
      </c>
      <c r="C37">
        <v>2</v>
      </c>
      <c r="D37" t="s">
        <v>1302</v>
      </c>
      <c r="E37" t="s">
        <v>465</v>
      </c>
      <c r="F37" t="s">
        <v>15</v>
      </c>
      <c r="G37" s="54">
        <v>45849.376875000002</v>
      </c>
      <c r="H37" s="54">
        <v>45849.376840277779</v>
      </c>
      <c r="I37" s="54">
        <v>45901.906828703701</v>
      </c>
      <c r="J37" t="s">
        <v>1524</v>
      </c>
      <c r="K37" t="s">
        <v>1025</v>
      </c>
      <c r="M37">
        <v>0</v>
      </c>
      <c r="N37" t="s">
        <v>1303</v>
      </c>
      <c r="O37">
        <v>491</v>
      </c>
      <c r="P37" t="s">
        <v>1304</v>
      </c>
      <c r="Q37">
        <v>71531667</v>
      </c>
      <c r="R37" t="s">
        <v>1521</v>
      </c>
      <c r="T37" t="s">
        <v>1522</v>
      </c>
      <c r="U37" t="s">
        <v>1523</v>
      </c>
      <c r="V37" t="s">
        <v>1308</v>
      </c>
      <c r="X37">
        <v>3003055354</v>
      </c>
      <c r="AA37" t="s">
        <v>1525</v>
      </c>
      <c r="AB37" t="s">
        <v>464</v>
      </c>
      <c r="AC37" t="s">
        <v>1311</v>
      </c>
      <c r="AD37" t="s">
        <v>463</v>
      </c>
      <c r="AE37">
        <v>5</v>
      </c>
      <c r="AF37" s="125">
        <v>-7566040950</v>
      </c>
      <c r="AG37" s="125">
        <v>628404495</v>
      </c>
      <c r="AH37" t="s">
        <v>1312</v>
      </c>
      <c r="AI37" t="s">
        <v>1313</v>
      </c>
      <c r="AJ37" t="s">
        <v>1314</v>
      </c>
      <c r="AK37" s="55">
        <v>45849</v>
      </c>
      <c r="AM37" t="s">
        <v>1350</v>
      </c>
      <c r="AN37" t="s">
        <v>1316</v>
      </c>
      <c r="AO37" t="s">
        <v>1526</v>
      </c>
      <c r="AP37" t="s">
        <v>1527</v>
      </c>
    </row>
    <row r="38" spans="1:44" x14ac:dyDescent="0.25">
      <c r="A38">
        <v>23488440</v>
      </c>
      <c r="B38">
        <v>1</v>
      </c>
      <c r="C38">
        <v>2</v>
      </c>
      <c r="D38" t="s">
        <v>1302</v>
      </c>
      <c r="E38" t="s">
        <v>465</v>
      </c>
      <c r="F38" t="s">
        <v>15</v>
      </c>
      <c r="G38" s="54">
        <v>45875.703310185185</v>
      </c>
      <c r="H38" s="54">
        <v>45853.507106481484</v>
      </c>
      <c r="I38" s="54">
        <v>45901.90697916667</v>
      </c>
      <c r="J38" t="s">
        <v>1530</v>
      </c>
      <c r="K38" t="s">
        <v>1025</v>
      </c>
      <c r="M38">
        <v>0</v>
      </c>
      <c r="N38" t="s">
        <v>1303</v>
      </c>
      <c r="O38">
        <v>491</v>
      </c>
      <c r="P38" t="s">
        <v>1304</v>
      </c>
      <c r="Q38">
        <v>10876650</v>
      </c>
      <c r="R38" t="s">
        <v>1528</v>
      </c>
      <c r="S38">
        <v>5776017</v>
      </c>
      <c r="T38" t="s">
        <v>1529</v>
      </c>
      <c r="V38" t="s">
        <v>1308</v>
      </c>
      <c r="W38">
        <v>5776017</v>
      </c>
      <c r="X38">
        <v>3146372298</v>
      </c>
      <c r="AA38" t="s">
        <v>1531</v>
      </c>
      <c r="AB38" t="s">
        <v>464</v>
      </c>
      <c r="AC38" t="s">
        <v>1311</v>
      </c>
      <c r="AD38" t="s">
        <v>463</v>
      </c>
      <c r="AE38">
        <v>5</v>
      </c>
      <c r="AF38" s="125">
        <v>-7569568825</v>
      </c>
      <c r="AG38" s="125">
        <v>632612551</v>
      </c>
      <c r="AH38" t="s">
        <v>1319</v>
      </c>
      <c r="AI38" t="s">
        <v>1313</v>
      </c>
      <c r="AJ38" t="s">
        <v>1314</v>
      </c>
      <c r="AK38" s="55">
        <v>45883</v>
      </c>
      <c r="AM38" t="s">
        <v>1350</v>
      </c>
      <c r="AN38" t="s">
        <v>1316</v>
      </c>
      <c r="AO38" t="s">
        <v>1532</v>
      </c>
      <c r="AR38" t="s">
        <v>1420</v>
      </c>
    </row>
    <row r="39" spans="1:44" x14ac:dyDescent="0.25">
      <c r="A39">
        <v>23489397</v>
      </c>
      <c r="B39">
        <v>1</v>
      </c>
      <c r="C39">
        <v>2</v>
      </c>
      <c r="D39" t="s">
        <v>1302</v>
      </c>
      <c r="E39" t="s">
        <v>465</v>
      </c>
      <c r="F39" t="s">
        <v>15</v>
      </c>
      <c r="G39" s="54">
        <v>45854.482916666668</v>
      </c>
      <c r="H39" s="54">
        <v>45854.482881944445</v>
      </c>
      <c r="I39" s="54">
        <v>45901.906828703701</v>
      </c>
      <c r="J39" t="s">
        <v>1535</v>
      </c>
      <c r="K39" t="s">
        <v>1025</v>
      </c>
      <c r="M39">
        <v>0</v>
      </c>
      <c r="N39" t="s">
        <v>1303</v>
      </c>
      <c r="O39">
        <v>491</v>
      </c>
      <c r="P39" t="s">
        <v>1304</v>
      </c>
      <c r="Q39">
        <v>1017231760</v>
      </c>
      <c r="R39" t="s">
        <v>1533</v>
      </c>
      <c r="S39">
        <v>4910460</v>
      </c>
      <c r="T39" t="s">
        <v>1534</v>
      </c>
      <c r="V39" t="s">
        <v>1308</v>
      </c>
      <c r="W39">
        <v>4910460</v>
      </c>
      <c r="X39">
        <v>3002972124</v>
      </c>
      <c r="AA39" t="s">
        <v>1536</v>
      </c>
      <c r="AB39" t="s">
        <v>464</v>
      </c>
      <c r="AC39" t="s">
        <v>1311</v>
      </c>
      <c r="AD39" t="s">
        <v>463</v>
      </c>
      <c r="AE39">
        <v>5</v>
      </c>
      <c r="AF39" s="125">
        <v>-7561928868</v>
      </c>
      <c r="AG39" s="125">
        <v>626185942</v>
      </c>
      <c r="AH39" t="s">
        <v>1312</v>
      </c>
      <c r="AI39" t="s">
        <v>1313</v>
      </c>
      <c r="AJ39" t="s">
        <v>1314</v>
      </c>
      <c r="AK39" s="55">
        <v>45855</v>
      </c>
      <c r="AM39" t="s">
        <v>1315</v>
      </c>
      <c r="AN39" t="s">
        <v>1316</v>
      </c>
      <c r="AO39" t="s">
        <v>1537</v>
      </c>
      <c r="AP39" t="s">
        <v>1538</v>
      </c>
    </row>
    <row r="40" spans="1:44" x14ac:dyDescent="0.25">
      <c r="A40">
        <v>23489902</v>
      </c>
      <c r="B40">
        <v>1</v>
      </c>
      <c r="C40">
        <v>2</v>
      </c>
      <c r="D40" t="s">
        <v>1302</v>
      </c>
      <c r="E40" t="s">
        <v>465</v>
      </c>
      <c r="F40" t="s">
        <v>15</v>
      </c>
      <c r="G40" s="54">
        <v>45854.737812500003</v>
      </c>
      <c r="H40" s="54">
        <v>45854.73777777778</v>
      </c>
      <c r="I40" s="54">
        <v>45901.906770833331</v>
      </c>
      <c r="J40" t="s">
        <v>1541</v>
      </c>
      <c r="K40" t="s">
        <v>1025</v>
      </c>
      <c r="M40">
        <v>0</v>
      </c>
      <c r="N40" t="s">
        <v>1303</v>
      </c>
      <c r="O40">
        <v>491</v>
      </c>
      <c r="P40" t="s">
        <v>1304</v>
      </c>
      <c r="Q40">
        <v>98526855</v>
      </c>
      <c r="R40" t="s">
        <v>1539</v>
      </c>
      <c r="T40" t="s">
        <v>1540</v>
      </c>
      <c r="V40" t="s">
        <v>1308</v>
      </c>
      <c r="X40">
        <v>3124443361</v>
      </c>
      <c r="AA40" t="s">
        <v>1542</v>
      </c>
      <c r="AB40" t="s">
        <v>464</v>
      </c>
      <c r="AC40" t="s">
        <v>1311</v>
      </c>
      <c r="AD40" t="s">
        <v>463</v>
      </c>
      <c r="AE40">
        <v>5</v>
      </c>
      <c r="AF40" s="125">
        <v>-75639801</v>
      </c>
      <c r="AG40" s="125">
        <v>618716057</v>
      </c>
      <c r="AH40" t="s">
        <v>1312</v>
      </c>
      <c r="AI40" t="s">
        <v>1313</v>
      </c>
      <c r="AJ40" t="s">
        <v>1314</v>
      </c>
      <c r="AK40" s="55">
        <v>45855</v>
      </c>
      <c r="AM40" t="s">
        <v>1315</v>
      </c>
      <c r="AN40" t="s">
        <v>1316</v>
      </c>
      <c r="AO40" t="s">
        <v>1543</v>
      </c>
      <c r="AP40" t="s">
        <v>1544</v>
      </c>
    </row>
    <row r="41" spans="1:44" x14ac:dyDescent="0.25">
      <c r="A41">
        <v>23490291</v>
      </c>
      <c r="B41">
        <v>1</v>
      </c>
      <c r="C41">
        <v>2</v>
      </c>
      <c r="D41" t="s">
        <v>1302</v>
      </c>
      <c r="E41" t="s">
        <v>465</v>
      </c>
      <c r="F41" t="s">
        <v>15</v>
      </c>
      <c r="G41" s="54">
        <v>45855.415370370371</v>
      </c>
      <c r="H41" s="54">
        <v>45855.415347222224</v>
      </c>
      <c r="I41" s="54">
        <v>45901.906944444447</v>
      </c>
      <c r="J41" t="s">
        <v>1547</v>
      </c>
      <c r="K41" t="s">
        <v>1379</v>
      </c>
      <c r="M41">
        <v>0</v>
      </c>
      <c r="N41" t="s">
        <v>1303</v>
      </c>
      <c r="O41">
        <v>491</v>
      </c>
      <c r="P41" t="s">
        <v>1304</v>
      </c>
      <c r="Q41">
        <v>39416288</v>
      </c>
      <c r="R41" t="s">
        <v>1545</v>
      </c>
      <c r="T41" t="s">
        <v>1546</v>
      </c>
      <c r="V41" t="s">
        <v>1308</v>
      </c>
      <c r="X41">
        <v>3218877513</v>
      </c>
      <c r="AA41" t="s">
        <v>1548</v>
      </c>
      <c r="AB41" t="s">
        <v>464</v>
      </c>
      <c r="AC41" t="s">
        <v>1311</v>
      </c>
      <c r="AD41" t="s">
        <v>502</v>
      </c>
      <c r="AE41">
        <v>360</v>
      </c>
      <c r="AF41" s="125">
        <v>-7560685007</v>
      </c>
      <c r="AG41" s="125">
        <v>618174804</v>
      </c>
      <c r="AH41" t="s">
        <v>1312</v>
      </c>
      <c r="AI41" t="s">
        <v>1313</v>
      </c>
      <c r="AJ41" t="s">
        <v>1314</v>
      </c>
      <c r="AK41" s="55">
        <v>45856</v>
      </c>
      <c r="AM41" t="s">
        <v>1315</v>
      </c>
      <c r="AN41" t="s">
        <v>1316</v>
      </c>
      <c r="AO41" t="s">
        <v>1549</v>
      </c>
      <c r="AP41" t="s">
        <v>1550</v>
      </c>
    </row>
    <row r="42" spans="1:44" x14ac:dyDescent="0.25">
      <c r="A42">
        <v>23491849</v>
      </c>
      <c r="B42">
        <v>1</v>
      </c>
      <c r="C42">
        <v>2</v>
      </c>
      <c r="D42" t="s">
        <v>1302</v>
      </c>
      <c r="E42" t="s">
        <v>465</v>
      </c>
      <c r="F42" t="s">
        <v>15</v>
      </c>
      <c r="G42" s="54">
        <v>45856.604618055557</v>
      </c>
      <c r="H42" s="54">
        <v>45856.604583333334</v>
      </c>
      <c r="I42" s="54">
        <v>45901.906898148147</v>
      </c>
      <c r="J42" t="s">
        <v>1552</v>
      </c>
      <c r="K42" t="s">
        <v>1025</v>
      </c>
      <c r="M42">
        <v>0</v>
      </c>
      <c r="N42" t="s">
        <v>1303</v>
      </c>
      <c r="O42">
        <v>491</v>
      </c>
      <c r="P42" t="s">
        <v>1304</v>
      </c>
      <c r="Q42">
        <v>10248763</v>
      </c>
      <c r="R42" t="s">
        <v>1551</v>
      </c>
      <c r="V42" t="s">
        <v>1308</v>
      </c>
      <c r="X42">
        <v>3122699305</v>
      </c>
      <c r="AA42" t="s">
        <v>1553</v>
      </c>
      <c r="AB42" t="s">
        <v>464</v>
      </c>
      <c r="AC42" t="s">
        <v>1311</v>
      </c>
      <c r="AD42" t="s">
        <v>463</v>
      </c>
      <c r="AE42">
        <v>5</v>
      </c>
      <c r="AF42" s="125">
        <v>-75600030</v>
      </c>
      <c r="AG42" s="125">
        <v>6274380</v>
      </c>
      <c r="AH42" t="s">
        <v>1312</v>
      </c>
      <c r="AI42" t="s">
        <v>1313</v>
      </c>
      <c r="AJ42" t="s">
        <v>1314</v>
      </c>
      <c r="AK42" s="55">
        <v>45859</v>
      </c>
      <c r="AM42" t="s">
        <v>1315</v>
      </c>
      <c r="AN42" t="s">
        <v>1316</v>
      </c>
      <c r="AO42" t="s">
        <v>1554</v>
      </c>
      <c r="AP42" t="s">
        <v>1555</v>
      </c>
    </row>
    <row r="43" spans="1:44" x14ac:dyDescent="0.25">
      <c r="A43">
        <v>23492763</v>
      </c>
      <c r="B43">
        <v>1</v>
      </c>
      <c r="C43">
        <v>2</v>
      </c>
      <c r="D43" t="s">
        <v>1302</v>
      </c>
      <c r="E43" t="s">
        <v>465</v>
      </c>
      <c r="F43" t="s">
        <v>15</v>
      </c>
      <c r="G43" s="54">
        <v>45860.324525462966</v>
      </c>
      <c r="H43" s="54">
        <v>45859.50105324074</v>
      </c>
      <c r="I43" s="54">
        <v>45901.9065625</v>
      </c>
      <c r="J43" t="s">
        <v>1558</v>
      </c>
      <c r="K43" t="s">
        <v>1025</v>
      </c>
      <c r="M43">
        <v>0</v>
      </c>
      <c r="N43" t="s">
        <v>1303</v>
      </c>
      <c r="O43">
        <v>491</v>
      </c>
      <c r="P43" t="s">
        <v>1304</v>
      </c>
      <c r="Q43">
        <v>24742271</v>
      </c>
      <c r="R43" t="s">
        <v>1556</v>
      </c>
      <c r="T43" t="s">
        <v>1557</v>
      </c>
      <c r="V43" t="s">
        <v>1308</v>
      </c>
      <c r="X43">
        <v>3113593216</v>
      </c>
      <c r="AA43" t="s">
        <v>1559</v>
      </c>
      <c r="AB43" t="s">
        <v>464</v>
      </c>
      <c r="AC43" t="s">
        <v>1311</v>
      </c>
      <c r="AD43" t="s">
        <v>463</v>
      </c>
      <c r="AE43">
        <v>5</v>
      </c>
      <c r="AF43" s="125">
        <v>-7571194748</v>
      </c>
      <c r="AG43" s="125">
        <v>632220112</v>
      </c>
      <c r="AH43" t="s">
        <v>1319</v>
      </c>
      <c r="AI43" t="s">
        <v>1313</v>
      </c>
      <c r="AJ43" t="s">
        <v>1314</v>
      </c>
      <c r="AK43" s="55">
        <v>45889</v>
      </c>
      <c r="AM43" t="s">
        <v>1350</v>
      </c>
      <c r="AN43" t="s">
        <v>1316</v>
      </c>
      <c r="AO43" t="s">
        <v>1560</v>
      </c>
      <c r="AR43" t="s">
        <v>1420</v>
      </c>
    </row>
    <row r="44" spans="1:44" x14ac:dyDescent="0.25">
      <c r="A44">
        <v>23495282</v>
      </c>
      <c r="B44">
        <v>1</v>
      </c>
      <c r="C44">
        <v>2</v>
      </c>
      <c r="D44" t="s">
        <v>1302</v>
      </c>
      <c r="E44" t="s">
        <v>465</v>
      </c>
      <c r="F44" t="s">
        <v>15</v>
      </c>
      <c r="G44" s="54">
        <v>45863.459270833337</v>
      </c>
      <c r="H44" s="54">
        <v>45861.511620370373</v>
      </c>
      <c r="I44" s="54">
        <v>45901.906724537039</v>
      </c>
      <c r="J44" t="s">
        <v>1562</v>
      </c>
      <c r="K44" t="s">
        <v>1025</v>
      </c>
      <c r="M44">
        <v>0</v>
      </c>
      <c r="N44" t="s">
        <v>1303</v>
      </c>
      <c r="O44">
        <v>491</v>
      </c>
      <c r="P44" t="s">
        <v>1304</v>
      </c>
      <c r="Q44">
        <v>1037502814</v>
      </c>
      <c r="R44" t="s">
        <v>1561</v>
      </c>
      <c r="V44" t="s">
        <v>1308</v>
      </c>
      <c r="X44">
        <v>3155553543</v>
      </c>
      <c r="AA44" t="s">
        <v>1563</v>
      </c>
      <c r="AB44" t="s">
        <v>464</v>
      </c>
      <c r="AC44" t="s">
        <v>1311</v>
      </c>
      <c r="AD44" t="s">
        <v>463</v>
      </c>
      <c r="AE44">
        <v>5</v>
      </c>
      <c r="AF44" s="125">
        <v>-7553824798</v>
      </c>
      <c r="AG44" s="125">
        <v>623969567</v>
      </c>
      <c r="AH44" t="s">
        <v>1319</v>
      </c>
      <c r="AI44" t="s">
        <v>1313</v>
      </c>
      <c r="AJ44" t="s">
        <v>1314</v>
      </c>
      <c r="AK44" s="55">
        <v>45891</v>
      </c>
      <c r="AM44" t="s">
        <v>1315</v>
      </c>
      <c r="AN44" t="s">
        <v>1316</v>
      </c>
      <c r="AO44" t="s">
        <v>1564</v>
      </c>
      <c r="AR44" t="s">
        <v>1420</v>
      </c>
    </row>
    <row r="45" spans="1:44" x14ac:dyDescent="0.25">
      <c r="A45">
        <v>23495283</v>
      </c>
      <c r="B45">
        <v>1</v>
      </c>
      <c r="C45">
        <v>2</v>
      </c>
      <c r="D45" t="s">
        <v>1302</v>
      </c>
      <c r="E45" t="s">
        <v>465</v>
      </c>
      <c r="F45" t="s">
        <v>15</v>
      </c>
      <c r="G45" s="54">
        <v>45863.459872685184</v>
      </c>
      <c r="H45" s="54">
        <v>45861.512442129628</v>
      </c>
      <c r="I45" s="54">
        <v>45901.90693287037</v>
      </c>
      <c r="J45" t="s">
        <v>1565</v>
      </c>
      <c r="K45" t="s">
        <v>1025</v>
      </c>
      <c r="M45">
        <v>0</v>
      </c>
      <c r="N45" t="s">
        <v>1303</v>
      </c>
      <c r="O45">
        <v>491</v>
      </c>
      <c r="P45" t="s">
        <v>1304</v>
      </c>
      <c r="Q45">
        <v>1037502814</v>
      </c>
      <c r="R45" t="s">
        <v>1561</v>
      </c>
      <c r="V45" t="s">
        <v>1308</v>
      </c>
      <c r="X45">
        <v>3155553543</v>
      </c>
      <c r="AA45" t="s">
        <v>1566</v>
      </c>
      <c r="AB45" t="s">
        <v>464</v>
      </c>
      <c r="AC45" t="s">
        <v>1311</v>
      </c>
      <c r="AD45" t="s">
        <v>463</v>
      </c>
      <c r="AE45">
        <v>5</v>
      </c>
      <c r="AF45" s="125">
        <v>-7553824798</v>
      </c>
      <c r="AG45" s="125">
        <v>623969567</v>
      </c>
      <c r="AH45" t="s">
        <v>1319</v>
      </c>
      <c r="AI45" t="s">
        <v>1313</v>
      </c>
      <c r="AJ45" t="s">
        <v>1314</v>
      </c>
      <c r="AK45" s="55">
        <v>45891</v>
      </c>
      <c r="AM45" t="s">
        <v>1315</v>
      </c>
      <c r="AN45" t="s">
        <v>1316</v>
      </c>
      <c r="AO45" t="s">
        <v>1567</v>
      </c>
      <c r="AR45" t="s">
        <v>1420</v>
      </c>
    </row>
    <row r="46" spans="1:44" x14ac:dyDescent="0.25">
      <c r="A46">
        <v>23495308</v>
      </c>
      <c r="B46">
        <v>1</v>
      </c>
      <c r="C46">
        <v>2</v>
      </c>
      <c r="D46" t="s">
        <v>1302</v>
      </c>
      <c r="E46" t="s">
        <v>465</v>
      </c>
      <c r="F46" t="s">
        <v>15</v>
      </c>
      <c r="G46" s="54">
        <v>45861.53297453704</v>
      </c>
      <c r="H46" s="54">
        <v>45861.532951388886</v>
      </c>
      <c r="I46" s="54">
        <v>45901.906898148147</v>
      </c>
      <c r="J46" t="s">
        <v>1570</v>
      </c>
      <c r="K46" t="s">
        <v>1025</v>
      </c>
      <c r="M46">
        <v>0</v>
      </c>
      <c r="N46" t="s">
        <v>1303</v>
      </c>
      <c r="O46">
        <v>491</v>
      </c>
      <c r="P46" t="s">
        <v>1304</v>
      </c>
      <c r="Q46">
        <v>43828394</v>
      </c>
      <c r="R46" t="s">
        <v>1568</v>
      </c>
      <c r="T46" t="s">
        <v>1569</v>
      </c>
      <c r="V46" t="s">
        <v>1308</v>
      </c>
      <c r="X46">
        <v>3177535224</v>
      </c>
      <c r="AA46" t="s">
        <v>1571</v>
      </c>
      <c r="AB46" t="s">
        <v>464</v>
      </c>
      <c r="AC46" t="s">
        <v>1311</v>
      </c>
      <c r="AD46" t="s">
        <v>463</v>
      </c>
      <c r="AE46">
        <v>5</v>
      </c>
      <c r="AF46" s="125">
        <v>-7549842028</v>
      </c>
      <c r="AG46" s="125">
        <v>620409738</v>
      </c>
      <c r="AH46" t="s">
        <v>1312</v>
      </c>
      <c r="AI46" t="s">
        <v>1313</v>
      </c>
      <c r="AJ46" t="s">
        <v>1314</v>
      </c>
      <c r="AK46" s="55">
        <v>45862</v>
      </c>
      <c r="AM46" t="s">
        <v>1350</v>
      </c>
      <c r="AN46" t="s">
        <v>1316</v>
      </c>
      <c r="AO46" t="s">
        <v>1572</v>
      </c>
      <c r="AP46" t="s">
        <v>1573</v>
      </c>
    </row>
    <row r="47" spans="1:44" x14ac:dyDescent="0.25">
      <c r="A47">
        <v>23495468</v>
      </c>
      <c r="B47">
        <v>1</v>
      </c>
      <c r="C47">
        <v>2</v>
      </c>
      <c r="D47" t="s">
        <v>1302</v>
      </c>
      <c r="E47" t="s">
        <v>465</v>
      </c>
      <c r="F47" t="s">
        <v>15</v>
      </c>
      <c r="G47" s="54">
        <v>45861.635405092595</v>
      </c>
      <c r="H47" s="54">
        <v>45861.635381944441</v>
      </c>
      <c r="I47" s="54">
        <v>45901.9065625</v>
      </c>
      <c r="J47" t="s">
        <v>1576</v>
      </c>
      <c r="K47" t="s">
        <v>1025</v>
      </c>
      <c r="M47">
        <v>0</v>
      </c>
      <c r="N47" t="s">
        <v>1303</v>
      </c>
      <c r="O47">
        <v>491</v>
      </c>
      <c r="P47" t="s">
        <v>1304</v>
      </c>
      <c r="Q47">
        <v>71756484</v>
      </c>
      <c r="R47" t="s">
        <v>1574</v>
      </c>
      <c r="U47" t="s">
        <v>1575</v>
      </c>
      <c r="V47" t="s">
        <v>1308</v>
      </c>
      <c r="X47">
        <v>3148831723</v>
      </c>
      <c r="AA47" t="s">
        <v>1577</v>
      </c>
      <c r="AB47" t="s">
        <v>464</v>
      </c>
      <c r="AC47" t="s">
        <v>1311</v>
      </c>
      <c r="AD47" t="s">
        <v>463</v>
      </c>
      <c r="AE47">
        <v>5</v>
      </c>
      <c r="AF47" s="125">
        <v>-75533910</v>
      </c>
      <c r="AG47" s="125">
        <v>6233175</v>
      </c>
      <c r="AH47" t="s">
        <v>1312</v>
      </c>
      <c r="AI47" t="s">
        <v>1313</v>
      </c>
      <c r="AJ47" t="s">
        <v>1314</v>
      </c>
      <c r="AK47" s="55">
        <v>45862</v>
      </c>
      <c r="AM47" t="s">
        <v>1315</v>
      </c>
      <c r="AN47" t="s">
        <v>1316</v>
      </c>
      <c r="AO47" t="s">
        <v>1578</v>
      </c>
      <c r="AP47" t="s">
        <v>1579</v>
      </c>
    </row>
    <row r="48" spans="1:44" x14ac:dyDescent="0.25">
      <c r="A48">
        <v>23496234</v>
      </c>
      <c r="B48">
        <v>1</v>
      </c>
      <c r="C48">
        <v>2</v>
      </c>
      <c r="D48" t="s">
        <v>1302</v>
      </c>
      <c r="E48" t="s">
        <v>465</v>
      </c>
      <c r="F48" t="s">
        <v>15</v>
      </c>
      <c r="G48" s="54">
        <v>45862.496863425928</v>
      </c>
      <c r="H48" s="54">
        <v>45862.496840277781</v>
      </c>
      <c r="I48" s="54">
        <v>45901.906597222223</v>
      </c>
      <c r="J48" t="s">
        <v>1581</v>
      </c>
      <c r="K48" t="s">
        <v>1025</v>
      </c>
      <c r="M48">
        <v>0</v>
      </c>
      <c r="N48" t="s">
        <v>1303</v>
      </c>
      <c r="O48">
        <v>491</v>
      </c>
      <c r="P48" t="s">
        <v>1304</v>
      </c>
      <c r="Q48">
        <v>1039659997</v>
      </c>
      <c r="R48" t="s">
        <v>1580</v>
      </c>
      <c r="V48" t="s">
        <v>1308</v>
      </c>
      <c r="X48">
        <v>3135448068</v>
      </c>
      <c r="AA48" t="s">
        <v>1582</v>
      </c>
      <c r="AB48" t="s">
        <v>464</v>
      </c>
      <c r="AC48" t="s">
        <v>1311</v>
      </c>
      <c r="AD48" t="s">
        <v>463</v>
      </c>
      <c r="AE48">
        <v>5</v>
      </c>
      <c r="AF48" s="125">
        <v>-7553337342</v>
      </c>
      <c r="AG48" s="125">
        <v>6234011</v>
      </c>
      <c r="AH48" t="s">
        <v>1312</v>
      </c>
      <c r="AI48" t="s">
        <v>1313</v>
      </c>
      <c r="AJ48" t="s">
        <v>1314</v>
      </c>
      <c r="AK48" s="55">
        <v>45863</v>
      </c>
      <c r="AM48" t="s">
        <v>1315</v>
      </c>
      <c r="AN48" t="s">
        <v>1316</v>
      </c>
      <c r="AO48" t="s">
        <v>1583</v>
      </c>
      <c r="AP48" t="s">
        <v>1584</v>
      </c>
    </row>
    <row r="49" spans="1:44" x14ac:dyDescent="0.25">
      <c r="A49">
        <v>23496466</v>
      </c>
      <c r="B49">
        <v>1</v>
      </c>
      <c r="C49">
        <v>2</v>
      </c>
      <c r="D49" t="s">
        <v>1302</v>
      </c>
      <c r="E49" t="s">
        <v>465</v>
      </c>
      <c r="F49" t="s">
        <v>15</v>
      </c>
      <c r="G49" s="54">
        <v>45869.363379629627</v>
      </c>
      <c r="H49" s="54">
        <v>45862.637928240743</v>
      </c>
      <c r="I49" s="54">
        <v>45901.906886574077</v>
      </c>
      <c r="J49" t="s">
        <v>1587</v>
      </c>
      <c r="K49" t="s">
        <v>1025</v>
      </c>
      <c r="M49">
        <v>0</v>
      </c>
      <c r="N49" t="s">
        <v>1303</v>
      </c>
      <c r="O49">
        <v>491</v>
      </c>
      <c r="P49" t="s">
        <v>1304</v>
      </c>
      <c r="Q49">
        <v>39177130</v>
      </c>
      <c r="R49" t="s">
        <v>1585</v>
      </c>
      <c r="T49" t="s">
        <v>1586</v>
      </c>
      <c r="V49" t="s">
        <v>1308</v>
      </c>
      <c r="X49">
        <v>3017510607</v>
      </c>
      <c r="AA49" t="s">
        <v>1588</v>
      </c>
      <c r="AB49" t="s">
        <v>464</v>
      </c>
      <c r="AC49" t="s">
        <v>1311</v>
      </c>
      <c r="AD49" t="s">
        <v>463</v>
      </c>
      <c r="AE49">
        <v>5</v>
      </c>
      <c r="AF49" s="125">
        <v>-7559814943</v>
      </c>
      <c r="AG49" s="125">
        <v>627094117</v>
      </c>
      <c r="AH49" t="s">
        <v>1319</v>
      </c>
      <c r="AI49" t="s">
        <v>1313</v>
      </c>
      <c r="AJ49" t="s">
        <v>1314</v>
      </c>
      <c r="AK49" s="55">
        <v>45896</v>
      </c>
      <c r="AM49" t="s">
        <v>1315</v>
      </c>
      <c r="AN49" t="s">
        <v>1316</v>
      </c>
      <c r="AO49" t="s">
        <v>1589</v>
      </c>
      <c r="AR49" t="s">
        <v>1420</v>
      </c>
    </row>
    <row r="50" spans="1:44" x14ac:dyDescent="0.25">
      <c r="A50">
        <v>23497429</v>
      </c>
      <c r="B50">
        <v>1</v>
      </c>
      <c r="C50">
        <v>2</v>
      </c>
      <c r="D50" t="s">
        <v>1302</v>
      </c>
      <c r="E50" t="s">
        <v>465</v>
      </c>
      <c r="F50" t="s">
        <v>15</v>
      </c>
      <c r="G50" s="54">
        <v>45894.703043981484</v>
      </c>
      <c r="H50" s="54">
        <v>45863.537476851852</v>
      </c>
      <c r="I50" s="54">
        <v>45901.906782407408</v>
      </c>
      <c r="J50" t="s">
        <v>1592</v>
      </c>
      <c r="K50" t="s">
        <v>1025</v>
      </c>
      <c r="M50">
        <v>0</v>
      </c>
      <c r="N50" t="s">
        <v>1303</v>
      </c>
      <c r="O50">
        <v>491</v>
      </c>
      <c r="P50" t="s">
        <v>1304</v>
      </c>
      <c r="Q50">
        <v>1036607778</v>
      </c>
      <c r="R50" t="s">
        <v>1590</v>
      </c>
      <c r="T50" t="s">
        <v>1591</v>
      </c>
      <c r="V50" t="s">
        <v>1308</v>
      </c>
      <c r="X50">
        <v>3146357997</v>
      </c>
      <c r="AA50" t="s">
        <v>1593</v>
      </c>
      <c r="AB50" t="s">
        <v>464</v>
      </c>
      <c r="AC50" t="s">
        <v>1311</v>
      </c>
      <c r="AD50" t="s">
        <v>463</v>
      </c>
      <c r="AE50">
        <v>5</v>
      </c>
      <c r="AF50" s="125">
        <v>-7547989657</v>
      </c>
      <c r="AG50" s="125">
        <v>623803552</v>
      </c>
      <c r="AH50" t="s">
        <v>1319</v>
      </c>
      <c r="AI50" t="s">
        <v>1313</v>
      </c>
      <c r="AJ50" t="s">
        <v>1314</v>
      </c>
      <c r="AK50" s="55">
        <v>45895</v>
      </c>
      <c r="AM50" t="s">
        <v>1350</v>
      </c>
      <c r="AN50" t="s">
        <v>1316</v>
      </c>
      <c r="AO50" t="s">
        <v>1594</v>
      </c>
      <c r="AR50" t="s">
        <v>1337</v>
      </c>
    </row>
    <row r="51" spans="1:44" x14ac:dyDescent="0.25">
      <c r="A51">
        <v>23501072</v>
      </c>
      <c r="B51">
        <v>1</v>
      </c>
      <c r="C51">
        <v>2</v>
      </c>
      <c r="D51" t="s">
        <v>1302</v>
      </c>
      <c r="E51" t="s">
        <v>465</v>
      </c>
      <c r="F51" t="s">
        <v>15</v>
      </c>
      <c r="G51" s="54">
        <v>45868.416956018518</v>
      </c>
      <c r="H51" s="54">
        <v>45868.416932870372</v>
      </c>
      <c r="I51" s="54">
        <v>45901.906782407408</v>
      </c>
      <c r="J51" t="s">
        <v>1598</v>
      </c>
      <c r="K51" t="s">
        <v>1025</v>
      </c>
      <c r="M51">
        <v>0</v>
      </c>
      <c r="N51" t="s">
        <v>1303</v>
      </c>
      <c r="O51">
        <v>491</v>
      </c>
      <c r="P51" t="s">
        <v>1304</v>
      </c>
      <c r="Q51">
        <v>71531715</v>
      </c>
      <c r="R51" t="s">
        <v>1595</v>
      </c>
      <c r="T51" t="s">
        <v>1596</v>
      </c>
      <c r="U51" t="s">
        <v>1597</v>
      </c>
      <c r="V51" t="s">
        <v>1308</v>
      </c>
      <c r="X51">
        <v>3128674553</v>
      </c>
      <c r="AA51" t="s">
        <v>1599</v>
      </c>
      <c r="AB51" t="s">
        <v>464</v>
      </c>
      <c r="AC51" t="s">
        <v>1311</v>
      </c>
      <c r="AD51" t="s">
        <v>463</v>
      </c>
      <c r="AE51">
        <v>5</v>
      </c>
      <c r="AF51" s="125">
        <v>-75621610</v>
      </c>
      <c r="AG51" s="125">
        <v>6279005</v>
      </c>
      <c r="AH51" t="s">
        <v>1312</v>
      </c>
      <c r="AI51" t="s">
        <v>1313</v>
      </c>
      <c r="AJ51" t="s">
        <v>1314</v>
      </c>
      <c r="AK51" s="55">
        <v>45869</v>
      </c>
      <c r="AM51" t="s">
        <v>1315</v>
      </c>
      <c r="AN51" t="s">
        <v>1316</v>
      </c>
      <c r="AO51" t="s">
        <v>1600</v>
      </c>
      <c r="AP51" t="s">
        <v>1601</v>
      </c>
    </row>
    <row r="52" spans="1:44" x14ac:dyDescent="0.25">
      <c r="A52">
        <v>23501639</v>
      </c>
      <c r="B52">
        <v>1</v>
      </c>
      <c r="C52">
        <v>2</v>
      </c>
      <c r="D52" t="s">
        <v>1302</v>
      </c>
      <c r="E52" t="s">
        <v>465</v>
      </c>
      <c r="F52" t="s">
        <v>15</v>
      </c>
      <c r="G52" s="54">
        <v>45868.683819444443</v>
      </c>
      <c r="H52" s="54">
        <v>45868.683796296296</v>
      </c>
      <c r="I52" s="54">
        <v>45901.906828703701</v>
      </c>
      <c r="J52" t="s">
        <v>1604</v>
      </c>
      <c r="K52" t="s">
        <v>1025</v>
      </c>
      <c r="M52">
        <v>0</v>
      </c>
      <c r="N52" t="s">
        <v>1303</v>
      </c>
      <c r="O52">
        <v>491</v>
      </c>
      <c r="P52" t="s">
        <v>1304</v>
      </c>
      <c r="Q52">
        <v>1036947825</v>
      </c>
      <c r="R52" t="s">
        <v>1602</v>
      </c>
      <c r="T52" t="s">
        <v>1603</v>
      </c>
      <c r="V52" t="s">
        <v>1308</v>
      </c>
      <c r="X52">
        <v>3015681296</v>
      </c>
      <c r="AA52" t="s">
        <v>1605</v>
      </c>
      <c r="AB52" t="s">
        <v>464</v>
      </c>
      <c r="AC52" t="s">
        <v>1311</v>
      </c>
      <c r="AD52" t="s">
        <v>463</v>
      </c>
      <c r="AE52">
        <v>5</v>
      </c>
      <c r="AF52" s="125">
        <v>-7550540502</v>
      </c>
      <c r="AG52" s="125">
        <v>623264533</v>
      </c>
      <c r="AH52" t="s">
        <v>1312</v>
      </c>
      <c r="AI52" t="s">
        <v>1313</v>
      </c>
      <c r="AJ52" t="s">
        <v>1314</v>
      </c>
      <c r="AK52" s="55">
        <v>45869</v>
      </c>
      <c r="AM52" t="s">
        <v>1350</v>
      </c>
      <c r="AN52" t="s">
        <v>1316</v>
      </c>
      <c r="AO52" t="s">
        <v>1606</v>
      </c>
      <c r="AP52" t="s">
        <v>1607</v>
      </c>
    </row>
    <row r="53" spans="1:44" x14ac:dyDescent="0.25">
      <c r="A53">
        <v>23501718</v>
      </c>
      <c r="B53">
        <v>1</v>
      </c>
      <c r="C53">
        <v>2</v>
      </c>
      <c r="D53" t="s">
        <v>1302</v>
      </c>
      <c r="E53" t="s">
        <v>465</v>
      </c>
      <c r="F53" t="s">
        <v>15</v>
      </c>
      <c r="G53" s="54">
        <v>45868.776331018518</v>
      </c>
      <c r="H53" s="54">
        <v>45868.776307870372</v>
      </c>
      <c r="I53" s="54">
        <v>45901.906493055554</v>
      </c>
      <c r="J53" t="s">
        <v>1609</v>
      </c>
      <c r="K53" t="s">
        <v>1025</v>
      </c>
      <c r="M53">
        <v>0</v>
      </c>
      <c r="N53" t="s">
        <v>1303</v>
      </c>
      <c r="O53">
        <v>491</v>
      </c>
      <c r="P53" t="s">
        <v>1304</v>
      </c>
      <c r="Q53">
        <v>8471718</v>
      </c>
      <c r="R53" t="s">
        <v>1608</v>
      </c>
      <c r="V53" t="s">
        <v>1308</v>
      </c>
      <c r="X53">
        <v>3022716725</v>
      </c>
      <c r="AA53" t="s">
        <v>1610</v>
      </c>
      <c r="AB53" t="s">
        <v>464</v>
      </c>
      <c r="AC53" t="s">
        <v>1311</v>
      </c>
      <c r="AD53" t="s">
        <v>463</v>
      </c>
      <c r="AE53">
        <v>5</v>
      </c>
      <c r="AF53" s="125">
        <v>-7571366802</v>
      </c>
      <c r="AG53" s="125">
        <v>634782550</v>
      </c>
      <c r="AH53" t="s">
        <v>1312</v>
      </c>
      <c r="AI53" t="s">
        <v>1313</v>
      </c>
      <c r="AJ53" t="s">
        <v>1314</v>
      </c>
      <c r="AK53" s="55">
        <v>45869</v>
      </c>
      <c r="AM53" t="s">
        <v>1350</v>
      </c>
      <c r="AN53" t="s">
        <v>1316</v>
      </c>
      <c r="AO53" t="s">
        <v>1611</v>
      </c>
      <c r="AP53" t="s">
        <v>1612</v>
      </c>
    </row>
    <row r="54" spans="1:44" x14ac:dyDescent="0.25">
      <c r="A54">
        <v>23502208</v>
      </c>
      <c r="B54">
        <v>1</v>
      </c>
      <c r="C54">
        <v>2</v>
      </c>
      <c r="D54" t="s">
        <v>1302</v>
      </c>
      <c r="E54" t="s">
        <v>465</v>
      </c>
      <c r="F54" t="s">
        <v>15</v>
      </c>
      <c r="G54" s="54">
        <v>45872.881296296298</v>
      </c>
      <c r="H54" s="54">
        <v>45869.473194444443</v>
      </c>
      <c r="I54" s="54">
        <v>45901.906678240739</v>
      </c>
      <c r="J54" t="s">
        <v>1615</v>
      </c>
      <c r="K54" t="s">
        <v>1025</v>
      </c>
      <c r="M54">
        <v>0</v>
      </c>
      <c r="N54" t="s">
        <v>1303</v>
      </c>
      <c r="O54">
        <v>491</v>
      </c>
      <c r="P54" t="s">
        <v>1304</v>
      </c>
      <c r="Q54">
        <v>88262751</v>
      </c>
      <c r="R54" t="s">
        <v>1613</v>
      </c>
      <c r="T54" t="s">
        <v>1614</v>
      </c>
      <c r="V54" t="s">
        <v>1308</v>
      </c>
      <c r="X54">
        <v>3206793909</v>
      </c>
      <c r="AA54" t="s">
        <v>1616</v>
      </c>
      <c r="AB54" t="s">
        <v>464</v>
      </c>
      <c r="AC54" t="s">
        <v>1311</v>
      </c>
      <c r="AD54" t="s">
        <v>463</v>
      </c>
      <c r="AE54">
        <v>5</v>
      </c>
      <c r="AF54" s="125">
        <v>-7563390768</v>
      </c>
      <c r="AG54" s="125">
        <v>624676135</v>
      </c>
      <c r="AH54" t="s">
        <v>1319</v>
      </c>
      <c r="AI54" t="s">
        <v>1313</v>
      </c>
      <c r="AJ54" t="s">
        <v>1314</v>
      </c>
      <c r="AK54" s="55">
        <v>45896</v>
      </c>
      <c r="AM54" t="s">
        <v>1315</v>
      </c>
      <c r="AN54" t="s">
        <v>1316</v>
      </c>
      <c r="AO54" t="s">
        <v>1617</v>
      </c>
      <c r="AR54" t="s">
        <v>1420</v>
      </c>
    </row>
    <row r="55" spans="1:44" x14ac:dyDescent="0.25">
      <c r="A55">
        <v>23502220</v>
      </c>
      <c r="B55">
        <v>1</v>
      </c>
      <c r="C55">
        <v>2</v>
      </c>
      <c r="D55" t="s">
        <v>1302</v>
      </c>
      <c r="E55" t="s">
        <v>465</v>
      </c>
      <c r="F55" t="s">
        <v>15</v>
      </c>
      <c r="G55" s="54">
        <v>45875.77076388889</v>
      </c>
      <c r="H55" s="54">
        <v>45869.477708333332</v>
      </c>
      <c r="I55" s="54">
        <v>45901.906944444447</v>
      </c>
      <c r="J55" t="s">
        <v>1620</v>
      </c>
      <c r="K55" t="s">
        <v>1401</v>
      </c>
      <c r="M55">
        <v>0</v>
      </c>
      <c r="N55" t="s">
        <v>1303</v>
      </c>
      <c r="O55">
        <v>491</v>
      </c>
      <c r="P55" t="s">
        <v>1304</v>
      </c>
      <c r="Q55">
        <v>1098806826</v>
      </c>
      <c r="R55" t="s">
        <v>1618</v>
      </c>
      <c r="T55" t="s">
        <v>1619</v>
      </c>
      <c r="V55" t="s">
        <v>1308</v>
      </c>
      <c r="X55">
        <v>3013652750</v>
      </c>
      <c r="AA55" t="s">
        <v>1621</v>
      </c>
      <c r="AB55" t="s">
        <v>464</v>
      </c>
      <c r="AC55" t="s">
        <v>1311</v>
      </c>
      <c r="AD55" t="s">
        <v>1403</v>
      </c>
      <c r="AE55">
        <v>129</v>
      </c>
      <c r="AF55" s="125">
        <v>-75626904001</v>
      </c>
      <c r="AG55" s="125">
        <v>605461548100004</v>
      </c>
      <c r="AH55" t="s">
        <v>1319</v>
      </c>
      <c r="AI55" t="s">
        <v>1313</v>
      </c>
      <c r="AJ55" t="s">
        <v>1314</v>
      </c>
      <c r="AK55" s="55">
        <v>45895</v>
      </c>
      <c r="AM55" t="s">
        <v>1350</v>
      </c>
      <c r="AN55" t="s">
        <v>1316</v>
      </c>
      <c r="AO55" t="s">
        <v>1622</v>
      </c>
      <c r="AP55" t="s">
        <v>1623</v>
      </c>
      <c r="AR55" t="s">
        <v>1337</v>
      </c>
    </row>
    <row r="56" spans="1:44" x14ac:dyDescent="0.25">
      <c r="A56">
        <v>23503403</v>
      </c>
      <c r="B56">
        <v>1</v>
      </c>
      <c r="C56">
        <v>2</v>
      </c>
      <c r="D56" t="s">
        <v>1302</v>
      </c>
      <c r="E56" t="s">
        <v>465</v>
      </c>
      <c r="F56" t="s">
        <v>15</v>
      </c>
      <c r="G56" s="54">
        <v>45870.442789351851</v>
      </c>
      <c r="H56" s="54">
        <v>45870.442766203705</v>
      </c>
      <c r="I56" s="54">
        <v>45901.90697916667</v>
      </c>
      <c r="J56" t="s">
        <v>1626</v>
      </c>
      <c r="K56" t="s">
        <v>1025</v>
      </c>
      <c r="M56">
        <v>0</v>
      </c>
      <c r="N56" t="s">
        <v>1303</v>
      </c>
      <c r="O56">
        <v>491</v>
      </c>
      <c r="P56" t="s">
        <v>1304</v>
      </c>
      <c r="Q56">
        <v>1036339768</v>
      </c>
      <c r="R56" t="s">
        <v>1624</v>
      </c>
      <c r="T56" t="s">
        <v>1625</v>
      </c>
      <c r="V56" t="s">
        <v>1308</v>
      </c>
      <c r="X56">
        <v>3235339696</v>
      </c>
      <c r="AA56" t="s">
        <v>1627</v>
      </c>
      <c r="AB56" t="s">
        <v>464</v>
      </c>
      <c r="AC56" t="s">
        <v>1311</v>
      </c>
      <c r="AD56" t="s">
        <v>463</v>
      </c>
      <c r="AE56">
        <v>5</v>
      </c>
      <c r="AF56" s="125">
        <v>-7569878029</v>
      </c>
      <c r="AG56" s="125">
        <v>635788336</v>
      </c>
      <c r="AH56" t="s">
        <v>1312</v>
      </c>
      <c r="AI56" t="s">
        <v>1313</v>
      </c>
      <c r="AJ56" t="s">
        <v>1314</v>
      </c>
      <c r="AK56" s="55">
        <v>45870</v>
      </c>
      <c r="AM56" t="s">
        <v>1350</v>
      </c>
      <c r="AN56" t="s">
        <v>1316</v>
      </c>
      <c r="AO56" t="s">
        <v>1628</v>
      </c>
      <c r="AP56" t="s">
        <v>1629</v>
      </c>
    </row>
    <row r="57" spans="1:44" x14ac:dyDescent="0.25">
      <c r="A57">
        <v>23504713</v>
      </c>
      <c r="B57">
        <v>1</v>
      </c>
      <c r="C57">
        <v>2</v>
      </c>
      <c r="D57" t="s">
        <v>1302</v>
      </c>
      <c r="E57" t="s">
        <v>465</v>
      </c>
      <c r="F57" t="s">
        <v>15</v>
      </c>
      <c r="G57" s="54">
        <v>45890.675833333335</v>
      </c>
      <c r="H57" s="54">
        <v>45873.378263888888</v>
      </c>
      <c r="I57" s="54">
        <v>45901.906828703701</v>
      </c>
      <c r="J57" t="s">
        <v>1632</v>
      </c>
      <c r="K57" t="s">
        <v>1025</v>
      </c>
      <c r="M57">
        <v>0</v>
      </c>
      <c r="N57" t="s">
        <v>1303</v>
      </c>
      <c r="O57">
        <v>491</v>
      </c>
      <c r="P57" t="s">
        <v>1304</v>
      </c>
      <c r="Q57">
        <v>71314959</v>
      </c>
      <c r="R57" t="s">
        <v>1630</v>
      </c>
      <c r="T57" t="s">
        <v>1631</v>
      </c>
      <c r="V57" t="s">
        <v>1308</v>
      </c>
      <c r="X57">
        <v>3226231854</v>
      </c>
      <c r="AA57" t="s">
        <v>1633</v>
      </c>
      <c r="AB57" t="s">
        <v>464</v>
      </c>
      <c r="AC57" t="s">
        <v>1311</v>
      </c>
      <c r="AD57" t="s">
        <v>463</v>
      </c>
      <c r="AE57">
        <v>5</v>
      </c>
      <c r="AF57" s="125">
        <v>-7566510615</v>
      </c>
      <c r="AG57" s="125">
        <v>629727599</v>
      </c>
      <c r="AH57" t="s">
        <v>1319</v>
      </c>
      <c r="AI57" t="s">
        <v>1313</v>
      </c>
      <c r="AJ57" t="s">
        <v>1314</v>
      </c>
      <c r="AK57" s="55">
        <v>45891</v>
      </c>
      <c r="AM57" t="s">
        <v>1350</v>
      </c>
      <c r="AN57" t="s">
        <v>1316</v>
      </c>
      <c r="AO57" t="s">
        <v>1634</v>
      </c>
      <c r="AR57" t="s">
        <v>1337</v>
      </c>
    </row>
    <row r="58" spans="1:44" x14ac:dyDescent="0.25">
      <c r="A58">
        <v>23504791</v>
      </c>
      <c r="B58">
        <v>1</v>
      </c>
      <c r="C58">
        <v>2</v>
      </c>
      <c r="D58" t="s">
        <v>1302</v>
      </c>
      <c r="E58" t="s">
        <v>465</v>
      </c>
      <c r="F58" t="s">
        <v>15</v>
      </c>
      <c r="G58" s="54">
        <v>45899.372523148151</v>
      </c>
      <c r="H58" s="54">
        <v>45873.412499999999</v>
      </c>
      <c r="I58" s="54">
        <v>45901.906851851854</v>
      </c>
      <c r="J58" t="s">
        <v>1637</v>
      </c>
      <c r="K58" t="s">
        <v>1025</v>
      </c>
      <c r="M58">
        <v>0</v>
      </c>
      <c r="N58" t="s">
        <v>1303</v>
      </c>
      <c r="O58">
        <v>491</v>
      </c>
      <c r="P58" t="s">
        <v>1304</v>
      </c>
      <c r="Q58">
        <v>1152209985</v>
      </c>
      <c r="R58" t="s">
        <v>1635</v>
      </c>
      <c r="T58" t="s">
        <v>1636</v>
      </c>
      <c r="V58" t="s">
        <v>1308</v>
      </c>
      <c r="X58">
        <v>3243422729</v>
      </c>
      <c r="AA58" t="s">
        <v>1638</v>
      </c>
      <c r="AB58" t="s">
        <v>464</v>
      </c>
      <c r="AC58" t="s">
        <v>1311</v>
      </c>
      <c r="AD58" t="s">
        <v>463</v>
      </c>
      <c r="AE58">
        <v>5</v>
      </c>
      <c r="AF58" s="125">
        <v>-75625249</v>
      </c>
      <c r="AG58" s="125">
        <v>6265151</v>
      </c>
      <c r="AH58" t="s">
        <v>1319</v>
      </c>
      <c r="AI58" t="s">
        <v>1313</v>
      </c>
      <c r="AJ58" t="s">
        <v>1314</v>
      </c>
      <c r="AK58" s="55">
        <v>45899</v>
      </c>
      <c r="AM58" t="s">
        <v>1315</v>
      </c>
      <c r="AN58" t="s">
        <v>1316</v>
      </c>
      <c r="AO58" t="s">
        <v>1639</v>
      </c>
      <c r="AR58" t="s">
        <v>1337</v>
      </c>
    </row>
    <row r="59" spans="1:44" x14ac:dyDescent="0.25">
      <c r="A59">
        <v>23505209</v>
      </c>
      <c r="B59">
        <v>1</v>
      </c>
      <c r="C59">
        <v>2</v>
      </c>
      <c r="D59" t="s">
        <v>1302</v>
      </c>
      <c r="E59" t="s">
        <v>465</v>
      </c>
      <c r="F59" t="s">
        <v>15</v>
      </c>
      <c r="G59" s="54">
        <v>45873.596770833334</v>
      </c>
      <c r="H59" s="54">
        <v>45873.596747685187</v>
      </c>
      <c r="I59" s="54">
        <v>45901.906782407408</v>
      </c>
      <c r="J59" t="s">
        <v>1642</v>
      </c>
      <c r="K59" t="s">
        <v>1401</v>
      </c>
      <c r="M59">
        <v>0</v>
      </c>
      <c r="N59" t="s">
        <v>1303</v>
      </c>
      <c r="O59">
        <v>491</v>
      </c>
      <c r="P59" t="s">
        <v>1304</v>
      </c>
      <c r="Q59">
        <v>21843114</v>
      </c>
      <c r="R59" t="s">
        <v>1640</v>
      </c>
      <c r="T59" t="s">
        <v>1641</v>
      </c>
      <c r="V59" t="s">
        <v>1308</v>
      </c>
      <c r="X59">
        <v>3108857286</v>
      </c>
      <c r="AA59" t="s">
        <v>1643</v>
      </c>
      <c r="AB59" t="s">
        <v>464</v>
      </c>
      <c r="AC59" t="s">
        <v>1311</v>
      </c>
      <c r="AD59" t="s">
        <v>1403</v>
      </c>
      <c r="AE59">
        <v>129</v>
      </c>
      <c r="AF59" s="125">
        <v>-7563776610</v>
      </c>
      <c r="AG59" s="125">
        <v>610405110</v>
      </c>
      <c r="AH59" t="s">
        <v>1312</v>
      </c>
      <c r="AI59" t="s">
        <v>1473</v>
      </c>
      <c r="AJ59" t="s">
        <v>1474</v>
      </c>
      <c r="AK59" s="55">
        <v>45877</v>
      </c>
      <c r="AM59" t="s">
        <v>1315</v>
      </c>
      <c r="AN59" t="s">
        <v>1644</v>
      </c>
      <c r="AO59" t="s">
        <v>1645</v>
      </c>
      <c r="AP59" t="s">
        <v>1646</v>
      </c>
      <c r="AR59" t="s">
        <v>1337</v>
      </c>
    </row>
    <row r="60" spans="1:44" x14ac:dyDescent="0.25">
      <c r="A60">
        <v>23507263</v>
      </c>
      <c r="B60">
        <v>1</v>
      </c>
      <c r="C60">
        <v>2</v>
      </c>
      <c r="D60" t="s">
        <v>1302</v>
      </c>
      <c r="E60" t="s">
        <v>465</v>
      </c>
      <c r="F60" t="s">
        <v>15</v>
      </c>
      <c r="G60" s="54">
        <v>45875.40520833333</v>
      </c>
      <c r="H60" s="54">
        <v>45875.405173611114</v>
      </c>
      <c r="I60" s="54">
        <v>45901.906782407408</v>
      </c>
      <c r="J60" t="s">
        <v>1648</v>
      </c>
      <c r="K60" t="s">
        <v>1025</v>
      </c>
      <c r="M60">
        <v>0</v>
      </c>
      <c r="N60" t="s">
        <v>1303</v>
      </c>
      <c r="O60">
        <v>491</v>
      </c>
      <c r="P60" t="s">
        <v>1304</v>
      </c>
      <c r="Q60">
        <v>1036642315</v>
      </c>
      <c r="R60" t="s">
        <v>1647</v>
      </c>
      <c r="V60" t="s">
        <v>1308</v>
      </c>
      <c r="X60">
        <v>3004029884</v>
      </c>
      <c r="AA60" t="s">
        <v>1649</v>
      </c>
      <c r="AB60" t="s">
        <v>464</v>
      </c>
      <c r="AC60" t="s">
        <v>1311</v>
      </c>
      <c r="AD60" t="s">
        <v>463</v>
      </c>
      <c r="AE60">
        <v>5</v>
      </c>
      <c r="AF60" s="125">
        <v>-7568699685</v>
      </c>
      <c r="AG60" s="125">
        <v>620862923</v>
      </c>
      <c r="AH60" t="s">
        <v>1312</v>
      </c>
      <c r="AI60" t="s">
        <v>1313</v>
      </c>
      <c r="AJ60" t="s">
        <v>1314</v>
      </c>
      <c r="AK60" s="55">
        <v>45875</v>
      </c>
      <c r="AM60" t="s">
        <v>1350</v>
      </c>
      <c r="AN60" t="s">
        <v>1316</v>
      </c>
      <c r="AO60" t="s">
        <v>1650</v>
      </c>
      <c r="AP60" t="s">
        <v>1651</v>
      </c>
    </row>
    <row r="61" spans="1:44" x14ac:dyDescent="0.25">
      <c r="A61">
        <v>23507809</v>
      </c>
      <c r="B61">
        <v>1</v>
      </c>
      <c r="C61">
        <v>2</v>
      </c>
      <c r="D61" t="s">
        <v>1302</v>
      </c>
      <c r="E61" t="s">
        <v>465</v>
      </c>
      <c r="F61" t="s">
        <v>15</v>
      </c>
      <c r="G61" s="54">
        <v>45880.370370370372</v>
      </c>
      <c r="H61" s="54">
        <v>45875.664641203701</v>
      </c>
      <c r="I61" s="54">
        <v>45901.906944444447</v>
      </c>
      <c r="J61" t="s">
        <v>1654</v>
      </c>
      <c r="K61" t="s">
        <v>1379</v>
      </c>
      <c r="M61">
        <v>0</v>
      </c>
      <c r="N61" t="s">
        <v>1303</v>
      </c>
      <c r="O61">
        <v>491</v>
      </c>
      <c r="P61" t="s">
        <v>1304</v>
      </c>
      <c r="Q61">
        <v>71493800</v>
      </c>
      <c r="R61" t="s">
        <v>1652</v>
      </c>
      <c r="T61" t="s">
        <v>1653</v>
      </c>
      <c r="U61">
        <v>1.630069152E+17</v>
      </c>
      <c r="V61" t="s">
        <v>1308</v>
      </c>
      <c r="X61">
        <v>3172623804</v>
      </c>
      <c r="AA61" t="s">
        <v>1655</v>
      </c>
      <c r="AB61" t="s">
        <v>464</v>
      </c>
      <c r="AC61" t="s">
        <v>1311</v>
      </c>
      <c r="AD61" t="s">
        <v>502</v>
      </c>
      <c r="AE61">
        <v>360</v>
      </c>
      <c r="AF61" s="125">
        <v>-7560506588</v>
      </c>
      <c r="AG61" s="125">
        <v>619518814</v>
      </c>
      <c r="AH61" t="s">
        <v>1319</v>
      </c>
      <c r="AI61" t="s">
        <v>1313</v>
      </c>
      <c r="AJ61" t="s">
        <v>1314</v>
      </c>
      <c r="AK61" s="55">
        <v>45896</v>
      </c>
      <c r="AM61" t="s">
        <v>1315</v>
      </c>
      <c r="AN61" t="s">
        <v>1316</v>
      </c>
      <c r="AO61" t="s">
        <v>1656</v>
      </c>
      <c r="AR61" t="s">
        <v>1420</v>
      </c>
    </row>
    <row r="62" spans="1:44" x14ac:dyDescent="0.25">
      <c r="A62">
        <v>23508974</v>
      </c>
      <c r="B62">
        <v>1</v>
      </c>
      <c r="C62">
        <v>2</v>
      </c>
      <c r="D62" t="s">
        <v>1302</v>
      </c>
      <c r="E62" t="s">
        <v>465</v>
      </c>
      <c r="F62" t="s">
        <v>15</v>
      </c>
      <c r="G62" s="54">
        <v>45877.605486111112</v>
      </c>
      <c r="H62" s="54">
        <v>45877.605451388888</v>
      </c>
      <c r="I62" s="54">
        <v>45901.90697916667</v>
      </c>
      <c r="J62" t="s">
        <v>1658</v>
      </c>
      <c r="K62" t="s">
        <v>1025</v>
      </c>
      <c r="M62">
        <v>0</v>
      </c>
      <c r="N62" t="s">
        <v>1303</v>
      </c>
      <c r="O62">
        <v>491</v>
      </c>
      <c r="P62" t="s">
        <v>1304</v>
      </c>
      <c r="Q62">
        <v>70471058</v>
      </c>
      <c r="R62" t="s">
        <v>1657</v>
      </c>
      <c r="V62" t="s">
        <v>1308</v>
      </c>
      <c r="X62">
        <v>3004141732</v>
      </c>
      <c r="AA62" t="s">
        <v>1659</v>
      </c>
      <c r="AB62" t="s">
        <v>464</v>
      </c>
      <c r="AC62" t="s">
        <v>1311</v>
      </c>
      <c r="AD62" t="s">
        <v>463</v>
      </c>
      <c r="AE62">
        <v>5</v>
      </c>
      <c r="AF62" s="125">
        <v>-7553998555</v>
      </c>
      <c r="AG62" s="125">
        <v>624249563</v>
      </c>
      <c r="AH62" t="s">
        <v>1312</v>
      </c>
      <c r="AI62" t="s">
        <v>1313</v>
      </c>
      <c r="AJ62" t="s">
        <v>1314</v>
      </c>
      <c r="AK62" s="55">
        <v>45878</v>
      </c>
      <c r="AM62" t="s">
        <v>1315</v>
      </c>
      <c r="AN62" t="s">
        <v>1316</v>
      </c>
      <c r="AO62" t="s">
        <v>1660</v>
      </c>
      <c r="AP62" t="s">
        <v>1661</v>
      </c>
    </row>
    <row r="63" spans="1:44" x14ac:dyDescent="0.25">
      <c r="A63">
        <v>23509693</v>
      </c>
      <c r="B63">
        <v>1</v>
      </c>
      <c r="C63">
        <v>2</v>
      </c>
      <c r="D63" t="s">
        <v>1302</v>
      </c>
      <c r="E63" t="s">
        <v>465</v>
      </c>
      <c r="F63" t="s">
        <v>15</v>
      </c>
      <c r="G63" s="54">
        <v>45895.658541666664</v>
      </c>
      <c r="H63" s="54">
        <v>45880.409375000003</v>
      </c>
      <c r="I63" s="54">
        <v>45901.906840277778</v>
      </c>
      <c r="J63" t="s">
        <v>1665</v>
      </c>
      <c r="K63" t="s">
        <v>1379</v>
      </c>
      <c r="M63">
        <v>0</v>
      </c>
      <c r="N63" t="s">
        <v>1303</v>
      </c>
      <c r="O63">
        <v>491</v>
      </c>
      <c r="P63" t="s">
        <v>1304</v>
      </c>
      <c r="Q63">
        <v>98450336</v>
      </c>
      <c r="R63" t="s">
        <v>1662</v>
      </c>
      <c r="T63" t="s">
        <v>1663</v>
      </c>
      <c r="U63" t="s">
        <v>1664</v>
      </c>
      <c r="V63" t="s">
        <v>1308</v>
      </c>
      <c r="X63">
        <v>3206572898</v>
      </c>
      <c r="AA63" t="s">
        <v>1666</v>
      </c>
      <c r="AB63" t="s">
        <v>464</v>
      </c>
      <c r="AC63" t="s">
        <v>1311</v>
      </c>
      <c r="AD63" t="s">
        <v>502</v>
      </c>
      <c r="AE63">
        <v>360</v>
      </c>
      <c r="AF63" s="125">
        <v>-756022054</v>
      </c>
      <c r="AG63" s="125">
        <v>619366514</v>
      </c>
      <c r="AH63" t="s">
        <v>1319</v>
      </c>
      <c r="AI63" t="s">
        <v>1313</v>
      </c>
      <c r="AJ63" t="s">
        <v>1314</v>
      </c>
      <c r="AK63" s="55">
        <v>45896</v>
      </c>
      <c r="AM63" t="s">
        <v>1315</v>
      </c>
      <c r="AN63" t="s">
        <v>1316</v>
      </c>
      <c r="AO63" t="s">
        <v>1667</v>
      </c>
      <c r="AR63" t="s">
        <v>1337</v>
      </c>
    </row>
    <row r="64" spans="1:44" x14ac:dyDescent="0.25">
      <c r="A64">
        <v>23509942</v>
      </c>
      <c r="B64">
        <v>1</v>
      </c>
      <c r="C64">
        <v>2</v>
      </c>
      <c r="D64" t="s">
        <v>1302</v>
      </c>
      <c r="E64" t="s">
        <v>465</v>
      </c>
      <c r="F64" t="s">
        <v>15</v>
      </c>
      <c r="G64" s="54">
        <v>45896.694849537038</v>
      </c>
      <c r="H64" s="54">
        <v>45880.510335648149</v>
      </c>
      <c r="I64" s="54">
        <v>45901.906909722224</v>
      </c>
      <c r="J64" t="s">
        <v>1670</v>
      </c>
      <c r="K64" t="s">
        <v>1025</v>
      </c>
      <c r="M64">
        <v>0</v>
      </c>
      <c r="N64" t="s">
        <v>1303</v>
      </c>
      <c r="O64">
        <v>491</v>
      </c>
      <c r="P64" t="s">
        <v>1304</v>
      </c>
      <c r="Q64">
        <v>21976010</v>
      </c>
      <c r="R64" t="s">
        <v>1668</v>
      </c>
      <c r="S64">
        <v>3622638</v>
      </c>
      <c r="T64" t="s">
        <v>1669</v>
      </c>
      <c r="V64" t="s">
        <v>1308</v>
      </c>
      <c r="W64">
        <v>3622638</v>
      </c>
      <c r="X64">
        <v>3023322244</v>
      </c>
      <c r="AA64" t="s">
        <v>1671</v>
      </c>
      <c r="AB64" t="s">
        <v>464</v>
      </c>
      <c r="AC64" t="s">
        <v>1311</v>
      </c>
      <c r="AD64" t="s">
        <v>463</v>
      </c>
      <c r="AE64">
        <v>5</v>
      </c>
      <c r="AF64" s="125">
        <v>-7559616357</v>
      </c>
      <c r="AG64" s="125">
        <v>620233836</v>
      </c>
      <c r="AH64" t="s">
        <v>1319</v>
      </c>
      <c r="AI64" t="s">
        <v>1313</v>
      </c>
      <c r="AJ64" t="s">
        <v>1314</v>
      </c>
      <c r="AK64" s="55">
        <v>45896</v>
      </c>
      <c r="AM64" t="s">
        <v>1315</v>
      </c>
      <c r="AN64" t="s">
        <v>1316</v>
      </c>
      <c r="AO64" t="s">
        <v>1672</v>
      </c>
      <c r="AR64" t="s">
        <v>1337</v>
      </c>
    </row>
    <row r="65" spans="1:44" x14ac:dyDescent="0.25">
      <c r="A65">
        <v>23510280</v>
      </c>
      <c r="B65">
        <v>1</v>
      </c>
      <c r="C65">
        <v>2</v>
      </c>
      <c r="D65" t="s">
        <v>1302</v>
      </c>
      <c r="E65" t="s">
        <v>465</v>
      </c>
      <c r="F65" t="s">
        <v>15</v>
      </c>
      <c r="G65" s="54">
        <v>45894.715474537035</v>
      </c>
      <c r="H65" s="54">
        <v>45880.685706018521</v>
      </c>
      <c r="I65" s="54">
        <v>45901.906666666669</v>
      </c>
      <c r="J65" t="s">
        <v>1675</v>
      </c>
      <c r="K65" t="s">
        <v>1025</v>
      </c>
      <c r="M65">
        <v>0</v>
      </c>
      <c r="N65" t="s">
        <v>1303</v>
      </c>
      <c r="O65">
        <v>491</v>
      </c>
      <c r="P65" t="s">
        <v>1304</v>
      </c>
      <c r="Q65">
        <v>21854607</v>
      </c>
      <c r="R65" t="s">
        <v>1673</v>
      </c>
      <c r="T65" t="s">
        <v>1674</v>
      </c>
      <c r="V65" t="s">
        <v>1308</v>
      </c>
      <c r="X65">
        <v>3127786299</v>
      </c>
      <c r="AA65" t="s">
        <v>1676</v>
      </c>
      <c r="AB65" t="s">
        <v>464</v>
      </c>
      <c r="AC65" t="s">
        <v>1311</v>
      </c>
      <c r="AD65" t="s">
        <v>463</v>
      </c>
      <c r="AE65">
        <v>5</v>
      </c>
      <c r="AF65" s="125">
        <v>-7564905413</v>
      </c>
      <c r="AG65" s="125">
        <v>617437313</v>
      </c>
      <c r="AH65" t="s">
        <v>1319</v>
      </c>
      <c r="AI65" t="s">
        <v>1313</v>
      </c>
      <c r="AJ65" t="s">
        <v>1314</v>
      </c>
      <c r="AK65" s="55">
        <v>45895</v>
      </c>
      <c r="AM65" t="s">
        <v>1315</v>
      </c>
      <c r="AN65" t="s">
        <v>1316</v>
      </c>
      <c r="AO65" t="s">
        <v>1677</v>
      </c>
      <c r="AR65" t="s">
        <v>1337</v>
      </c>
    </row>
    <row r="66" spans="1:44" x14ac:dyDescent="0.25">
      <c r="A66">
        <v>23510305</v>
      </c>
      <c r="B66">
        <v>1</v>
      </c>
      <c r="C66">
        <v>2</v>
      </c>
      <c r="D66" t="s">
        <v>1302</v>
      </c>
      <c r="E66" t="s">
        <v>465</v>
      </c>
      <c r="F66" t="s">
        <v>15</v>
      </c>
      <c r="G66" s="54">
        <v>45892.667291666665</v>
      </c>
      <c r="H66" s="54">
        <v>45880.698483796295</v>
      </c>
      <c r="I66" s="54">
        <v>45901.906724537039</v>
      </c>
      <c r="J66" t="s">
        <v>1680</v>
      </c>
      <c r="K66" t="s">
        <v>1681</v>
      </c>
      <c r="M66">
        <v>0</v>
      </c>
      <c r="N66" t="s">
        <v>1303</v>
      </c>
      <c r="O66">
        <v>491</v>
      </c>
      <c r="P66" t="s">
        <v>1304</v>
      </c>
      <c r="Q66">
        <v>21729488</v>
      </c>
      <c r="R66" t="s">
        <v>1678</v>
      </c>
      <c r="T66" t="s">
        <v>1679</v>
      </c>
      <c r="V66" t="s">
        <v>1308</v>
      </c>
      <c r="X66">
        <v>3194880290</v>
      </c>
      <c r="AA66" t="s">
        <v>1682</v>
      </c>
      <c r="AB66" t="s">
        <v>464</v>
      </c>
      <c r="AC66" t="s">
        <v>1311</v>
      </c>
      <c r="AD66" t="s">
        <v>539</v>
      </c>
      <c r="AE66">
        <v>631</v>
      </c>
      <c r="AF66" s="125">
        <v>-7561800074</v>
      </c>
      <c r="AG66" s="125">
        <v>613485187</v>
      </c>
      <c r="AH66" t="s">
        <v>1319</v>
      </c>
      <c r="AI66" t="s">
        <v>1313</v>
      </c>
      <c r="AJ66" t="s">
        <v>1314</v>
      </c>
      <c r="AK66" s="55">
        <v>45892</v>
      </c>
      <c r="AM66" t="s">
        <v>1350</v>
      </c>
      <c r="AN66" t="s">
        <v>1316</v>
      </c>
      <c r="AO66" t="s">
        <v>1683</v>
      </c>
      <c r="AR66" t="s">
        <v>1337</v>
      </c>
    </row>
    <row r="67" spans="1:44" x14ac:dyDescent="0.25">
      <c r="A67">
        <v>23510764</v>
      </c>
      <c r="B67">
        <v>1</v>
      </c>
      <c r="C67">
        <v>2</v>
      </c>
      <c r="D67" t="s">
        <v>1302</v>
      </c>
      <c r="E67" t="s">
        <v>465</v>
      </c>
      <c r="F67" t="s">
        <v>15</v>
      </c>
      <c r="G67" s="54">
        <v>45899.370740740742</v>
      </c>
      <c r="H67" s="54">
        <v>45881.395972222221</v>
      </c>
      <c r="I67" s="54">
        <v>45901.906504629631</v>
      </c>
      <c r="J67" t="s">
        <v>1686</v>
      </c>
      <c r="K67" t="s">
        <v>1025</v>
      </c>
      <c r="M67">
        <v>0</v>
      </c>
      <c r="N67" t="s">
        <v>1303</v>
      </c>
      <c r="O67">
        <v>491</v>
      </c>
      <c r="P67" t="s">
        <v>1304</v>
      </c>
      <c r="Q67">
        <v>1017217536</v>
      </c>
      <c r="R67" t="s">
        <v>1684</v>
      </c>
      <c r="T67" t="s">
        <v>1685</v>
      </c>
      <c r="V67" t="s">
        <v>1308</v>
      </c>
      <c r="X67">
        <v>3233638820</v>
      </c>
      <c r="AA67" t="s">
        <v>1687</v>
      </c>
      <c r="AB67" t="s">
        <v>464</v>
      </c>
      <c r="AC67" t="s">
        <v>1311</v>
      </c>
      <c r="AD67" t="s">
        <v>463</v>
      </c>
      <c r="AE67">
        <v>5</v>
      </c>
      <c r="AF67" s="125">
        <v>-7563850285</v>
      </c>
      <c r="AG67" s="125">
        <v>624668760</v>
      </c>
      <c r="AH67" t="s">
        <v>1319</v>
      </c>
      <c r="AI67" t="s">
        <v>1313</v>
      </c>
      <c r="AJ67" t="s">
        <v>1314</v>
      </c>
      <c r="AK67" s="55">
        <v>45899</v>
      </c>
      <c r="AM67" t="s">
        <v>1315</v>
      </c>
      <c r="AN67" t="s">
        <v>1316</v>
      </c>
      <c r="AO67" t="s">
        <v>1688</v>
      </c>
      <c r="AR67" t="s">
        <v>1337</v>
      </c>
    </row>
    <row r="68" spans="1:44" x14ac:dyDescent="0.25">
      <c r="A68">
        <v>23510870</v>
      </c>
      <c r="B68">
        <v>1</v>
      </c>
      <c r="C68">
        <v>2</v>
      </c>
      <c r="D68" t="s">
        <v>1302</v>
      </c>
      <c r="E68" t="s">
        <v>465</v>
      </c>
      <c r="F68" t="s">
        <v>15</v>
      </c>
      <c r="G68" s="54">
        <v>45881.436990740738</v>
      </c>
      <c r="H68" s="54">
        <v>45881.436967592592</v>
      </c>
      <c r="I68" s="54">
        <v>45901.906956018516</v>
      </c>
      <c r="J68" t="s">
        <v>1690</v>
      </c>
      <c r="K68" t="s">
        <v>1025</v>
      </c>
      <c r="M68">
        <v>0</v>
      </c>
      <c r="N68" t="s">
        <v>1303</v>
      </c>
      <c r="O68">
        <v>491</v>
      </c>
      <c r="P68" t="s">
        <v>1304</v>
      </c>
      <c r="Q68">
        <v>42793732</v>
      </c>
      <c r="R68" t="s">
        <v>1689</v>
      </c>
      <c r="S68">
        <v>2261907</v>
      </c>
      <c r="V68" t="s">
        <v>1308</v>
      </c>
      <c r="W68">
        <v>2261907</v>
      </c>
      <c r="X68">
        <v>3234494926</v>
      </c>
      <c r="AA68" t="s">
        <v>1691</v>
      </c>
      <c r="AB68" t="s">
        <v>464</v>
      </c>
      <c r="AC68" t="s">
        <v>1311</v>
      </c>
      <c r="AD68" t="s">
        <v>463</v>
      </c>
      <c r="AE68">
        <v>5</v>
      </c>
      <c r="AF68" s="125">
        <v>-75539922</v>
      </c>
      <c r="AG68" s="125">
        <v>6235336</v>
      </c>
      <c r="AH68" t="s">
        <v>1312</v>
      </c>
      <c r="AI68" t="s">
        <v>1313</v>
      </c>
      <c r="AJ68" t="s">
        <v>1314</v>
      </c>
      <c r="AK68" s="55">
        <v>45882</v>
      </c>
      <c r="AM68" t="s">
        <v>1315</v>
      </c>
      <c r="AN68" t="s">
        <v>1316</v>
      </c>
      <c r="AO68" t="s">
        <v>1692</v>
      </c>
      <c r="AP68" t="s">
        <v>1693</v>
      </c>
    </row>
    <row r="69" spans="1:44" x14ac:dyDescent="0.25">
      <c r="A69">
        <v>23510888</v>
      </c>
      <c r="B69">
        <v>1</v>
      </c>
      <c r="C69">
        <v>2</v>
      </c>
      <c r="D69" t="s">
        <v>1302</v>
      </c>
      <c r="E69" t="s">
        <v>465</v>
      </c>
      <c r="F69" t="s">
        <v>15</v>
      </c>
      <c r="G69" s="54">
        <v>45881.440520833334</v>
      </c>
      <c r="H69" s="54">
        <v>45881.440497685187</v>
      </c>
      <c r="I69" s="54">
        <v>45901.90693287037</v>
      </c>
      <c r="J69" t="s">
        <v>1697</v>
      </c>
      <c r="K69" t="s">
        <v>1379</v>
      </c>
      <c r="M69">
        <v>0</v>
      </c>
      <c r="N69" t="s">
        <v>1303</v>
      </c>
      <c r="O69">
        <v>491</v>
      </c>
      <c r="P69" t="s">
        <v>1304</v>
      </c>
      <c r="Q69">
        <v>43069336</v>
      </c>
      <c r="R69" t="s">
        <v>1694</v>
      </c>
      <c r="S69">
        <v>3528467</v>
      </c>
      <c r="T69" t="s">
        <v>1695</v>
      </c>
      <c r="U69" t="s">
        <v>1696</v>
      </c>
      <c r="V69" t="s">
        <v>1308</v>
      </c>
      <c r="W69">
        <v>3528467</v>
      </c>
      <c r="X69">
        <v>3012779158</v>
      </c>
      <c r="AA69" t="s">
        <v>1698</v>
      </c>
      <c r="AB69" t="s">
        <v>464</v>
      </c>
      <c r="AC69" t="s">
        <v>1311</v>
      </c>
      <c r="AD69" t="s">
        <v>502</v>
      </c>
      <c r="AE69">
        <v>360</v>
      </c>
      <c r="AF69" s="125">
        <v>-7559812827</v>
      </c>
      <c r="AG69" s="125">
        <v>619720928</v>
      </c>
      <c r="AH69" t="s">
        <v>1312</v>
      </c>
      <c r="AI69" t="s">
        <v>1313</v>
      </c>
      <c r="AJ69" t="s">
        <v>1314</v>
      </c>
      <c r="AK69" s="55">
        <v>45882</v>
      </c>
      <c r="AM69" t="s">
        <v>1350</v>
      </c>
      <c r="AN69" t="s">
        <v>1316</v>
      </c>
      <c r="AO69" t="s">
        <v>1699</v>
      </c>
      <c r="AP69" t="s">
        <v>1700</v>
      </c>
    </row>
    <row r="70" spans="1:44" x14ac:dyDescent="0.25">
      <c r="A70">
        <v>23512071</v>
      </c>
      <c r="B70">
        <v>1</v>
      </c>
      <c r="C70">
        <v>2</v>
      </c>
      <c r="D70" t="s">
        <v>1302</v>
      </c>
      <c r="E70" t="s">
        <v>465</v>
      </c>
      <c r="F70" t="s">
        <v>15</v>
      </c>
      <c r="G70" s="54">
        <v>45882.424618055556</v>
      </c>
      <c r="H70" s="54">
        <v>45882.42459490741</v>
      </c>
      <c r="I70" s="54">
        <v>45901.90693287037</v>
      </c>
      <c r="J70" t="s">
        <v>1704</v>
      </c>
      <c r="K70" t="s">
        <v>1025</v>
      </c>
      <c r="M70">
        <v>0</v>
      </c>
      <c r="N70" t="s">
        <v>1303</v>
      </c>
      <c r="O70">
        <v>491</v>
      </c>
      <c r="P70" t="s">
        <v>1304</v>
      </c>
      <c r="Q70">
        <v>32104272</v>
      </c>
      <c r="R70" t="s">
        <v>1701</v>
      </c>
      <c r="T70" t="s">
        <v>1702</v>
      </c>
      <c r="U70" t="s">
        <v>1703</v>
      </c>
      <c r="V70" t="s">
        <v>1308</v>
      </c>
      <c r="X70">
        <v>3506519915</v>
      </c>
      <c r="AA70" t="s">
        <v>1705</v>
      </c>
      <c r="AB70" t="s">
        <v>464</v>
      </c>
      <c r="AC70" t="s">
        <v>1311</v>
      </c>
      <c r="AD70" t="s">
        <v>463</v>
      </c>
      <c r="AE70">
        <v>5</v>
      </c>
      <c r="AF70" s="125">
        <v>-75626144</v>
      </c>
      <c r="AG70" s="125">
        <v>6271819</v>
      </c>
      <c r="AH70" t="s">
        <v>1312</v>
      </c>
      <c r="AI70" t="s">
        <v>1313</v>
      </c>
      <c r="AJ70" t="s">
        <v>1314</v>
      </c>
      <c r="AK70" s="55">
        <v>45882</v>
      </c>
      <c r="AM70" t="s">
        <v>1315</v>
      </c>
      <c r="AN70" t="s">
        <v>1316</v>
      </c>
      <c r="AO70" t="s">
        <v>1706</v>
      </c>
      <c r="AP70" t="s">
        <v>1707</v>
      </c>
    </row>
    <row r="71" spans="1:44" x14ac:dyDescent="0.25">
      <c r="A71">
        <v>23512127</v>
      </c>
      <c r="B71">
        <v>1</v>
      </c>
      <c r="C71">
        <v>2</v>
      </c>
      <c r="D71" t="s">
        <v>1302</v>
      </c>
      <c r="E71" t="s">
        <v>465</v>
      </c>
      <c r="F71" t="s">
        <v>15</v>
      </c>
      <c r="G71" s="54">
        <v>45894.691550925927</v>
      </c>
      <c r="H71" s="54">
        <v>45882.452546296299</v>
      </c>
      <c r="I71" s="54">
        <v>45901.90697916667</v>
      </c>
      <c r="J71" t="s">
        <v>1710</v>
      </c>
      <c r="K71" t="s">
        <v>1025</v>
      </c>
      <c r="M71">
        <v>0</v>
      </c>
      <c r="N71" t="s">
        <v>1303</v>
      </c>
      <c r="O71">
        <v>491</v>
      </c>
      <c r="P71" t="s">
        <v>1304</v>
      </c>
      <c r="Q71">
        <v>71530399</v>
      </c>
      <c r="R71" t="s">
        <v>1708</v>
      </c>
      <c r="S71">
        <v>5671191</v>
      </c>
      <c r="T71" t="s">
        <v>1709</v>
      </c>
      <c r="V71" t="s">
        <v>1308</v>
      </c>
      <c r="W71">
        <v>5671191</v>
      </c>
      <c r="X71">
        <v>3007462834</v>
      </c>
      <c r="AA71" t="s">
        <v>1711</v>
      </c>
      <c r="AB71" t="s">
        <v>464</v>
      </c>
      <c r="AC71" t="s">
        <v>1311</v>
      </c>
      <c r="AD71" t="s">
        <v>463</v>
      </c>
      <c r="AE71">
        <v>5</v>
      </c>
      <c r="AF71" s="125">
        <v>-7563337208</v>
      </c>
      <c r="AG71" s="125">
        <v>627825781</v>
      </c>
      <c r="AH71" t="s">
        <v>1319</v>
      </c>
      <c r="AI71" t="s">
        <v>1313</v>
      </c>
      <c r="AJ71" t="s">
        <v>1314</v>
      </c>
      <c r="AK71" s="55">
        <v>45895</v>
      </c>
      <c r="AM71" t="s">
        <v>1315</v>
      </c>
      <c r="AN71" t="s">
        <v>1316</v>
      </c>
      <c r="AO71" t="s">
        <v>1712</v>
      </c>
      <c r="AR71" t="s">
        <v>1337</v>
      </c>
    </row>
    <row r="72" spans="1:44" x14ac:dyDescent="0.25">
      <c r="A72">
        <v>23512140</v>
      </c>
      <c r="B72">
        <v>1</v>
      </c>
      <c r="C72">
        <v>2</v>
      </c>
      <c r="D72" t="s">
        <v>1302</v>
      </c>
      <c r="E72" t="s">
        <v>465</v>
      </c>
      <c r="F72" t="s">
        <v>15</v>
      </c>
      <c r="G72" s="54">
        <v>45894.690300925926</v>
      </c>
      <c r="H72" s="54">
        <v>45882.458831018521</v>
      </c>
      <c r="I72" s="54">
        <v>45901.906886574077</v>
      </c>
      <c r="J72" t="s">
        <v>1713</v>
      </c>
      <c r="K72" t="s">
        <v>1025</v>
      </c>
      <c r="M72">
        <v>0</v>
      </c>
      <c r="N72" t="s">
        <v>1303</v>
      </c>
      <c r="O72">
        <v>491</v>
      </c>
      <c r="P72" t="s">
        <v>1304</v>
      </c>
      <c r="Q72">
        <v>71530399</v>
      </c>
      <c r="R72" t="s">
        <v>1708</v>
      </c>
      <c r="S72">
        <v>5671191</v>
      </c>
      <c r="T72" t="s">
        <v>1709</v>
      </c>
      <c r="V72" t="s">
        <v>1308</v>
      </c>
      <c r="W72">
        <v>5671191</v>
      </c>
      <c r="X72">
        <v>3007462834</v>
      </c>
      <c r="AA72" t="s">
        <v>1714</v>
      </c>
      <c r="AB72" t="s">
        <v>464</v>
      </c>
      <c r="AC72" t="s">
        <v>1311</v>
      </c>
      <c r="AD72" t="s">
        <v>463</v>
      </c>
      <c r="AE72">
        <v>5</v>
      </c>
      <c r="AF72" s="125">
        <v>-7563337208</v>
      </c>
      <c r="AG72" s="125">
        <v>627825781</v>
      </c>
      <c r="AH72" t="s">
        <v>1319</v>
      </c>
      <c r="AI72" t="s">
        <v>1313</v>
      </c>
      <c r="AJ72" t="s">
        <v>1314</v>
      </c>
      <c r="AK72" s="55">
        <v>45895</v>
      </c>
      <c r="AM72" t="s">
        <v>1315</v>
      </c>
      <c r="AN72" t="s">
        <v>1316</v>
      </c>
      <c r="AO72" t="s">
        <v>1715</v>
      </c>
      <c r="AR72" t="s">
        <v>1337</v>
      </c>
    </row>
    <row r="73" spans="1:44" x14ac:dyDescent="0.25">
      <c r="A73">
        <v>23512332</v>
      </c>
      <c r="B73">
        <v>1</v>
      </c>
      <c r="C73">
        <v>2</v>
      </c>
      <c r="D73" t="s">
        <v>1302</v>
      </c>
      <c r="E73" t="s">
        <v>465</v>
      </c>
      <c r="F73" t="s">
        <v>15</v>
      </c>
      <c r="G73" s="54">
        <v>45882.596030092594</v>
      </c>
      <c r="H73" s="54">
        <v>45882.596030092594</v>
      </c>
      <c r="I73" s="54">
        <v>45901.906724537039</v>
      </c>
      <c r="J73" t="s">
        <v>1717</v>
      </c>
      <c r="K73" t="s">
        <v>1346</v>
      </c>
      <c r="M73">
        <v>0</v>
      </c>
      <c r="N73" t="s">
        <v>1303</v>
      </c>
      <c r="O73">
        <v>491</v>
      </c>
      <c r="P73" t="s">
        <v>1304</v>
      </c>
      <c r="Q73">
        <v>98772278</v>
      </c>
      <c r="R73" t="s">
        <v>1716</v>
      </c>
      <c r="S73">
        <v>3454429</v>
      </c>
      <c r="V73" t="s">
        <v>1308</v>
      </c>
      <c r="W73">
        <v>3454429</v>
      </c>
      <c r="AA73" t="s">
        <v>1718</v>
      </c>
      <c r="AB73" t="s">
        <v>464</v>
      </c>
      <c r="AC73" t="s">
        <v>1311</v>
      </c>
      <c r="AD73" t="s">
        <v>531</v>
      </c>
      <c r="AE73">
        <v>380</v>
      </c>
      <c r="AF73" s="125">
        <v>-7564200776</v>
      </c>
      <c r="AG73" s="125">
        <v>611280892</v>
      </c>
      <c r="AH73" t="s">
        <v>1312</v>
      </c>
      <c r="AI73" t="s">
        <v>1348</v>
      </c>
      <c r="AJ73" t="s">
        <v>1349</v>
      </c>
      <c r="AK73" s="55">
        <v>45882</v>
      </c>
      <c r="AM73" t="s">
        <v>1350</v>
      </c>
      <c r="AN73" t="s">
        <v>1316</v>
      </c>
      <c r="AO73" t="s">
        <v>1719</v>
      </c>
      <c r="AP73" t="s">
        <v>1720</v>
      </c>
    </row>
    <row r="74" spans="1:44" x14ac:dyDescent="0.25">
      <c r="A74">
        <v>23512371</v>
      </c>
      <c r="B74">
        <v>1</v>
      </c>
      <c r="C74">
        <v>2</v>
      </c>
      <c r="D74" t="s">
        <v>1302</v>
      </c>
      <c r="E74" t="s">
        <v>465</v>
      </c>
      <c r="F74" t="s">
        <v>15</v>
      </c>
      <c r="G74" s="54">
        <v>45896.696550925924</v>
      </c>
      <c r="H74" s="54">
        <v>45882.615891203706</v>
      </c>
      <c r="I74" s="54">
        <v>45901.906689814816</v>
      </c>
      <c r="J74" t="s">
        <v>1722</v>
      </c>
      <c r="K74" t="s">
        <v>1025</v>
      </c>
      <c r="M74">
        <v>0</v>
      </c>
      <c r="N74" t="s">
        <v>1303</v>
      </c>
      <c r="O74">
        <v>491</v>
      </c>
      <c r="P74" t="s">
        <v>1304</v>
      </c>
      <c r="Q74">
        <v>8313339</v>
      </c>
      <c r="R74" t="s">
        <v>1721</v>
      </c>
      <c r="V74" t="s">
        <v>1308</v>
      </c>
      <c r="X74">
        <v>3122508348</v>
      </c>
      <c r="AA74" t="s">
        <v>1723</v>
      </c>
      <c r="AB74" t="s">
        <v>464</v>
      </c>
      <c r="AC74" t="s">
        <v>1311</v>
      </c>
      <c r="AD74" t="s">
        <v>463</v>
      </c>
      <c r="AE74">
        <v>5</v>
      </c>
      <c r="AF74" s="125">
        <v>-7561195696</v>
      </c>
      <c r="AG74" s="125">
        <v>622304015</v>
      </c>
      <c r="AH74" t="s">
        <v>1319</v>
      </c>
      <c r="AI74" t="s">
        <v>1313</v>
      </c>
      <c r="AJ74" t="s">
        <v>1314</v>
      </c>
      <c r="AK74" s="55">
        <v>45896</v>
      </c>
      <c r="AM74" t="s">
        <v>1315</v>
      </c>
      <c r="AN74" t="s">
        <v>1316</v>
      </c>
      <c r="AO74" t="s">
        <v>1724</v>
      </c>
      <c r="AR74" t="s">
        <v>1337</v>
      </c>
    </row>
    <row r="75" spans="1:44" x14ac:dyDescent="0.25">
      <c r="A75">
        <v>23512929</v>
      </c>
      <c r="B75">
        <v>1</v>
      </c>
      <c r="C75">
        <v>2</v>
      </c>
      <c r="D75" t="s">
        <v>1302</v>
      </c>
      <c r="E75" t="s">
        <v>465</v>
      </c>
      <c r="F75" t="s">
        <v>15</v>
      </c>
      <c r="G75" s="54">
        <v>45896.707546296297</v>
      </c>
      <c r="H75" s="54">
        <v>45883.394756944443</v>
      </c>
      <c r="I75" s="54">
        <v>45901.906909722224</v>
      </c>
      <c r="J75" t="s">
        <v>1727</v>
      </c>
      <c r="K75" t="s">
        <v>1025</v>
      </c>
      <c r="M75">
        <v>0</v>
      </c>
      <c r="N75" t="s">
        <v>1303</v>
      </c>
      <c r="O75">
        <v>491</v>
      </c>
      <c r="P75" t="s">
        <v>1304</v>
      </c>
      <c r="Q75">
        <v>43551470</v>
      </c>
      <c r="R75" t="s">
        <v>1725</v>
      </c>
      <c r="T75" t="s">
        <v>1726</v>
      </c>
      <c r="V75" t="s">
        <v>1308</v>
      </c>
      <c r="X75">
        <v>3105318065</v>
      </c>
      <c r="AA75" t="s">
        <v>1728</v>
      </c>
      <c r="AB75" t="s">
        <v>464</v>
      </c>
      <c r="AC75" t="s">
        <v>1311</v>
      </c>
      <c r="AD75" t="s">
        <v>463</v>
      </c>
      <c r="AE75">
        <v>5</v>
      </c>
      <c r="AF75" s="125">
        <v>-75546695</v>
      </c>
      <c r="AG75" s="125">
        <v>6249252</v>
      </c>
      <c r="AH75" t="s">
        <v>1319</v>
      </c>
      <c r="AI75" t="s">
        <v>1313</v>
      </c>
      <c r="AJ75" t="s">
        <v>1314</v>
      </c>
      <c r="AK75" s="55">
        <v>45896</v>
      </c>
      <c r="AM75" t="s">
        <v>1315</v>
      </c>
      <c r="AN75" t="s">
        <v>1316</v>
      </c>
      <c r="AO75" t="s">
        <v>1729</v>
      </c>
      <c r="AR75" t="s">
        <v>1337</v>
      </c>
    </row>
    <row r="76" spans="1:44" x14ac:dyDescent="0.25">
      <c r="A76">
        <v>23512962</v>
      </c>
      <c r="B76">
        <v>1</v>
      </c>
      <c r="C76">
        <v>2</v>
      </c>
      <c r="D76" t="s">
        <v>1302</v>
      </c>
      <c r="E76" t="s">
        <v>465</v>
      </c>
      <c r="F76" t="s">
        <v>15</v>
      </c>
      <c r="G76" s="54">
        <v>45894.500613425924</v>
      </c>
      <c r="H76" s="54">
        <v>45883.408796296295</v>
      </c>
      <c r="I76" s="54">
        <v>45901.906574074077</v>
      </c>
      <c r="J76" t="s">
        <v>1732</v>
      </c>
      <c r="K76" t="s">
        <v>1401</v>
      </c>
      <c r="M76">
        <v>0</v>
      </c>
      <c r="N76" t="s">
        <v>1303</v>
      </c>
      <c r="O76">
        <v>491</v>
      </c>
      <c r="P76" t="s">
        <v>1304</v>
      </c>
      <c r="Q76">
        <v>1042062634</v>
      </c>
      <c r="R76" t="s">
        <v>1730</v>
      </c>
      <c r="T76" t="s">
        <v>1731</v>
      </c>
      <c r="V76" t="s">
        <v>1308</v>
      </c>
      <c r="X76">
        <v>3233676521</v>
      </c>
      <c r="AA76" t="s">
        <v>1733</v>
      </c>
      <c r="AB76" t="s">
        <v>464</v>
      </c>
      <c r="AC76" t="s">
        <v>1311</v>
      </c>
      <c r="AD76" t="s">
        <v>1403</v>
      </c>
      <c r="AE76">
        <v>129</v>
      </c>
      <c r="AF76" s="125">
        <v>-7563921975</v>
      </c>
      <c r="AG76" s="125">
        <v>606615832</v>
      </c>
      <c r="AH76" t="s">
        <v>1319</v>
      </c>
      <c r="AI76" t="s">
        <v>1313</v>
      </c>
      <c r="AJ76" t="s">
        <v>1314</v>
      </c>
      <c r="AK76" s="55">
        <v>45895</v>
      </c>
      <c r="AM76" t="s">
        <v>1350</v>
      </c>
      <c r="AN76" t="s">
        <v>1316</v>
      </c>
      <c r="AO76" t="s">
        <v>1734</v>
      </c>
      <c r="AR76" t="s">
        <v>1337</v>
      </c>
    </row>
    <row r="77" spans="1:44" x14ac:dyDescent="0.25">
      <c r="A77">
        <v>23513160</v>
      </c>
      <c r="B77">
        <v>1</v>
      </c>
      <c r="C77">
        <v>2</v>
      </c>
      <c r="D77" t="s">
        <v>1302</v>
      </c>
      <c r="E77" t="s">
        <v>465</v>
      </c>
      <c r="F77" t="s">
        <v>15</v>
      </c>
      <c r="G77" s="54">
        <v>45883.482847222222</v>
      </c>
      <c r="H77" s="54">
        <v>45883.482824074075</v>
      </c>
      <c r="I77" s="54">
        <v>45901.906782407408</v>
      </c>
      <c r="J77" t="s">
        <v>1737</v>
      </c>
      <c r="K77" t="s">
        <v>1025</v>
      </c>
      <c r="M77">
        <v>0</v>
      </c>
      <c r="N77" t="s">
        <v>1303</v>
      </c>
      <c r="O77">
        <v>491</v>
      </c>
      <c r="P77" t="s">
        <v>1304</v>
      </c>
      <c r="Q77">
        <v>22174339</v>
      </c>
      <c r="R77" t="s">
        <v>1735</v>
      </c>
      <c r="U77" t="s">
        <v>1736</v>
      </c>
      <c r="V77" t="s">
        <v>1308</v>
      </c>
      <c r="X77">
        <v>3126120587</v>
      </c>
      <c r="AA77" t="s">
        <v>1738</v>
      </c>
      <c r="AB77" t="s">
        <v>464</v>
      </c>
      <c r="AC77" t="s">
        <v>1311</v>
      </c>
      <c r="AD77" t="s">
        <v>463</v>
      </c>
      <c r="AE77">
        <v>5</v>
      </c>
      <c r="AF77" s="125">
        <v>-7561420123</v>
      </c>
      <c r="AG77" s="125">
        <v>622035221</v>
      </c>
      <c r="AH77" t="s">
        <v>1312</v>
      </c>
      <c r="AI77" t="s">
        <v>1313</v>
      </c>
      <c r="AJ77" t="s">
        <v>1314</v>
      </c>
      <c r="AK77" s="55">
        <v>45883</v>
      </c>
      <c r="AM77" t="s">
        <v>1315</v>
      </c>
      <c r="AN77" t="s">
        <v>1316</v>
      </c>
      <c r="AO77" t="s">
        <v>1739</v>
      </c>
      <c r="AP77" t="s">
        <v>1740</v>
      </c>
    </row>
    <row r="78" spans="1:44" x14ac:dyDescent="0.25">
      <c r="A78">
        <v>23513220</v>
      </c>
      <c r="B78">
        <v>1</v>
      </c>
      <c r="C78">
        <v>2</v>
      </c>
      <c r="D78" t="s">
        <v>1302</v>
      </c>
      <c r="E78" t="s">
        <v>465</v>
      </c>
      <c r="F78" t="s">
        <v>15</v>
      </c>
      <c r="G78" s="54">
        <v>45894.439409722225</v>
      </c>
      <c r="H78" s="54">
        <v>45883.509976851848</v>
      </c>
      <c r="I78" s="54">
        <v>45901.90697916667</v>
      </c>
      <c r="J78" t="s">
        <v>1743</v>
      </c>
      <c r="K78" t="s">
        <v>1401</v>
      </c>
      <c r="M78">
        <v>0</v>
      </c>
      <c r="N78" t="s">
        <v>1303</v>
      </c>
      <c r="O78">
        <v>491</v>
      </c>
      <c r="P78" t="s">
        <v>1304</v>
      </c>
      <c r="Q78">
        <v>1000454893</v>
      </c>
      <c r="R78" t="s">
        <v>1741</v>
      </c>
      <c r="T78" t="s">
        <v>1742</v>
      </c>
      <c r="V78" t="s">
        <v>1308</v>
      </c>
      <c r="X78">
        <v>3018937018</v>
      </c>
      <c r="AA78" t="s">
        <v>1744</v>
      </c>
      <c r="AB78" t="s">
        <v>464</v>
      </c>
      <c r="AC78" t="s">
        <v>1311</v>
      </c>
      <c r="AD78" t="s">
        <v>1403</v>
      </c>
      <c r="AE78">
        <v>129</v>
      </c>
      <c r="AF78" s="125">
        <v>-7564225074</v>
      </c>
      <c r="AG78" s="125">
        <v>608459327</v>
      </c>
      <c r="AH78" t="s">
        <v>1319</v>
      </c>
      <c r="AI78" t="s">
        <v>1313</v>
      </c>
      <c r="AJ78" t="s">
        <v>1314</v>
      </c>
      <c r="AK78" s="55">
        <v>45895</v>
      </c>
      <c r="AM78" t="s">
        <v>1350</v>
      </c>
      <c r="AN78" t="s">
        <v>1316</v>
      </c>
      <c r="AO78" t="s">
        <v>1745</v>
      </c>
      <c r="AR78" t="s">
        <v>1337</v>
      </c>
    </row>
    <row r="79" spans="1:44" x14ac:dyDescent="0.25">
      <c r="A79">
        <v>23513761</v>
      </c>
      <c r="B79">
        <v>1</v>
      </c>
      <c r="C79">
        <v>2</v>
      </c>
      <c r="D79" t="s">
        <v>1302</v>
      </c>
      <c r="E79" t="s">
        <v>465</v>
      </c>
      <c r="F79" t="s">
        <v>15</v>
      </c>
      <c r="G79" s="54">
        <v>45895.671770833331</v>
      </c>
      <c r="H79" s="54">
        <v>45883.65828703704</v>
      </c>
      <c r="I79" s="54">
        <v>45901.906585648147</v>
      </c>
      <c r="J79" t="s">
        <v>1749</v>
      </c>
      <c r="K79" t="s">
        <v>1025</v>
      </c>
      <c r="M79">
        <v>0</v>
      </c>
      <c r="N79" t="s">
        <v>1303</v>
      </c>
      <c r="O79">
        <v>491</v>
      </c>
      <c r="P79" t="s">
        <v>1304</v>
      </c>
      <c r="Q79">
        <v>43209596</v>
      </c>
      <c r="R79" t="s">
        <v>1746</v>
      </c>
      <c r="T79" t="s">
        <v>1747</v>
      </c>
      <c r="U79" t="s">
        <v>1748</v>
      </c>
      <c r="V79" t="s">
        <v>1308</v>
      </c>
      <c r="X79">
        <v>3116470831</v>
      </c>
      <c r="AA79" t="s">
        <v>1750</v>
      </c>
      <c r="AB79" t="s">
        <v>464</v>
      </c>
      <c r="AC79" t="s">
        <v>1311</v>
      </c>
      <c r="AD79" t="s">
        <v>463</v>
      </c>
      <c r="AE79">
        <v>5</v>
      </c>
      <c r="AF79" s="125">
        <v>-7563965824</v>
      </c>
      <c r="AG79" s="125">
        <v>629189229</v>
      </c>
      <c r="AH79" t="s">
        <v>1319</v>
      </c>
      <c r="AI79" t="s">
        <v>1313</v>
      </c>
      <c r="AJ79" t="s">
        <v>1314</v>
      </c>
      <c r="AK79" s="55">
        <v>45896</v>
      </c>
      <c r="AM79" t="s">
        <v>1350</v>
      </c>
      <c r="AN79" t="s">
        <v>1316</v>
      </c>
      <c r="AO79" t="s">
        <v>1751</v>
      </c>
      <c r="AR79" t="s">
        <v>1337</v>
      </c>
    </row>
    <row r="80" spans="1:44" x14ac:dyDescent="0.25">
      <c r="A80">
        <v>23513843</v>
      </c>
      <c r="B80">
        <v>1</v>
      </c>
      <c r="C80">
        <v>2</v>
      </c>
      <c r="D80" t="s">
        <v>1302</v>
      </c>
      <c r="E80" t="s">
        <v>465</v>
      </c>
      <c r="F80" t="s">
        <v>15</v>
      </c>
      <c r="G80" s="54">
        <v>45883.694513888891</v>
      </c>
      <c r="H80" s="54">
        <v>45883.694479166668</v>
      </c>
      <c r="I80" s="54">
        <v>45901.906828703701</v>
      </c>
      <c r="J80" t="s">
        <v>1754</v>
      </c>
      <c r="K80" t="s">
        <v>1346</v>
      </c>
      <c r="M80">
        <v>0</v>
      </c>
      <c r="N80" t="s">
        <v>1303</v>
      </c>
      <c r="O80">
        <v>491</v>
      </c>
      <c r="P80" t="s">
        <v>1304</v>
      </c>
      <c r="Q80">
        <v>1040731625</v>
      </c>
      <c r="R80" t="s">
        <v>1752</v>
      </c>
      <c r="T80" t="s">
        <v>1753</v>
      </c>
      <c r="V80" t="s">
        <v>1308</v>
      </c>
      <c r="X80">
        <v>3003041057</v>
      </c>
      <c r="AA80" t="s">
        <v>1755</v>
      </c>
      <c r="AB80" t="s">
        <v>464</v>
      </c>
      <c r="AC80" t="s">
        <v>1311</v>
      </c>
      <c r="AD80" t="s">
        <v>531</v>
      </c>
      <c r="AE80">
        <v>380</v>
      </c>
      <c r="AF80" s="125">
        <v>-7564319840</v>
      </c>
      <c r="AG80" s="125">
        <v>613854518</v>
      </c>
      <c r="AH80" t="s">
        <v>1312</v>
      </c>
      <c r="AI80" t="s">
        <v>1348</v>
      </c>
      <c r="AJ80" t="s">
        <v>1349</v>
      </c>
      <c r="AK80" s="55">
        <v>45888</v>
      </c>
      <c r="AM80" t="s">
        <v>1350</v>
      </c>
      <c r="AN80" t="s">
        <v>1316</v>
      </c>
      <c r="AO80" t="s">
        <v>1756</v>
      </c>
      <c r="AP80" t="s">
        <v>1757</v>
      </c>
    </row>
    <row r="81" spans="1:44" x14ac:dyDescent="0.25">
      <c r="A81">
        <v>23513890</v>
      </c>
      <c r="B81">
        <v>1</v>
      </c>
      <c r="C81">
        <v>2</v>
      </c>
      <c r="D81" t="s">
        <v>1302</v>
      </c>
      <c r="E81" t="s">
        <v>465</v>
      </c>
      <c r="F81" t="s">
        <v>15</v>
      </c>
      <c r="G81" s="54">
        <v>45883.743900462963</v>
      </c>
      <c r="H81" s="54">
        <v>45883.743877314817</v>
      </c>
      <c r="I81" s="54">
        <v>45901.906666666669</v>
      </c>
      <c r="J81" t="s">
        <v>1759</v>
      </c>
      <c r="K81" t="s">
        <v>1346</v>
      </c>
      <c r="M81">
        <v>0</v>
      </c>
      <c r="N81" t="s">
        <v>1303</v>
      </c>
      <c r="O81">
        <v>491</v>
      </c>
      <c r="P81" t="s">
        <v>1304</v>
      </c>
      <c r="Q81">
        <v>1026160496</v>
      </c>
      <c r="R81" t="s">
        <v>1758</v>
      </c>
      <c r="V81" t="s">
        <v>1308</v>
      </c>
      <c r="X81">
        <v>3126477687</v>
      </c>
      <c r="AA81" t="s">
        <v>1760</v>
      </c>
      <c r="AB81" t="s">
        <v>464</v>
      </c>
      <c r="AC81" t="s">
        <v>1311</v>
      </c>
      <c r="AD81" t="s">
        <v>531</v>
      </c>
      <c r="AE81">
        <v>380</v>
      </c>
      <c r="AF81" s="125">
        <v>-7564606514</v>
      </c>
      <c r="AG81" s="125">
        <v>611924726</v>
      </c>
      <c r="AH81" t="s">
        <v>1312</v>
      </c>
      <c r="AI81" t="s">
        <v>1348</v>
      </c>
      <c r="AJ81" t="s">
        <v>1349</v>
      </c>
      <c r="AK81" s="55">
        <v>45888</v>
      </c>
      <c r="AM81" t="s">
        <v>1350</v>
      </c>
      <c r="AN81" t="s">
        <v>1316</v>
      </c>
      <c r="AO81" t="s">
        <v>1761</v>
      </c>
      <c r="AP81" t="s">
        <v>1762</v>
      </c>
    </row>
    <row r="82" spans="1:44" x14ac:dyDescent="0.25">
      <c r="A82">
        <v>23514158</v>
      </c>
      <c r="B82">
        <v>1</v>
      </c>
      <c r="C82">
        <v>2</v>
      </c>
      <c r="D82" t="s">
        <v>1302</v>
      </c>
      <c r="E82" t="s">
        <v>465</v>
      </c>
      <c r="F82" t="s">
        <v>15</v>
      </c>
      <c r="G82" s="54">
        <v>45884.327581018515</v>
      </c>
      <c r="H82" s="54">
        <v>45884.327557870369</v>
      </c>
      <c r="I82" s="54">
        <v>45901.9065625</v>
      </c>
      <c r="J82" t="s">
        <v>1764</v>
      </c>
      <c r="K82" t="s">
        <v>1025</v>
      </c>
      <c r="M82">
        <v>0</v>
      </c>
      <c r="N82" t="s">
        <v>1303</v>
      </c>
      <c r="O82">
        <v>491</v>
      </c>
      <c r="P82" t="s">
        <v>1304</v>
      </c>
      <c r="Q82">
        <v>70850161</v>
      </c>
      <c r="R82" t="s">
        <v>1763</v>
      </c>
      <c r="V82" t="s">
        <v>1308</v>
      </c>
      <c r="W82">
        <v>2179712</v>
      </c>
      <c r="X82">
        <v>3116791063</v>
      </c>
      <c r="AA82" t="s">
        <v>1765</v>
      </c>
      <c r="AB82" t="s">
        <v>464</v>
      </c>
      <c r="AC82" t="s">
        <v>1311</v>
      </c>
      <c r="AD82" t="s">
        <v>463</v>
      </c>
      <c r="AE82">
        <v>5</v>
      </c>
      <c r="AF82" s="125">
        <v>-75532520</v>
      </c>
      <c r="AG82" s="125">
        <v>6234228</v>
      </c>
      <c r="AH82" t="s">
        <v>1312</v>
      </c>
      <c r="AI82" t="s">
        <v>1313</v>
      </c>
      <c r="AJ82" t="s">
        <v>1314</v>
      </c>
      <c r="AK82" s="55">
        <v>45888</v>
      </c>
      <c r="AM82" t="s">
        <v>1315</v>
      </c>
      <c r="AN82" t="s">
        <v>1316</v>
      </c>
      <c r="AO82" t="s">
        <v>1766</v>
      </c>
      <c r="AP82" t="s">
        <v>1767</v>
      </c>
    </row>
    <row r="83" spans="1:44" x14ac:dyDescent="0.25">
      <c r="A83">
        <v>23514430</v>
      </c>
      <c r="B83">
        <v>1</v>
      </c>
      <c r="C83">
        <v>2</v>
      </c>
      <c r="D83" t="s">
        <v>1302</v>
      </c>
      <c r="E83" t="s">
        <v>465</v>
      </c>
      <c r="F83" t="s">
        <v>15</v>
      </c>
      <c r="G83" s="54">
        <v>45899.365474537037</v>
      </c>
      <c r="H83" s="54">
        <v>45884.467743055553</v>
      </c>
      <c r="I83" s="54">
        <v>45901.906701388885</v>
      </c>
      <c r="J83" t="s">
        <v>1770</v>
      </c>
      <c r="K83" t="s">
        <v>1025</v>
      </c>
      <c r="M83">
        <v>0</v>
      </c>
      <c r="N83" t="s">
        <v>1303</v>
      </c>
      <c r="O83">
        <v>491</v>
      </c>
      <c r="P83" t="s">
        <v>1304</v>
      </c>
      <c r="Q83">
        <v>32140424</v>
      </c>
      <c r="R83" t="s">
        <v>1768</v>
      </c>
      <c r="T83" t="s">
        <v>1769</v>
      </c>
      <c r="V83" t="s">
        <v>1308</v>
      </c>
      <c r="X83">
        <v>3052270505</v>
      </c>
      <c r="AA83" t="s">
        <v>1771</v>
      </c>
      <c r="AB83" t="s">
        <v>464</v>
      </c>
      <c r="AC83" t="s">
        <v>1311</v>
      </c>
      <c r="AD83" t="s">
        <v>463</v>
      </c>
      <c r="AE83">
        <v>5</v>
      </c>
      <c r="AF83" s="125">
        <v>-7565376785</v>
      </c>
      <c r="AG83" s="125">
        <v>626872190</v>
      </c>
      <c r="AH83" t="s">
        <v>1319</v>
      </c>
      <c r="AI83" t="s">
        <v>1313</v>
      </c>
      <c r="AJ83" t="s">
        <v>1314</v>
      </c>
      <c r="AK83" s="55">
        <v>45899</v>
      </c>
      <c r="AM83" t="s">
        <v>1350</v>
      </c>
      <c r="AN83" t="s">
        <v>1316</v>
      </c>
      <c r="AO83" t="s">
        <v>1772</v>
      </c>
      <c r="AR83" t="s">
        <v>1337</v>
      </c>
    </row>
    <row r="84" spans="1:44" x14ac:dyDescent="0.25">
      <c r="A84">
        <v>23514560</v>
      </c>
      <c r="B84">
        <v>1</v>
      </c>
      <c r="C84">
        <v>2</v>
      </c>
      <c r="D84" t="s">
        <v>1302</v>
      </c>
      <c r="E84" t="s">
        <v>465</v>
      </c>
      <c r="F84" t="s">
        <v>15</v>
      </c>
      <c r="G84" s="54">
        <v>45884.569143518522</v>
      </c>
      <c r="H84" s="54">
        <v>45884.569085648145</v>
      </c>
      <c r="I84" s="54">
        <v>45901.906493055554</v>
      </c>
      <c r="J84" t="s">
        <v>1776</v>
      </c>
      <c r="K84" t="s">
        <v>1025</v>
      </c>
      <c r="M84">
        <v>0</v>
      </c>
      <c r="N84" t="s">
        <v>1303</v>
      </c>
      <c r="O84">
        <v>491</v>
      </c>
      <c r="P84" t="s">
        <v>1304</v>
      </c>
      <c r="Q84">
        <v>1017225702</v>
      </c>
      <c r="R84" t="s">
        <v>1773</v>
      </c>
      <c r="T84" t="s">
        <v>1774</v>
      </c>
      <c r="U84" t="s">
        <v>1775</v>
      </c>
      <c r="V84" t="s">
        <v>1308</v>
      </c>
      <c r="X84">
        <v>3043299125</v>
      </c>
      <c r="AA84" t="s">
        <v>1777</v>
      </c>
      <c r="AB84" t="s">
        <v>464</v>
      </c>
      <c r="AC84" t="s">
        <v>1311</v>
      </c>
      <c r="AD84" t="s">
        <v>463</v>
      </c>
      <c r="AE84">
        <v>5</v>
      </c>
      <c r="AF84" s="125">
        <v>-7559976905</v>
      </c>
      <c r="AG84" s="125">
        <v>627650613</v>
      </c>
      <c r="AH84" t="s">
        <v>1312</v>
      </c>
      <c r="AI84" t="s">
        <v>1313</v>
      </c>
      <c r="AJ84" t="s">
        <v>1314</v>
      </c>
      <c r="AK84" s="55">
        <v>45888</v>
      </c>
      <c r="AM84" t="s">
        <v>1315</v>
      </c>
      <c r="AN84" t="s">
        <v>1316</v>
      </c>
      <c r="AO84" t="s">
        <v>1778</v>
      </c>
      <c r="AP84" t="s">
        <v>1779</v>
      </c>
    </row>
    <row r="85" spans="1:44" x14ac:dyDescent="0.25">
      <c r="A85">
        <v>23514611</v>
      </c>
      <c r="B85">
        <v>1</v>
      </c>
      <c r="C85">
        <v>2</v>
      </c>
      <c r="D85" t="s">
        <v>1302</v>
      </c>
      <c r="E85" t="s">
        <v>465</v>
      </c>
      <c r="F85" t="s">
        <v>15</v>
      </c>
      <c r="G85" s="54">
        <v>45884.597685185188</v>
      </c>
      <c r="H85" s="54">
        <v>45884.597685185188</v>
      </c>
      <c r="I85" s="54">
        <v>45901.906747685185</v>
      </c>
      <c r="J85" t="s">
        <v>1781</v>
      </c>
      <c r="K85" t="s">
        <v>1379</v>
      </c>
      <c r="M85">
        <v>0</v>
      </c>
      <c r="N85" t="s">
        <v>1303</v>
      </c>
      <c r="O85">
        <v>491</v>
      </c>
      <c r="P85" t="s">
        <v>1304</v>
      </c>
      <c r="Q85">
        <v>43165144</v>
      </c>
      <c r="R85" t="s">
        <v>1780</v>
      </c>
      <c r="V85" t="s">
        <v>1308</v>
      </c>
      <c r="X85">
        <v>3137530493</v>
      </c>
      <c r="AA85" t="s">
        <v>1192</v>
      </c>
      <c r="AB85" t="s">
        <v>464</v>
      </c>
      <c r="AC85" t="s">
        <v>1311</v>
      </c>
      <c r="AD85" t="s">
        <v>502</v>
      </c>
      <c r="AE85">
        <v>360</v>
      </c>
      <c r="AF85" s="125">
        <v>-7561044117</v>
      </c>
      <c r="AG85" s="125">
        <v>619751183</v>
      </c>
      <c r="AH85" t="s">
        <v>1312</v>
      </c>
      <c r="AI85" t="s">
        <v>1313</v>
      </c>
      <c r="AJ85" t="s">
        <v>1314</v>
      </c>
      <c r="AK85" s="55">
        <v>45888</v>
      </c>
      <c r="AM85" t="s">
        <v>1350</v>
      </c>
      <c r="AN85" t="s">
        <v>1316</v>
      </c>
      <c r="AO85" t="s">
        <v>1782</v>
      </c>
      <c r="AP85" t="s">
        <v>1191</v>
      </c>
    </row>
    <row r="86" spans="1:44" x14ac:dyDescent="0.25">
      <c r="A86">
        <v>23514617</v>
      </c>
      <c r="B86">
        <v>1</v>
      </c>
      <c r="C86">
        <v>2</v>
      </c>
      <c r="D86" t="s">
        <v>1302</v>
      </c>
      <c r="E86" t="s">
        <v>465</v>
      </c>
      <c r="F86" t="s">
        <v>15</v>
      </c>
      <c r="G86" s="54">
        <v>45884.603310185186</v>
      </c>
      <c r="H86" s="54">
        <v>45884.60328703704</v>
      </c>
      <c r="I86" s="54">
        <v>45901.90693287037</v>
      </c>
      <c r="J86" t="s">
        <v>1785</v>
      </c>
      <c r="K86" t="s">
        <v>1401</v>
      </c>
      <c r="M86">
        <v>0</v>
      </c>
      <c r="N86" t="s">
        <v>1303</v>
      </c>
      <c r="O86">
        <v>491</v>
      </c>
      <c r="P86" t="s">
        <v>1304</v>
      </c>
      <c r="Q86">
        <v>42869921</v>
      </c>
      <c r="R86" t="s">
        <v>1783</v>
      </c>
      <c r="S86">
        <v>6019721</v>
      </c>
      <c r="T86" t="s">
        <v>1784</v>
      </c>
      <c r="V86" t="s">
        <v>1308</v>
      </c>
      <c r="W86">
        <v>6019721</v>
      </c>
      <c r="X86">
        <v>3225446280</v>
      </c>
      <c r="AA86" t="s">
        <v>1786</v>
      </c>
      <c r="AB86" t="s">
        <v>464</v>
      </c>
      <c r="AC86" t="s">
        <v>1311</v>
      </c>
      <c r="AD86" t="s">
        <v>1403</v>
      </c>
      <c r="AE86">
        <v>129</v>
      </c>
      <c r="AF86" s="125">
        <v>-7563425071</v>
      </c>
      <c r="AG86" s="125">
        <v>608528958</v>
      </c>
      <c r="AH86" t="s">
        <v>1312</v>
      </c>
      <c r="AI86" t="s">
        <v>1348</v>
      </c>
      <c r="AJ86" t="s">
        <v>1349</v>
      </c>
      <c r="AK86" s="55">
        <v>45888</v>
      </c>
      <c r="AM86" t="s">
        <v>1315</v>
      </c>
      <c r="AN86" t="s">
        <v>1316</v>
      </c>
      <c r="AO86" t="s">
        <v>1787</v>
      </c>
      <c r="AP86" t="s">
        <v>1788</v>
      </c>
    </row>
    <row r="87" spans="1:44" x14ac:dyDescent="0.25">
      <c r="A87">
        <v>23514645</v>
      </c>
      <c r="B87">
        <v>1</v>
      </c>
      <c r="C87">
        <v>2</v>
      </c>
      <c r="D87" t="s">
        <v>1302</v>
      </c>
      <c r="E87" t="s">
        <v>465</v>
      </c>
      <c r="F87" t="s">
        <v>15</v>
      </c>
      <c r="G87" s="54">
        <v>45899.591203703705</v>
      </c>
      <c r="H87" s="54">
        <v>45884.619398148148</v>
      </c>
      <c r="I87" s="54">
        <v>45901.906701388885</v>
      </c>
      <c r="J87" t="s">
        <v>1791</v>
      </c>
      <c r="K87" t="s">
        <v>1025</v>
      </c>
      <c r="M87">
        <v>0</v>
      </c>
      <c r="N87" t="s">
        <v>1303</v>
      </c>
      <c r="O87">
        <v>491</v>
      </c>
      <c r="P87" t="s">
        <v>1304</v>
      </c>
      <c r="Q87">
        <v>1025885524</v>
      </c>
      <c r="R87" t="s">
        <v>1789</v>
      </c>
      <c r="T87" t="s">
        <v>1790</v>
      </c>
      <c r="V87" t="s">
        <v>1308</v>
      </c>
      <c r="X87">
        <v>3242337224</v>
      </c>
      <c r="AA87" t="s">
        <v>1792</v>
      </c>
      <c r="AB87" t="s">
        <v>464</v>
      </c>
      <c r="AC87" t="s">
        <v>1311</v>
      </c>
      <c r="AD87" t="s">
        <v>463</v>
      </c>
      <c r="AE87">
        <v>5</v>
      </c>
      <c r="AF87" s="125">
        <v>-7565398044</v>
      </c>
      <c r="AG87" s="125">
        <v>627138737</v>
      </c>
      <c r="AH87" t="s">
        <v>1319</v>
      </c>
      <c r="AI87" t="s">
        <v>1313</v>
      </c>
      <c r="AJ87" t="s">
        <v>1314</v>
      </c>
      <c r="AK87" s="55">
        <v>45899</v>
      </c>
      <c r="AM87" t="s">
        <v>1350</v>
      </c>
      <c r="AN87" t="s">
        <v>1316</v>
      </c>
      <c r="AO87" t="s">
        <v>1793</v>
      </c>
      <c r="AR87" t="s">
        <v>1337</v>
      </c>
    </row>
    <row r="88" spans="1:44" x14ac:dyDescent="0.25">
      <c r="A88">
        <v>23514799</v>
      </c>
      <c r="B88">
        <v>1</v>
      </c>
      <c r="C88">
        <v>2</v>
      </c>
      <c r="D88" t="s">
        <v>1302</v>
      </c>
      <c r="E88" t="s">
        <v>465</v>
      </c>
      <c r="F88" t="s">
        <v>15</v>
      </c>
      <c r="G88" s="54">
        <v>45899.378287037034</v>
      </c>
      <c r="H88" s="54">
        <v>45884.689004629632</v>
      </c>
      <c r="I88" s="54">
        <v>45901.906747685185</v>
      </c>
      <c r="J88" t="s">
        <v>1796</v>
      </c>
      <c r="K88" t="s">
        <v>1025</v>
      </c>
      <c r="M88">
        <v>0</v>
      </c>
      <c r="N88" t="s">
        <v>1303</v>
      </c>
      <c r="O88">
        <v>491</v>
      </c>
      <c r="P88" t="s">
        <v>1304</v>
      </c>
      <c r="Q88">
        <v>1128479137</v>
      </c>
      <c r="R88" t="s">
        <v>1794</v>
      </c>
      <c r="T88" t="s">
        <v>1795</v>
      </c>
      <c r="V88" t="s">
        <v>1308</v>
      </c>
      <c r="X88">
        <v>3012470336</v>
      </c>
      <c r="AA88" t="s">
        <v>1797</v>
      </c>
      <c r="AB88" t="s">
        <v>464</v>
      </c>
      <c r="AC88" t="s">
        <v>1311</v>
      </c>
      <c r="AD88" t="s">
        <v>463</v>
      </c>
      <c r="AE88">
        <v>5</v>
      </c>
      <c r="AF88" s="125">
        <v>-75646251</v>
      </c>
      <c r="AG88" s="125">
        <v>6288290</v>
      </c>
      <c r="AH88" t="s">
        <v>1319</v>
      </c>
      <c r="AI88" t="s">
        <v>1313</v>
      </c>
      <c r="AJ88" t="s">
        <v>1314</v>
      </c>
      <c r="AK88" s="55">
        <v>45899</v>
      </c>
      <c r="AM88" t="s">
        <v>1350</v>
      </c>
      <c r="AN88" t="s">
        <v>1316</v>
      </c>
      <c r="AO88" t="s">
        <v>1798</v>
      </c>
      <c r="AR88" t="s">
        <v>1337</v>
      </c>
    </row>
    <row r="89" spans="1:44" x14ac:dyDescent="0.25">
      <c r="A89">
        <v>23514820</v>
      </c>
      <c r="B89">
        <v>1</v>
      </c>
      <c r="C89">
        <v>2</v>
      </c>
      <c r="D89" t="s">
        <v>1302</v>
      </c>
      <c r="E89" t="s">
        <v>465</v>
      </c>
      <c r="F89" t="s">
        <v>15</v>
      </c>
      <c r="G89" s="54">
        <v>45897.680844907409</v>
      </c>
      <c r="H89" s="54">
        <v>45884.702291666668</v>
      </c>
      <c r="I89" s="54">
        <v>45901.906689814816</v>
      </c>
      <c r="J89" t="s">
        <v>1800</v>
      </c>
      <c r="K89" t="s">
        <v>1025</v>
      </c>
      <c r="M89">
        <v>0</v>
      </c>
      <c r="N89" t="s">
        <v>1303</v>
      </c>
      <c r="O89">
        <v>491</v>
      </c>
      <c r="P89" t="s">
        <v>1304</v>
      </c>
      <c r="Q89">
        <v>1234989615</v>
      </c>
      <c r="R89" t="s">
        <v>1799</v>
      </c>
      <c r="V89" t="s">
        <v>1308</v>
      </c>
      <c r="X89">
        <v>3012584103</v>
      </c>
      <c r="AA89" t="s">
        <v>1801</v>
      </c>
      <c r="AB89" t="s">
        <v>464</v>
      </c>
      <c r="AC89" t="s">
        <v>1311</v>
      </c>
      <c r="AD89" t="s">
        <v>463</v>
      </c>
      <c r="AE89">
        <v>5</v>
      </c>
      <c r="AF89" s="125">
        <v>-7568265748</v>
      </c>
      <c r="AG89" s="125">
        <v>620302248</v>
      </c>
      <c r="AH89" t="s">
        <v>1319</v>
      </c>
      <c r="AI89" t="s">
        <v>1313</v>
      </c>
      <c r="AJ89" t="s">
        <v>1314</v>
      </c>
      <c r="AK89" s="55">
        <v>45897</v>
      </c>
      <c r="AM89" t="s">
        <v>1350</v>
      </c>
      <c r="AN89" t="s">
        <v>1316</v>
      </c>
      <c r="AO89" t="s">
        <v>1802</v>
      </c>
      <c r="AR89" t="s">
        <v>1337</v>
      </c>
    </row>
    <row r="90" spans="1:44" x14ac:dyDescent="0.25">
      <c r="A90">
        <v>23515278</v>
      </c>
      <c r="B90">
        <v>1</v>
      </c>
      <c r="C90">
        <v>2</v>
      </c>
      <c r="D90" t="s">
        <v>1302</v>
      </c>
      <c r="E90" t="s">
        <v>465</v>
      </c>
      <c r="F90" t="s">
        <v>15</v>
      </c>
      <c r="G90" s="54">
        <v>45887.388368055559</v>
      </c>
      <c r="H90" s="54">
        <v>45887.388356481482</v>
      </c>
      <c r="I90" s="54">
        <v>45901.906608796293</v>
      </c>
      <c r="J90" t="s">
        <v>1805</v>
      </c>
      <c r="K90" t="s">
        <v>1025</v>
      </c>
      <c r="M90">
        <v>0</v>
      </c>
      <c r="N90" t="s">
        <v>1303</v>
      </c>
      <c r="O90">
        <v>491</v>
      </c>
      <c r="P90" t="s">
        <v>1304</v>
      </c>
      <c r="Q90">
        <v>39178439</v>
      </c>
      <c r="R90" t="s">
        <v>1803</v>
      </c>
      <c r="U90" t="s">
        <v>1804</v>
      </c>
      <c r="V90" t="s">
        <v>1308</v>
      </c>
      <c r="X90">
        <v>3024106058</v>
      </c>
      <c r="AA90" t="s">
        <v>1806</v>
      </c>
      <c r="AB90" t="s">
        <v>464</v>
      </c>
      <c r="AC90" t="s">
        <v>1311</v>
      </c>
      <c r="AD90" t="s">
        <v>463</v>
      </c>
      <c r="AE90">
        <v>5</v>
      </c>
      <c r="AF90" s="125">
        <v>-7569992610</v>
      </c>
      <c r="AG90" s="125">
        <v>634397377</v>
      </c>
      <c r="AH90" t="s">
        <v>1312</v>
      </c>
      <c r="AI90" t="s">
        <v>1313</v>
      </c>
      <c r="AJ90" t="s">
        <v>1314</v>
      </c>
      <c r="AK90" s="55">
        <v>45888</v>
      </c>
      <c r="AM90" t="s">
        <v>1350</v>
      </c>
      <c r="AN90" t="s">
        <v>1316</v>
      </c>
      <c r="AO90" t="s">
        <v>1807</v>
      </c>
      <c r="AP90" t="s">
        <v>1808</v>
      </c>
    </row>
    <row r="91" spans="1:44" x14ac:dyDescent="0.25">
      <c r="A91">
        <v>23515589</v>
      </c>
      <c r="B91">
        <v>1</v>
      </c>
      <c r="C91">
        <v>2</v>
      </c>
      <c r="D91" t="s">
        <v>1302</v>
      </c>
      <c r="E91" t="s">
        <v>465</v>
      </c>
      <c r="F91" t="s">
        <v>15</v>
      </c>
      <c r="G91" s="54">
        <v>45888.400057870371</v>
      </c>
      <c r="H91" s="54">
        <v>45888.400057870371</v>
      </c>
      <c r="I91" s="54">
        <v>45901.906886574077</v>
      </c>
      <c r="J91" t="s">
        <v>1810</v>
      </c>
      <c r="K91" t="s">
        <v>1401</v>
      </c>
      <c r="M91">
        <v>0</v>
      </c>
      <c r="N91" t="s">
        <v>1303</v>
      </c>
      <c r="O91">
        <v>491</v>
      </c>
      <c r="P91" t="s">
        <v>1304</v>
      </c>
      <c r="Q91">
        <v>1026159596</v>
      </c>
      <c r="R91" t="s">
        <v>1809</v>
      </c>
      <c r="V91" t="s">
        <v>1308</v>
      </c>
      <c r="X91">
        <v>3147083835</v>
      </c>
      <c r="AA91" t="s">
        <v>1811</v>
      </c>
      <c r="AB91" t="s">
        <v>464</v>
      </c>
      <c r="AC91" t="s">
        <v>1311</v>
      </c>
      <c r="AD91" t="s">
        <v>1403</v>
      </c>
      <c r="AE91">
        <v>129</v>
      </c>
      <c r="AF91" s="125">
        <v>-7562758440</v>
      </c>
      <c r="AG91" s="125">
        <v>605716532</v>
      </c>
      <c r="AH91" t="s">
        <v>1312</v>
      </c>
      <c r="AI91" t="s">
        <v>1348</v>
      </c>
      <c r="AJ91" t="s">
        <v>1349</v>
      </c>
      <c r="AK91" s="55">
        <v>45889</v>
      </c>
      <c r="AM91" t="s">
        <v>1350</v>
      </c>
      <c r="AN91" t="s">
        <v>1316</v>
      </c>
      <c r="AO91" t="s">
        <v>1812</v>
      </c>
      <c r="AP91" t="s">
        <v>1813</v>
      </c>
    </row>
    <row r="92" spans="1:44" x14ac:dyDescent="0.25">
      <c r="A92">
        <v>23515635</v>
      </c>
      <c r="B92">
        <v>1</v>
      </c>
      <c r="C92">
        <v>2</v>
      </c>
      <c r="D92" t="s">
        <v>1302</v>
      </c>
      <c r="E92" t="s">
        <v>465</v>
      </c>
      <c r="F92" t="s">
        <v>15</v>
      </c>
      <c r="G92" s="54">
        <v>45894.717951388891</v>
      </c>
      <c r="H92" s="54">
        <v>45888.42560185185</v>
      </c>
      <c r="I92" s="54">
        <v>45901.906782407408</v>
      </c>
      <c r="J92" t="s">
        <v>1816</v>
      </c>
      <c r="K92" t="s">
        <v>1506</v>
      </c>
      <c r="M92">
        <v>0</v>
      </c>
      <c r="N92" t="s">
        <v>1303</v>
      </c>
      <c r="O92">
        <v>491</v>
      </c>
      <c r="P92" t="s">
        <v>1304</v>
      </c>
      <c r="Q92">
        <v>1037579437</v>
      </c>
      <c r="R92" t="s">
        <v>1814</v>
      </c>
      <c r="S92">
        <v>3311013</v>
      </c>
      <c r="T92" t="s">
        <v>1815</v>
      </c>
      <c r="V92" t="s">
        <v>1308</v>
      </c>
      <c r="W92">
        <v>3311013</v>
      </c>
      <c r="X92">
        <v>3248357498</v>
      </c>
      <c r="AA92" t="s">
        <v>1817</v>
      </c>
      <c r="AB92" t="s">
        <v>464</v>
      </c>
      <c r="AC92" t="s">
        <v>1311</v>
      </c>
      <c r="AD92" t="s">
        <v>1508</v>
      </c>
      <c r="AE92">
        <v>266</v>
      </c>
      <c r="AF92" s="125">
        <v>-7557930636</v>
      </c>
      <c r="AG92" s="125">
        <v>615020689</v>
      </c>
      <c r="AH92" t="s">
        <v>1319</v>
      </c>
      <c r="AI92" t="s">
        <v>1313</v>
      </c>
      <c r="AJ92" t="s">
        <v>1314</v>
      </c>
      <c r="AK92" s="55">
        <v>45895</v>
      </c>
      <c r="AM92" t="s">
        <v>1315</v>
      </c>
      <c r="AN92" t="s">
        <v>1316</v>
      </c>
      <c r="AO92" t="s">
        <v>1818</v>
      </c>
      <c r="AR92" t="s">
        <v>1337</v>
      </c>
    </row>
    <row r="93" spans="1:44" x14ac:dyDescent="0.25">
      <c r="A93">
        <v>23515879</v>
      </c>
      <c r="B93">
        <v>1</v>
      </c>
      <c r="C93">
        <v>2</v>
      </c>
      <c r="D93" t="s">
        <v>1302</v>
      </c>
      <c r="E93" t="s">
        <v>465</v>
      </c>
      <c r="F93" t="s">
        <v>15</v>
      </c>
      <c r="G93" s="54">
        <v>45901.330625000002</v>
      </c>
      <c r="H93" s="54">
        <v>45888.497291666667</v>
      </c>
      <c r="I93" s="54">
        <v>45901.906956018516</v>
      </c>
      <c r="J93" t="s">
        <v>1821</v>
      </c>
      <c r="K93" t="s">
        <v>1025</v>
      </c>
      <c r="M93">
        <v>0</v>
      </c>
      <c r="N93" t="s">
        <v>1303</v>
      </c>
      <c r="O93">
        <v>491</v>
      </c>
      <c r="P93" t="s">
        <v>1304</v>
      </c>
      <c r="Q93">
        <v>43451877</v>
      </c>
      <c r="R93" t="s">
        <v>1819</v>
      </c>
      <c r="S93">
        <v>3306012</v>
      </c>
      <c r="T93" t="s">
        <v>1820</v>
      </c>
      <c r="V93" t="s">
        <v>1308</v>
      </c>
      <c r="W93">
        <v>3306012</v>
      </c>
      <c r="X93">
        <v>3008488252</v>
      </c>
      <c r="AA93" t="s">
        <v>1822</v>
      </c>
      <c r="AB93" t="s">
        <v>464</v>
      </c>
      <c r="AC93" t="s">
        <v>1311</v>
      </c>
      <c r="AD93" t="s">
        <v>463</v>
      </c>
      <c r="AE93">
        <v>5</v>
      </c>
      <c r="AF93" s="125">
        <v>-7564949780</v>
      </c>
      <c r="AG93" s="125">
        <v>629476442</v>
      </c>
      <c r="AH93" t="s">
        <v>1319</v>
      </c>
      <c r="AI93" t="s">
        <v>1313</v>
      </c>
      <c r="AJ93" t="s">
        <v>1314</v>
      </c>
      <c r="AK93" s="55">
        <v>45901</v>
      </c>
      <c r="AM93" t="s">
        <v>1350</v>
      </c>
      <c r="AN93" t="s">
        <v>1316</v>
      </c>
      <c r="AO93" t="s">
        <v>1823</v>
      </c>
      <c r="AR93" t="s">
        <v>1337</v>
      </c>
    </row>
    <row r="94" spans="1:44" x14ac:dyDescent="0.25">
      <c r="A94">
        <v>23516154</v>
      </c>
      <c r="B94">
        <v>1</v>
      </c>
      <c r="C94">
        <v>2</v>
      </c>
      <c r="D94" t="s">
        <v>1302</v>
      </c>
      <c r="E94" t="s">
        <v>465</v>
      </c>
      <c r="F94" t="s">
        <v>15</v>
      </c>
      <c r="G94" s="54">
        <v>45888.5858912037</v>
      </c>
      <c r="H94" s="54">
        <v>45888.585868055554</v>
      </c>
      <c r="I94" s="54">
        <v>45901.90697916667</v>
      </c>
      <c r="J94" t="s">
        <v>1826</v>
      </c>
      <c r="K94" t="s">
        <v>1025</v>
      </c>
      <c r="M94">
        <v>0</v>
      </c>
      <c r="N94" t="s">
        <v>1303</v>
      </c>
      <c r="O94">
        <v>491</v>
      </c>
      <c r="P94" t="s">
        <v>1304</v>
      </c>
      <c r="Q94">
        <v>1007222528</v>
      </c>
      <c r="R94" t="s">
        <v>1824</v>
      </c>
      <c r="T94" t="s">
        <v>1825</v>
      </c>
      <c r="V94" t="s">
        <v>1308</v>
      </c>
      <c r="X94">
        <v>3233907268</v>
      </c>
      <c r="AA94" t="s">
        <v>1827</v>
      </c>
      <c r="AB94" t="s">
        <v>464</v>
      </c>
      <c r="AC94" t="s">
        <v>1311</v>
      </c>
      <c r="AD94" t="s">
        <v>463</v>
      </c>
      <c r="AE94">
        <v>5</v>
      </c>
      <c r="AF94" s="125">
        <v>-75621070</v>
      </c>
      <c r="AG94" s="125">
        <v>6248110</v>
      </c>
      <c r="AH94" t="s">
        <v>1312</v>
      </c>
      <c r="AI94" t="s">
        <v>1313</v>
      </c>
      <c r="AJ94" t="s">
        <v>1314</v>
      </c>
      <c r="AK94" s="55">
        <v>45889</v>
      </c>
      <c r="AM94" t="s">
        <v>1315</v>
      </c>
      <c r="AN94" t="s">
        <v>1316</v>
      </c>
      <c r="AO94" t="s">
        <v>1828</v>
      </c>
      <c r="AP94" t="s">
        <v>1829</v>
      </c>
    </row>
    <row r="95" spans="1:44" x14ac:dyDescent="0.25">
      <c r="A95">
        <v>23516175</v>
      </c>
      <c r="B95">
        <v>1</v>
      </c>
      <c r="C95">
        <v>2</v>
      </c>
      <c r="D95" t="s">
        <v>1302</v>
      </c>
      <c r="E95" t="s">
        <v>465</v>
      </c>
      <c r="F95" t="s">
        <v>15</v>
      </c>
      <c r="G95" s="54">
        <v>45888.592256944445</v>
      </c>
      <c r="H95" s="54">
        <v>45888.592256944445</v>
      </c>
      <c r="I95" s="54">
        <v>45901.906666666669</v>
      </c>
      <c r="J95" t="s">
        <v>1832</v>
      </c>
      <c r="K95" t="s">
        <v>1346</v>
      </c>
      <c r="M95">
        <v>0</v>
      </c>
      <c r="N95" t="s">
        <v>1303</v>
      </c>
      <c r="O95">
        <v>491</v>
      </c>
      <c r="P95" t="s">
        <v>1304</v>
      </c>
      <c r="Q95">
        <v>1039286928</v>
      </c>
      <c r="R95" t="s">
        <v>1830</v>
      </c>
      <c r="T95" t="s">
        <v>1831</v>
      </c>
      <c r="V95" t="s">
        <v>1308</v>
      </c>
      <c r="X95">
        <v>3123113068</v>
      </c>
      <c r="AA95" t="s">
        <v>1833</v>
      </c>
      <c r="AB95" t="s">
        <v>464</v>
      </c>
      <c r="AC95" t="s">
        <v>1311</v>
      </c>
      <c r="AD95" t="s">
        <v>531</v>
      </c>
      <c r="AE95">
        <v>380</v>
      </c>
      <c r="AF95" s="125">
        <v>-7562255602</v>
      </c>
      <c r="AG95" s="125">
        <v>611757163</v>
      </c>
      <c r="AH95" t="s">
        <v>1312</v>
      </c>
      <c r="AI95" t="s">
        <v>1348</v>
      </c>
      <c r="AJ95" t="s">
        <v>1349</v>
      </c>
      <c r="AK95" s="55">
        <v>45889</v>
      </c>
      <c r="AM95" t="s">
        <v>1350</v>
      </c>
      <c r="AN95" t="s">
        <v>1316</v>
      </c>
      <c r="AO95" t="s">
        <v>1834</v>
      </c>
      <c r="AP95" t="s">
        <v>1835</v>
      </c>
    </row>
    <row r="96" spans="1:44" x14ac:dyDescent="0.25">
      <c r="A96">
        <v>23516267</v>
      </c>
      <c r="B96">
        <v>1</v>
      </c>
      <c r="C96">
        <v>2</v>
      </c>
      <c r="D96" t="s">
        <v>1302</v>
      </c>
      <c r="E96" t="s">
        <v>465</v>
      </c>
      <c r="F96" t="s">
        <v>15</v>
      </c>
      <c r="G96" s="54">
        <v>45888.617951388886</v>
      </c>
      <c r="H96" s="54">
        <v>45888.617939814816</v>
      </c>
      <c r="I96" s="54">
        <v>45901.906828703701</v>
      </c>
      <c r="J96" t="s">
        <v>1838</v>
      </c>
      <c r="K96" t="s">
        <v>1346</v>
      </c>
      <c r="M96">
        <v>0</v>
      </c>
      <c r="N96" t="s">
        <v>1303</v>
      </c>
      <c r="O96">
        <v>491</v>
      </c>
      <c r="P96" t="s">
        <v>1304</v>
      </c>
      <c r="Q96">
        <v>15254482</v>
      </c>
      <c r="R96" t="s">
        <v>1836</v>
      </c>
      <c r="T96" t="s">
        <v>1837</v>
      </c>
      <c r="V96" t="s">
        <v>1308</v>
      </c>
      <c r="X96">
        <v>3146306770</v>
      </c>
      <c r="AA96" t="s">
        <v>1839</v>
      </c>
      <c r="AB96" t="s">
        <v>464</v>
      </c>
      <c r="AC96" t="s">
        <v>1311</v>
      </c>
      <c r="AD96" t="s">
        <v>531</v>
      </c>
      <c r="AE96">
        <v>380</v>
      </c>
      <c r="AF96" s="125">
        <v>-7563541213</v>
      </c>
      <c r="AG96" s="125">
        <v>611883859</v>
      </c>
      <c r="AH96" t="s">
        <v>1312</v>
      </c>
      <c r="AI96" t="s">
        <v>1348</v>
      </c>
      <c r="AJ96" t="s">
        <v>1349</v>
      </c>
      <c r="AK96" s="55">
        <v>45889</v>
      </c>
      <c r="AM96" t="s">
        <v>1350</v>
      </c>
      <c r="AN96" t="s">
        <v>1316</v>
      </c>
      <c r="AO96" t="s">
        <v>1840</v>
      </c>
      <c r="AP96" t="s">
        <v>1841</v>
      </c>
    </row>
    <row r="97" spans="1:44" x14ac:dyDescent="0.25">
      <c r="A97">
        <v>23516279</v>
      </c>
      <c r="B97">
        <v>1</v>
      </c>
      <c r="C97">
        <v>2</v>
      </c>
      <c r="D97" t="s">
        <v>1302</v>
      </c>
      <c r="E97" t="s">
        <v>465</v>
      </c>
      <c r="F97" t="s">
        <v>15</v>
      </c>
      <c r="G97" s="54">
        <v>45888.622233796297</v>
      </c>
      <c r="H97" s="54">
        <v>45888.622210648151</v>
      </c>
      <c r="I97" s="54">
        <v>45901.9065625</v>
      </c>
      <c r="J97" t="s">
        <v>1844</v>
      </c>
      <c r="K97" t="s">
        <v>1025</v>
      </c>
      <c r="M97">
        <v>0</v>
      </c>
      <c r="N97" t="s">
        <v>1303</v>
      </c>
      <c r="O97">
        <v>491</v>
      </c>
      <c r="P97" t="s">
        <v>1304</v>
      </c>
      <c r="Q97">
        <v>32292074</v>
      </c>
      <c r="R97" t="s">
        <v>1842</v>
      </c>
      <c r="U97" t="s">
        <v>1843</v>
      </c>
      <c r="V97" t="s">
        <v>1308</v>
      </c>
      <c r="X97">
        <v>3137249298</v>
      </c>
      <c r="AA97" t="s">
        <v>1845</v>
      </c>
      <c r="AB97" t="s">
        <v>464</v>
      </c>
      <c r="AC97" t="s">
        <v>1311</v>
      </c>
      <c r="AD97" t="s">
        <v>463</v>
      </c>
      <c r="AE97">
        <v>5</v>
      </c>
      <c r="AF97" s="125">
        <v>-75612482</v>
      </c>
      <c r="AG97" s="125">
        <v>6271528</v>
      </c>
      <c r="AH97" t="s">
        <v>1312</v>
      </c>
      <c r="AI97" t="s">
        <v>1313</v>
      </c>
      <c r="AJ97" t="s">
        <v>1314</v>
      </c>
      <c r="AK97" s="55">
        <v>45889</v>
      </c>
      <c r="AM97" t="s">
        <v>1315</v>
      </c>
      <c r="AN97" t="s">
        <v>1316</v>
      </c>
      <c r="AO97" t="s">
        <v>1846</v>
      </c>
      <c r="AP97" t="s">
        <v>1847</v>
      </c>
    </row>
    <row r="98" spans="1:44" x14ac:dyDescent="0.25">
      <c r="A98">
        <v>23516461</v>
      </c>
      <c r="B98">
        <v>1</v>
      </c>
      <c r="C98">
        <v>2</v>
      </c>
      <c r="D98" t="s">
        <v>1302</v>
      </c>
      <c r="E98" t="s">
        <v>465</v>
      </c>
      <c r="F98" t="s">
        <v>15</v>
      </c>
      <c r="G98" s="54">
        <v>45888.700231481482</v>
      </c>
      <c r="H98" s="54">
        <v>45888.700208333335</v>
      </c>
      <c r="I98" s="54">
        <v>45901.906666666669</v>
      </c>
      <c r="J98" t="s">
        <v>1850</v>
      </c>
      <c r="K98" t="s">
        <v>1025</v>
      </c>
      <c r="M98">
        <v>0</v>
      </c>
      <c r="N98" t="s">
        <v>1303</v>
      </c>
      <c r="O98">
        <v>491</v>
      </c>
      <c r="P98" t="s">
        <v>1304</v>
      </c>
      <c r="Q98">
        <v>43023285</v>
      </c>
      <c r="R98" t="s">
        <v>1848</v>
      </c>
      <c r="T98" t="s">
        <v>1849</v>
      </c>
      <c r="V98" t="s">
        <v>1308</v>
      </c>
      <c r="X98">
        <v>3185291186</v>
      </c>
      <c r="AA98" t="s">
        <v>1851</v>
      </c>
      <c r="AB98" t="s">
        <v>464</v>
      </c>
      <c r="AC98" t="s">
        <v>1311</v>
      </c>
      <c r="AD98" t="s">
        <v>463</v>
      </c>
      <c r="AE98">
        <v>5</v>
      </c>
      <c r="AF98" s="125">
        <v>-7552298602</v>
      </c>
      <c r="AG98" s="125">
        <v>623028924</v>
      </c>
      <c r="AH98" t="s">
        <v>1312</v>
      </c>
      <c r="AI98" t="s">
        <v>1313</v>
      </c>
      <c r="AJ98" t="s">
        <v>1314</v>
      </c>
      <c r="AK98" s="55">
        <v>45889</v>
      </c>
      <c r="AM98" t="s">
        <v>1350</v>
      </c>
      <c r="AN98" t="s">
        <v>1316</v>
      </c>
      <c r="AO98" t="s">
        <v>1852</v>
      </c>
      <c r="AP98" t="s">
        <v>1853</v>
      </c>
    </row>
    <row r="99" spans="1:44" x14ac:dyDescent="0.25">
      <c r="A99">
        <v>23516501</v>
      </c>
      <c r="B99">
        <v>1</v>
      </c>
      <c r="C99">
        <v>2</v>
      </c>
      <c r="D99" t="s">
        <v>1302</v>
      </c>
      <c r="E99" t="s">
        <v>465</v>
      </c>
      <c r="F99" t="s">
        <v>15</v>
      </c>
      <c r="G99" s="54">
        <v>45895.673645833333</v>
      </c>
      <c r="H99" s="54">
        <v>45888.752071759256</v>
      </c>
      <c r="I99" s="54">
        <v>45901.906840277778</v>
      </c>
      <c r="J99" t="s">
        <v>1856</v>
      </c>
      <c r="K99" t="s">
        <v>1025</v>
      </c>
      <c r="M99">
        <v>0</v>
      </c>
      <c r="N99" t="s">
        <v>1303</v>
      </c>
      <c r="O99">
        <v>491</v>
      </c>
      <c r="P99" t="s">
        <v>1304</v>
      </c>
      <c r="Q99">
        <v>43260323</v>
      </c>
      <c r="R99" t="s">
        <v>1854</v>
      </c>
      <c r="T99" t="s">
        <v>1855</v>
      </c>
      <c r="V99" t="s">
        <v>1308</v>
      </c>
      <c r="X99">
        <v>3146013525</v>
      </c>
      <c r="AA99" t="s">
        <v>1857</v>
      </c>
      <c r="AB99" t="s">
        <v>464</v>
      </c>
      <c r="AC99" t="s">
        <v>1311</v>
      </c>
      <c r="AD99" t="s">
        <v>463</v>
      </c>
      <c r="AE99">
        <v>5</v>
      </c>
      <c r="AF99" s="125">
        <v>-75625845</v>
      </c>
      <c r="AG99" s="125">
        <v>6251871</v>
      </c>
      <c r="AH99" t="s">
        <v>1319</v>
      </c>
      <c r="AI99" t="s">
        <v>1313</v>
      </c>
      <c r="AJ99" t="s">
        <v>1314</v>
      </c>
      <c r="AK99" s="55">
        <v>45896</v>
      </c>
      <c r="AM99" t="s">
        <v>1315</v>
      </c>
      <c r="AN99" t="s">
        <v>1316</v>
      </c>
      <c r="AO99" t="s">
        <v>1858</v>
      </c>
      <c r="AR99" t="s">
        <v>1337</v>
      </c>
    </row>
    <row r="100" spans="1:44" x14ac:dyDescent="0.25">
      <c r="A100">
        <v>23516763</v>
      </c>
      <c r="B100">
        <v>1</v>
      </c>
      <c r="C100">
        <v>2</v>
      </c>
      <c r="D100" t="s">
        <v>1302</v>
      </c>
      <c r="E100" t="s">
        <v>465</v>
      </c>
      <c r="F100" t="s">
        <v>15</v>
      </c>
      <c r="G100" s="54">
        <v>45891.698136574072</v>
      </c>
      <c r="H100" s="54">
        <v>45889.325613425928</v>
      </c>
      <c r="I100" s="54">
        <v>45901.906666666669</v>
      </c>
      <c r="J100" t="s">
        <v>1860</v>
      </c>
      <c r="K100" t="s">
        <v>1379</v>
      </c>
      <c r="M100">
        <v>0</v>
      </c>
      <c r="N100" t="s">
        <v>1303</v>
      </c>
      <c r="O100">
        <v>491</v>
      </c>
      <c r="P100" t="s">
        <v>1304</v>
      </c>
      <c r="Q100">
        <v>1234992377</v>
      </c>
      <c r="R100" t="s">
        <v>1859</v>
      </c>
      <c r="V100" t="s">
        <v>1308</v>
      </c>
      <c r="X100">
        <v>3172623804</v>
      </c>
      <c r="AA100" t="s">
        <v>1861</v>
      </c>
      <c r="AB100" t="s">
        <v>464</v>
      </c>
      <c r="AC100" t="s">
        <v>1311</v>
      </c>
      <c r="AD100" t="s">
        <v>502</v>
      </c>
      <c r="AE100">
        <v>360</v>
      </c>
      <c r="AF100" s="125">
        <v>-7560545929</v>
      </c>
      <c r="AG100" s="125">
        <v>619429848</v>
      </c>
      <c r="AH100" t="s">
        <v>1319</v>
      </c>
      <c r="AI100" t="s">
        <v>1313</v>
      </c>
      <c r="AJ100" t="s">
        <v>1314</v>
      </c>
      <c r="AK100" s="55">
        <v>45892</v>
      </c>
      <c r="AM100" t="s">
        <v>1315</v>
      </c>
      <c r="AN100" t="s">
        <v>1316</v>
      </c>
      <c r="AO100" t="s">
        <v>1862</v>
      </c>
      <c r="AR100" t="s">
        <v>1337</v>
      </c>
    </row>
    <row r="101" spans="1:44" x14ac:dyDescent="0.25">
      <c r="A101">
        <v>23516804</v>
      </c>
      <c r="B101">
        <v>1</v>
      </c>
      <c r="C101">
        <v>2</v>
      </c>
      <c r="D101" t="s">
        <v>1302</v>
      </c>
      <c r="E101" t="s">
        <v>465</v>
      </c>
      <c r="F101" t="s">
        <v>15</v>
      </c>
      <c r="G101" s="54">
        <v>45892.667731481481</v>
      </c>
      <c r="H101" s="54">
        <v>45889.348298611112</v>
      </c>
      <c r="I101" s="54">
        <v>45901.906574074077</v>
      </c>
      <c r="J101" t="s">
        <v>1864</v>
      </c>
      <c r="K101" t="s">
        <v>1681</v>
      </c>
      <c r="M101">
        <v>0</v>
      </c>
      <c r="N101" t="s">
        <v>1303</v>
      </c>
      <c r="O101">
        <v>491</v>
      </c>
      <c r="P101" t="s">
        <v>1304</v>
      </c>
      <c r="Q101">
        <v>21728553</v>
      </c>
      <c r="R101" t="s">
        <v>1863</v>
      </c>
      <c r="V101" t="s">
        <v>1308</v>
      </c>
      <c r="X101">
        <v>3194880290</v>
      </c>
      <c r="AA101" t="s">
        <v>1865</v>
      </c>
      <c r="AB101" t="s">
        <v>464</v>
      </c>
      <c r="AC101" t="s">
        <v>1311</v>
      </c>
      <c r="AD101" t="s">
        <v>539</v>
      </c>
      <c r="AE101">
        <v>631</v>
      </c>
      <c r="AF101" s="125">
        <v>-7561800074</v>
      </c>
      <c r="AG101" s="125">
        <v>613485187</v>
      </c>
      <c r="AH101" t="s">
        <v>1319</v>
      </c>
      <c r="AI101" t="s">
        <v>1313</v>
      </c>
      <c r="AJ101" t="s">
        <v>1314</v>
      </c>
      <c r="AK101" s="55">
        <v>45892</v>
      </c>
      <c r="AM101" t="s">
        <v>1350</v>
      </c>
      <c r="AN101" t="s">
        <v>1316</v>
      </c>
      <c r="AO101" t="s">
        <v>1866</v>
      </c>
      <c r="AR101" t="s">
        <v>1337</v>
      </c>
    </row>
    <row r="102" spans="1:44" x14ac:dyDescent="0.25">
      <c r="A102">
        <v>23516888</v>
      </c>
      <c r="B102">
        <v>1</v>
      </c>
      <c r="C102">
        <v>2</v>
      </c>
      <c r="D102" t="s">
        <v>1302</v>
      </c>
      <c r="E102" t="s">
        <v>465</v>
      </c>
      <c r="F102" t="s">
        <v>15</v>
      </c>
      <c r="G102" s="54">
        <v>45896.660520833335</v>
      </c>
      <c r="H102" s="54">
        <v>45889.38175925926</v>
      </c>
      <c r="I102" s="54">
        <v>45901.906585648147</v>
      </c>
      <c r="J102" t="s">
        <v>1869</v>
      </c>
      <c r="K102" t="s">
        <v>1025</v>
      </c>
      <c r="M102">
        <v>0</v>
      </c>
      <c r="N102" t="s">
        <v>1303</v>
      </c>
      <c r="O102">
        <v>491</v>
      </c>
      <c r="P102" t="s">
        <v>1304</v>
      </c>
      <c r="Q102">
        <v>21658825</v>
      </c>
      <c r="R102" t="s">
        <v>1867</v>
      </c>
      <c r="T102" t="s">
        <v>1868</v>
      </c>
      <c r="V102" t="s">
        <v>1308</v>
      </c>
      <c r="X102">
        <v>3008739499</v>
      </c>
      <c r="AA102" t="s">
        <v>1870</v>
      </c>
      <c r="AB102" t="s">
        <v>464</v>
      </c>
      <c r="AC102" t="s">
        <v>1311</v>
      </c>
      <c r="AD102" t="s">
        <v>463</v>
      </c>
      <c r="AE102">
        <v>5</v>
      </c>
      <c r="AF102" s="125">
        <v>-7561580898</v>
      </c>
      <c r="AG102" s="125">
        <v>625988074</v>
      </c>
      <c r="AH102" t="s">
        <v>1319</v>
      </c>
      <c r="AI102" t="s">
        <v>1313</v>
      </c>
      <c r="AJ102" t="s">
        <v>1314</v>
      </c>
      <c r="AK102" s="55">
        <v>45896</v>
      </c>
      <c r="AM102" t="s">
        <v>1315</v>
      </c>
      <c r="AN102" t="s">
        <v>1316</v>
      </c>
      <c r="AO102" t="s">
        <v>1871</v>
      </c>
      <c r="AR102" t="s">
        <v>1337</v>
      </c>
    </row>
    <row r="103" spans="1:44" x14ac:dyDescent="0.25">
      <c r="A103">
        <v>23516935</v>
      </c>
      <c r="B103">
        <v>1</v>
      </c>
      <c r="C103">
        <v>2</v>
      </c>
      <c r="D103" t="s">
        <v>1302</v>
      </c>
      <c r="E103" t="s">
        <v>465</v>
      </c>
      <c r="F103" t="s">
        <v>15</v>
      </c>
      <c r="G103" s="54">
        <v>45889.402488425927</v>
      </c>
      <c r="H103" s="54">
        <v>45889.402465277781</v>
      </c>
      <c r="I103" s="54">
        <v>45901.906886574077</v>
      </c>
      <c r="J103" t="s">
        <v>1873</v>
      </c>
      <c r="K103" t="s">
        <v>1401</v>
      </c>
      <c r="M103">
        <v>0</v>
      </c>
      <c r="N103" t="s">
        <v>1303</v>
      </c>
      <c r="O103">
        <v>491</v>
      </c>
      <c r="P103" t="s">
        <v>1304</v>
      </c>
      <c r="Q103">
        <v>43400097</v>
      </c>
      <c r="R103" t="s">
        <v>1872</v>
      </c>
      <c r="S103">
        <v>3038883</v>
      </c>
      <c r="V103" t="s">
        <v>1308</v>
      </c>
      <c r="W103">
        <v>3038883</v>
      </c>
      <c r="X103">
        <v>3104574743</v>
      </c>
      <c r="AA103" t="s">
        <v>1874</v>
      </c>
      <c r="AB103" t="s">
        <v>464</v>
      </c>
      <c r="AC103" t="s">
        <v>1311</v>
      </c>
      <c r="AD103" t="s">
        <v>1403</v>
      </c>
      <c r="AE103">
        <v>129</v>
      </c>
      <c r="AF103" s="125">
        <v>-7564048448</v>
      </c>
      <c r="AG103" s="125">
        <v>608146149</v>
      </c>
      <c r="AH103" t="s">
        <v>1312</v>
      </c>
      <c r="AI103" t="s">
        <v>1348</v>
      </c>
      <c r="AJ103" t="s">
        <v>1349</v>
      </c>
      <c r="AK103" s="55">
        <v>45891</v>
      </c>
      <c r="AM103" t="s">
        <v>1350</v>
      </c>
      <c r="AN103" t="s">
        <v>1316</v>
      </c>
      <c r="AO103" t="s">
        <v>1875</v>
      </c>
      <c r="AP103" t="s">
        <v>1876</v>
      </c>
    </row>
    <row r="104" spans="1:44" x14ac:dyDescent="0.25">
      <c r="A104">
        <v>23517002</v>
      </c>
      <c r="B104">
        <v>1</v>
      </c>
      <c r="C104">
        <v>2</v>
      </c>
      <c r="D104" t="s">
        <v>1302</v>
      </c>
      <c r="E104" t="s">
        <v>465</v>
      </c>
      <c r="F104" t="s">
        <v>15</v>
      </c>
      <c r="G104" s="54">
        <v>45889.435983796298</v>
      </c>
      <c r="H104" s="54">
        <v>45889.435960648145</v>
      </c>
      <c r="I104" s="54">
        <v>45901.906504629631</v>
      </c>
      <c r="J104" t="s">
        <v>1879</v>
      </c>
      <c r="K104" t="s">
        <v>1025</v>
      </c>
      <c r="M104">
        <v>0</v>
      </c>
      <c r="N104" t="s">
        <v>1303</v>
      </c>
      <c r="O104">
        <v>491</v>
      </c>
      <c r="P104" t="s">
        <v>1304</v>
      </c>
      <c r="Q104">
        <v>43320656</v>
      </c>
      <c r="R104" t="s">
        <v>1877</v>
      </c>
      <c r="T104" t="s">
        <v>1878</v>
      </c>
      <c r="V104" t="s">
        <v>1308</v>
      </c>
      <c r="X104">
        <v>3237278564</v>
      </c>
      <c r="AA104" t="s">
        <v>1880</v>
      </c>
      <c r="AB104" t="s">
        <v>464</v>
      </c>
      <c r="AC104" t="s">
        <v>1311</v>
      </c>
      <c r="AD104" t="s">
        <v>463</v>
      </c>
      <c r="AE104">
        <v>5</v>
      </c>
      <c r="AF104" s="125">
        <v>-7559671864</v>
      </c>
      <c r="AG104" s="125">
        <v>620247736</v>
      </c>
      <c r="AH104" t="s">
        <v>1312</v>
      </c>
      <c r="AI104" t="s">
        <v>1313</v>
      </c>
      <c r="AJ104" t="s">
        <v>1314</v>
      </c>
      <c r="AK104" s="55">
        <v>45890</v>
      </c>
      <c r="AM104" t="s">
        <v>1315</v>
      </c>
      <c r="AN104" t="s">
        <v>1316</v>
      </c>
      <c r="AO104" t="s">
        <v>1881</v>
      </c>
      <c r="AP104" t="s">
        <v>1882</v>
      </c>
    </row>
    <row r="105" spans="1:44" x14ac:dyDescent="0.25">
      <c r="A105">
        <v>23517226</v>
      </c>
      <c r="B105">
        <v>1</v>
      </c>
      <c r="C105">
        <v>2</v>
      </c>
      <c r="D105" t="s">
        <v>1302</v>
      </c>
      <c r="E105" t="s">
        <v>465</v>
      </c>
      <c r="F105" t="s">
        <v>15</v>
      </c>
      <c r="G105" s="54">
        <v>45889.532546296294</v>
      </c>
      <c r="H105" s="54">
        <v>45889.532523148147</v>
      </c>
      <c r="I105" s="54">
        <v>45901.906828703701</v>
      </c>
      <c r="J105" t="s">
        <v>1885</v>
      </c>
      <c r="K105" t="s">
        <v>1025</v>
      </c>
      <c r="M105">
        <v>0</v>
      </c>
      <c r="N105" t="s">
        <v>1303</v>
      </c>
      <c r="O105">
        <v>491</v>
      </c>
      <c r="P105" t="s">
        <v>1304</v>
      </c>
      <c r="Q105">
        <v>43529520</v>
      </c>
      <c r="R105" t="s">
        <v>1883</v>
      </c>
      <c r="T105" t="s">
        <v>1884</v>
      </c>
      <c r="V105" t="s">
        <v>1308</v>
      </c>
      <c r="X105">
        <v>3137683435</v>
      </c>
      <c r="AA105" t="s">
        <v>1886</v>
      </c>
      <c r="AB105" t="s">
        <v>464</v>
      </c>
      <c r="AC105" t="s">
        <v>1311</v>
      </c>
      <c r="AD105" t="s">
        <v>463</v>
      </c>
      <c r="AE105">
        <v>5</v>
      </c>
      <c r="AF105" s="125">
        <v>-7566908120</v>
      </c>
      <c r="AG105" s="125">
        <v>630128435</v>
      </c>
      <c r="AH105" t="s">
        <v>1312</v>
      </c>
      <c r="AI105" t="s">
        <v>1313</v>
      </c>
      <c r="AJ105" t="s">
        <v>1314</v>
      </c>
      <c r="AK105" s="55">
        <v>45890</v>
      </c>
      <c r="AM105" t="s">
        <v>1350</v>
      </c>
      <c r="AN105" t="s">
        <v>1316</v>
      </c>
      <c r="AO105" t="s">
        <v>1887</v>
      </c>
      <c r="AP105" t="s">
        <v>1888</v>
      </c>
    </row>
    <row r="106" spans="1:44" x14ac:dyDescent="0.25">
      <c r="A106">
        <v>23517247</v>
      </c>
      <c r="B106">
        <v>1</v>
      </c>
      <c r="C106">
        <v>2</v>
      </c>
      <c r="D106" t="s">
        <v>1302</v>
      </c>
      <c r="E106" t="s">
        <v>465</v>
      </c>
      <c r="F106" t="s">
        <v>15</v>
      </c>
      <c r="G106" s="54">
        <v>45889.547534722224</v>
      </c>
      <c r="H106" s="54">
        <v>45889.547534722224</v>
      </c>
      <c r="I106" s="54">
        <v>45901.906782407408</v>
      </c>
      <c r="J106" t="s">
        <v>1891</v>
      </c>
      <c r="K106" t="s">
        <v>1401</v>
      </c>
      <c r="M106">
        <v>0</v>
      </c>
      <c r="N106" t="s">
        <v>1303</v>
      </c>
      <c r="O106">
        <v>491</v>
      </c>
      <c r="P106" t="s">
        <v>1304</v>
      </c>
      <c r="Q106">
        <v>71140763</v>
      </c>
      <c r="R106" t="s">
        <v>1889</v>
      </c>
      <c r="T106" t="s">
        <v>1890</v>
      </c>
      <c r="V106" t="s">
        <v>1308</v>
      </c>
      <c r="X106">
        <v>3137643249</v>
      </c>
      <c r="AA106" t="s">
        <v>1892</v>
      </c>
      <c r="AB106" t="s">
        <v>464</v>
      </c>
      <c r="AC106" t="s">
        <v>1311</v>
      </c>
      <c r="AD106" t="s">
        <v>1403</v>
      </c>
      <c r="AE106">
        <v>129</v>
      </c>
      <c r="AF106" s="125">
        <v>-7563956812</v>
      </c>
      <c r="AG106" s="125">
        <v>608232994</v>
      </c>
      <c r="AH106" t="s">
        <v>1312</v>
      </c>
      <c r="AI106" t="s">
        <v>1348</v>
      </c>
      <c r="AJ106" t="s">
        <v>1349</v>
      </c>
      <c r="AK106" s="55">
        <v>45891</v>
      </c>
      <c r="AM106" t="s">
        <v>1350</v>
      </c>
      <c r="AN106" t="s">
        <v>1316</v>
      </c>
      <c r="AO106" t="s">
        <v>1893</v>
      </c>
      <c r="AP106" t="s">
        <v>1894</v>
      </c>
    </row>
    <row r="107" spans="1:44" x14ac:dyDescent="0.25">
      <c r="A107">
        <v>23517487</v>
      </c>
      <c r="B107">
        <v>1</v>
      </c>
      <c r="C107">
        <v>2</v>
      </c>
      <c r="D107" t="s">
        <v>1302</v>
      </c>
      <c r="E107" t="s">
        <v>465</v>
      </c>
      <c r="F107" t="s">
        <v>15</v>
      </c>
      <c r="G107" s="54">
        <v>45889.658101851855</v>
      </c>
      <c r="H107" s="54">
        <v>45889.658078703702</v>
      </c>
      <c r="I107" s="54">
        <v>45901.906574074077</v>
      </c>
      <c r="J107" t="s">
        <v>1897</v>
      </c>
      <c r="K107" t="s">
        <v>1346</v>
      </c>
      <c r="M107">
        <v>0</v>
      </c>
      <c r="N107" t="s">
        <v>1303</v>
      </c>
      <c r="O107">
        <v>491</v>
      </c>
      <c r="P107" t="s">
        <v>1304</v>
      </c>
      <c r="Q107">
        <v>43688992</v>
      </c>
      <c r="R107" t="s">
        <v>1895</v>
      </c>
      <c r="T107" t="s">
        <v>1896</v>
      </c>
      <c r="U107">
        <v>1.5909791E+17</v>
      </c>
      <c r="V107" t="s">
        <v>1308</v>
      </c>
      <c r="X107">
        <v>3207600129</v>
      </c>
      <c r="AA107" t="s">
        <v>1898</v>
      </c>
      <c r="AB107" t="s">
        <v>464</v>
      </c>
      <c r="AC107" t="s">
        <v>1311</v>
      </c>
      <c r="AD107" t="s">
        <v>531</v>
      </c>
      <c r="AE107">
        <v>380</v>
      </c>
      <c r="AF107" s="125">
        <v>-7562430080</v>
      </c>
      <c r="AG107" s="125">
        <v>611799101</v>
      </c>
      <c r="AH107" t="s">
        <v>1312</v>
      </c>
      <c r="AI107" t="s">
        <v>1348</v>
      </c>
      <c r="AJ107" t="s">
        <v>1349</v>
      </c>
      <c r="AK107" s="55">
        <v>45891</v>
      </c>
      <c r="AM107" t="s">
        <v>1350</v>
      </c>
      <c r="AN107" t="s">
        <v>1316</v>
      </c>
      <c r="AO107" t="s">
        <v>1899</v>
      </c>
      <c r="AP107" t="s">
        <v>1900</v>
      </c>
    </row>
    <row r="108" spans="1:44" x14ac:dyDescent="0.25">
      <c r="A108">
        <v>23517668</v>
      </c>
      <c r="B108">
        <v>1</v>
      </c>
      <c r="C108">
        <v>2</v>
      </c>
      <c r="D108" t="s">
        <v>1302</v>
      </c>
      <c r="E108" t="s">
        <v>465</v>
      </c>
      <c r="F108" t="s">
        <v>15</v>
      </c>
      <c r="G108" s="54">
        <v>45889.705671296295</v>
      </c>
      <c r="H108" s="54">
        <v>45889.705636574072</v>
      </c>
      <c r="I108" s="54">
        <v>45901.906504629631</v>
      </c>
      <c r="J108" t="s">
        <v>1903</v>
      </c>
      <c r="K108" t="s">
        <v>1025</v>
      </c>
      <c r="M108">
        <v>0</v>
      </c>
      <c r="N108" t="s">
        <v>1303</v>
      </c>
      <c r="O108">
        <v>491</v>
      </c>
      <c r="P108" t="s">
        <v>1304</v>
      </c>
      <c r="Q108">
        <v>43590996</v>
      </c>
      <c r="R108" t="s">
        <v>1901</v>
      </c>
      <c r="T108" t="s">
        <v>1902</v>
      </c>
      <c r="V108" t="s">
        <v>1308</v>
      </c>
      <c r="X108">
        <v>3156450346</v>
      </c>
      <c r="AA108" t="s">
        <v>1904</v>
      </c>
      <c r="AB108" t="s">
        <v>464</v>
      </c>
      <c r="AC108" t="s">
        <v>1311</v>
      </c>
      <c r="AD108" t="s">
        <v>463</v>
      </c>
      <c r="AE108">
        <v>5</v>
      </c>
      <c r="AF108" s="125">
        <v>-75622662</v>
      </c>
      <c r="AG108" s="125">
        <v>6221841</v>
      </c>
      <c r="AH108" t="s">
        <v>1312</v>
      </c>
      <c r="AI108" t="s">
        <v>1313</v>
      </c>
      <c r="AJ108" t="s">
        <v>1314</v>
      </c>
      <c r="AK108" s="55">
        <v>45890</v>
      </c>
      <c r="AM108" t="s">
        <v>1315</v>
      </c>
      <c r="AN108" t="s">
        <v>1316</v>
      </c>
      <c r="AO108" t="s">
        <v>1905</v>
      </c>
      <c r="AP108" t="s">
        <v>1906</v>
      </c>
    </row>
    <row r="109" spans="1:44" x14ac:dyDescent="0.25">
      <c r="A109">
        <v>23517684</v>
      </c>
      <c r="B109">
        <v>1</v>
      </c>
      <c r="C109">
        <v>2</v>
      </c>
      <c r="D109" t="s">
        <v>1302</v>
      </c>
      <c r="E109" t="s">
        <v>465</v>
      </c>
      <c r="F109" t="s">
        <v>15</v>
      </c>
      <c r="G109" s="54">
        <v>45889.714965277781</v>
      </c>
      <c r="H109" s="54">
        <v>45889.714942129627</v>
      </c>
      <c r="I109" s="54">
        <v>45901.906782407408</v>
      </c>
      <c r="J109" t="s">
        <v>1909</v>
      </c>
      <c r="K109" t="s">
        <v>1401</v>
      </c>
      <c r="M109">
        <v>0</v>
      </c>
      <c r="N109" t="s">
        <v>1303</v>
      </c>
      <c r="O109">
        <v>491</v>
      </c>
      <c r="P109" t="s">
        <v>1304</v>
      </c>
      <c r="Q109">
        <v>1026160803</v>
      </c>
      <c r="R109" t="s">
        <v>1907</v>
      </c>
      <c r="T109" t="s">
        <v>1908</v>
      </c>
      <c r="V109" t="s">
        <v>1308</v>
      </c>
      <c r="X109">
        <v>3016172206</v>
      </c>
      <c r="AA109" t="s">
        <v>1910</v>
      </c>
      <c r="AB109" t="s">
        <v>464</v>
      </c>
      <c r="AC109" t="s">
        <v>1311</v>
      </c>
      <c r="AD109" t="s">
        <v>1403</v>
      </c>
      <c r="AE109">
        <v>129</v>
      </c>
      <c r="AF109" s="125">
        <v>-7563696872</v>
      </c>
      <c r="AG109" s="125">
        <v>605299566</v>
      </c>
      <c r="AH109" t="s">
        <v>1312</v>
      </c>
      <c r="AI109" t="s">
        <v>1348</v>
      </c>
      <c r="AJ109" t="s">
        <v>1349</v>
      </c>
      <c r="AK109" s="55">
        <v>45891</v>
      </c>
      <c r="AM109" t="s">
        <v>1350</v>
      </c>
      <c r="AN109" t="s">
        <v>1316</v>
      </c>
      <c r="AO109" t="s">
        <v>1911</v>
      </c>
      <c r="AP109" t="s">
        <v>1912</v>
      </c>
    </row>
    <row r="110" spans="1:44" x14ac:dyDescent="0.25">
      <c r="A110">
        <v>23518122</v>
      </c>
      <c r="B110">
        <v>1</v>
      </c>
      <c r="C110">
        <v>2</v>
      </c>
      <c r="D110" t="s">
        <v>1302</v>
      </c>
      <c r="E110" t="s">
        <v>465</v>
      </c>
      <c r="F110" t="s">
        <v>15</v>
      </c>
      <c r="G110" s="54">
        <v>45895.661307870374</v>
      </c>
      <c r="H110" s="54">
        <v>45890.385312500002</v>
      </c>
      <c r="I110" s="54">
        <v>45901.90697916667</v>
      </c>
      <c r="J110" t="s">
        <v>1915</v>
      </c>
      <c r="K110" t="s">
        <v>1025</v>
      </c>
      <c r="M110">
        <v>0</v>
      </c>
      <c r="N110" t="s">
        <v>1303</v>
      </c>
      <c r="O110">
        <v>491</v>
      </c>
      <c r="P110" t="s">
        <v>1304</v>
      </c>
      <c r="Q110">
        <v>1128432840</v>
      </c>
      <c r="R110" t="s">
        <v>1913</v>
      </c>
      <c r="T110" t="s">
        <v>1914</v>
      </c>
      <c r="V110" t="s">
        <v>1308</v>
      </c>
      <c r="X110">
        <v>3012261930</v>
      </c>
      <c r="AA110" t="s">
        <v>1916</v>
      </c>
      <c r="AB110" t="s">
        <v>464</v>
      </c>
      <c r="AC110" t="s">
        <v>1311</v>
      </c>
      <c r="AD110" t="s">
        <v>463</v>
      </c>
      <c r="AE110">
        <v>5</v>
      </c>
      <c r="AF110" s="125">
        <v>-7554702537</v>
      </c>
      <c r="AG110" s="125">
        <v>624377972</v>
      </c>
      <c r="AH110" t="s">
        <v>1319</v>
      </c>
      <c r="AI110" t="s">
        <v>1313</v>
      </c>
      <c r="AJ110" t="s">
        <v>1314</v>
      </c>
      <c r="AK110" s="55">
        <v>45896</v>
      </c>
      <c r="AM110" t="s">
        <v>1315</v>
      </c>
      <c r="AN110" t="s">
        <v>1316</v>
      </c>
      <c r="AO110" t="s">
        <v>1917</v>
      </c>
      <c r="AR110" t="s">
        <v>1337</v>
      </c>
    </row>
    <row r="111" spans="1:44" x14ac:dyDescent="0.25">
      <c r="A111">
        <v>23518224</v>
      </c>
      <c r="B111">
        <v>1</v>
      </c>
      <c r="C111">
        <v>2</v>
      </c>
      <c r="D111" t="s">
        <v>1302</v>
      </c>
      <c r="E111" t="s">
        <v>465</v>
      </c>
      <c r="F111" t="s">
        <v>15</v>
      </c>
      <c r="G111" s="54">
        <v>45897.290844907409</v>
      </c>
      <c r="H111" s="54">
        <v>45890.417858796296</v>
      </c>
      <c r="I111" s="54">
        <v>45901.906909722224</v>
      </c>
      <c r="J111" t="s">
        <v>1919</v>
      </c>
      <c r="K111" t="s">
        <v>1025</v>
      </c>
      <c r="M111">
        <v>0</v>
      </c>
      <c r="N111" t="s">
        <v>1303</v>
      </c>
      <c r="O111">
        <v>491</v>
      </c>
      <c r="P111" t="s">
        <v>1304</v>
      </c>
      <c r="Q111">
        <v>1146439246</v>
      </c>
      <c r="R111" t="s">
        <v>1918</v>
      </c>
      <c r="V111" t="s">
        <v>1308</v>
      </c>
      <c r="X111">
        <v>3207316921</v>
      </c>
      <c r="AA111" t="s">
        <v>1920</v>
      </c>
      <c r="AB111" t="s">
        <v>464</v>
      </c>
      <c r="AC111" t="s">
        <v>1311</v>
      </c>
      <c r="AD111" t="s">
        <v>463</v>
      </c>
      <c r="AE111">
        <v>5</v>
      </c>
      <c r="AF111" s="125">
        <v>-7555639014</v>
      </c>
      <c r="AG111" s="125">
        <v>623204670</v>
      </c>
      <c r="AH111" t="s">
        <v>1319</v>
      </c>
      <c r="AI111" t="s">
        <v>1313</v>
      </c>
      <c r="AJ111" t="s">
        <v>1314</v>
      </c>
      <c r="AK111" s="55">
        <v>45897</v>
      </c>
      <c r="AM111" t="s">
        <v>1315</v>
      </c>
      <c r="AN111" t="s">
        <v>1316</v>
      </c>
      <c r="AO111" t="s">
        <v>1921</v>
      </c>
      <c r="AR111" t="s">
        <v>1337</v>
      </c>
    </row>
    <row r="112" spans="1:44" x14ac:dyDescent="0.25">
      <c r="A112">
        <v>23518521</v>
      </c>
      <c r="B112">
        <v>1</v>
      </c>
      <c r="C112">
        <v>2</v>
      </c>
      <c r="D112" t="s">
        <v>1302</v>
      </c>
      <c r="E112" t="s">
        <v>465</v>
      </c>
      <c r="F112" t="s">
        <v>15</v>
      </c>
      <c r="G112" s="54">
        <v>45896.704548611109</v>
      </c>
      <c r="H112" s="54">
        <v>45890.576932870368</v>
      </c>
      <c r="I112" s="54">
        <v>45901.906747685185</v>
      </c>
      <c r="J112" t="s">
        <v>1924</v>
      </c>
      <c r="K112" t="s">
        <v>1506</v>
      </c>
      <c r="M112">
        <v>0</v>
      </c>
      <c r="N112" t="s">
        <v>1303</v>
      </c>
      <c r="O112">
        <v>491</v>
      </c>
      <c r="P112" t="s">
        <v>1304</v>
      </c>
      <c r="Q112">
        <v>98660219</v>
      </c>
      <c r="R112" t="s">
        <v>1922</v>
      </c>
      <c r="T112" t="s">
        <v>1923</v>
      </c>
      <c r="V112" t="s">
        <v>1308</v>
      </c>
      <c r="X112">
        <v>3122746731</v>
      </c>
      <c r="AA112" t="s">
        <v>1925</v>
      </c>
      <c r="AB112" t="s">
        <v>464</v>
      </c>
      <c r="AC112" t="s">
        <v>1311</v>
      </c>
      <c r="AD112" t="s">
        <v>1508</v>
      </c>
      <c r="AE112">
        <v>266</v>
      </c>
      <c r="AF112" s="125">
        <v>-7557548</v>
      </c>
      <c r="AG112" s="125">
        <v>6172561</v>
      </c>
      <c r="AH112" t="s">
        <v>1319</v>
      </c>
      <c r="AI112" t="s">
        <v>1313</v>
      </c>
      <c r="AJ112" t="s">
        <v>1314</v>
      </c>
      <c r="AK112" s="55">
        <v>45896</v>
      </c>
      <c r="AM112" t="s">
        <v>1315</v>
      </c>
      <c r="AN112" t="s">
        <v>1316</v>
      </c>
      <c r="AO112" t="s">
        <v>1926</v>
      </c>
      <c r="AR112" t="s">
        <v>1337</v>
      </c>
    </row>
    <row r="113" spans="1:44" x14ac:dyDescent="0.25">
      <c r="A113">
        <v>23518535</v>
      </c>
      <c r="B113">
        <v>1</v>
      </c>
      <c r="C113">
        <v>2</v>
      </c>
      <c r="D113" t="s">
        <v>1302</v>
      </c>
      <c r="E113" t="s">
        <v>465</v>
      </c>
      <c r="F113" t="s">
        <v>15</v>
      </c>
      <c r="G113" s="54">
        <v>45890.586087962962</v>
      </c>
      <c r="H113" s="54">
        <v>45890.586053240739</v>
      </c>
      <c r="I113" s="54">
        <v>45901.906689814816</v>
      </c>
      <c r="J113" t="s">
        <v>1929</v>
      </c>
      <c r="K113" t="s">
        <v>1025</v>
      </c>
      <c r="M113">
        <v>0</v>
      </c>
      <c r="N113" t="s">
        <v>1303</v>
      </c>
      <c r="O113">
        <v>491</v>
      </c>
      <c r="P113" t="s">
        <v>1304</v>
      </c>
      <c r="Q113">
        <v>1152217091</v>
      </c>
      <c r="R113" t="s">
        <v>1927</v>
      </c>
      <c r="T113" t="s">
        <v>1928</v>
      </c>
      <c r="V113" t="s">
        <v>1308</v>
      </c>
      <c r="X113">
        <v>3204768368</v>
      </c>
      <c r="AA113" t="s">
        <v>1930</v>
      </c>
      <c r="AB113" t="s">
        <v>464</v>
      </c>
      <c r="AC113" t="s">
        <v>1311</v>
      </c>
      <c r="AD113" t="s">
        <v>463</v>
      </c>
      <c r="AE113">
        <v>5</v>
      </c>
      <c r="AF113" s="125">
        <v>-7561211059</v>
      </c>
      <c r="AG113" s="125">
        <v>626417694</v>
      </c>
      <c r="AH113" t="s">
        <v>1312</v>
      </c>
      <c r="AI113" t="s">
        <v>1313</v>
      </c>
      <c r="AJ113" t="s">
        <v>1314</v>
      </c>
      <c r="AK113" s="55">
        <v>45891</v>
      </c>
      <c r="AM113" t="s">
        <v>1315</v>
      </c>
      <c r="AN113" t="s">
        <v>1316</v>
      </c>
      <c r="AO113" t="s">
        <v>1931</v>
      </c>
      <c r="AP113" t="s">
        <v>1932</v>
      </c>
    </row>
    <row r="114" spans="1:44" x14ac:dyDescent="0.25">
      <c r="A114">
        <v>23518742</v>
      </c>
      <c r="B114">
        <v>1</v>
      </c>
      <c r="C114">
        <v>2</v>
      </c>
      <c r="D114" t="s">
        <v>1302</v>
      </c>
      <c r="E114" t="s">
        <v>465</v>
      </c>
      <c r="F114" t="s">
        <v>15</v>
      </c>
      <c r="G114" s="54">
        <v>45890.66988425926</v>
      </c>
      <c r="H114" s="54">
        <v>45890.669849537036</v>
      </c>
      <c r="I114" s="54">
        <v>45901.90693287037</v>
      </c>
      <c r="J114" t="s">
        <v>1935</v>
      </c>
      <c r="K114" t="s">
        <v>1025</v>
      </c>
      <c r="M114">
        <v>0</v>
      </c>
      <c r="N114" t="s">
        <v>1303</v>
      </c>
      <c r="O114">
        <v>491</v>
      </c>
      <c r="P114" t="s">
        <v>1304</v>
      </c>
      <c r="Q114">
        <v>71531914</v>
      </c>
      <c r="R114" t="s">
        <v>1933</v>
      </c>
      <c r="T114" t="s">
        <v>1934</v>
      </c>
      <c r="V114" t="s">
        <v>1308</v>
      </c>
      <c r="X114">
        <v>3162970099</v>
      </c>
      <c r="AA114" t="s">
        <v>1936</v>
      </c>
      <c r="AB114" t="s">
        <v>464</v>
      </c>
      <c r="AC114" t="s">
        <v>1311</v>
      </c>
      <c r="AD114" t="s">
        <v>463</v>
      </c>
      <c r="AE114">
        <v>5</v>
      </c>
      <c r="AF114" s="125">
        <v>-75640565</v>
      </c>
      <c r="AG114" s="125">
        <v>6303267</v>
      </c>
      <c r="AH114" t="s">
        <v>1312</v>
      </c>
      <c r="AI114" t="s">
        <v>1313</v>
      </c>
      <c r="AJ114" t="s">
        <v>1314</v>
      </c>
      <c r="AK114" s="55">
        <v>45891</v>
      </c>
      <c r="AM114" t="s">
        <v>1350</v>
      </c>
      <c r="AN114" t="s">
        <v>1316</v>
      </c>
      <c r="AO114" t="s">
        <v>1937</v>
      </c>
      <c r="AP114" t="s">
        <v>1938</v>
      </c>
    </row>
    <row r="115" spans="1:44" x14ac:dyDescent="0.25">
      <c r="A115">
        <v>23519436</v>
      </c>
      <c r="B115">
        <v>1</v>
      </c>
      <c r="C115">
        <v>2</v>
      </c>
      <c r="D115" t="s">
        <v>1302</v>
      </c>
      <c r="E115" t="s">
        <v>465</v>
      </c>
      <c r="F115" t="s">
        <v>15</v>
      </c>
      <c r="G115" s="54">
        <v>45897.676724537036</v>
      </c>
      <c r="H115" s="54">
        <v>45891.372048611112</v>
      </c>
      <c r="I115" s="54">
        <v>45901.906504629631</v>
      </c>
      <c r="J115" t="s">
        <v>1941</v>
      </c>
      <c r="K115" t="s">
        <v>1025</v>
      </c>
      <c r="M115">
        <v>0</v>
      </c>
      <c r="N115" t="s">
        <v>1303</v>
      </c>
      <c r="O115">
        <v>491</v>
      </c>
      <c r="P115" t="s">
        <v>1304</v>
      </c>
      <c r="Q115">
        <v>98603907</v>
      </c>
      <c r="R115" t="s">
        <v>1939</v>
      </c>
      <c r="T115" t="s">
        <v>1940</v>
      </c>
      <c r="V115" t="s">
        <v>1308</v>
      </c>
      <c r="X115">
        <v>3105210697</v>
      </c>
      <c r="AA115" t="s">
        <v>1942</v>
      </c>
      <c r="AB115" t="s">
        <v>464</v>
      </c>
      <c r="AC115" t="s">
        <v>1311</v>
      </c>
      <c r="AD115" t="s">
        <v>463</v>
      </c>
      <c r="AE115">
        <v>5</v>
      </c>
      <c r="AF115" s="125">
        <v>-7560994516</v>
      </c>
      <c r="AG115" s="125">
        <v>627310859</v>
      </c>
      <c r="AH115" t="s">
        <v>1319</v>
      </c>
      <c r="AI115" t="s">
        <v>1313</v>
      </c>
      <c r="AJ115" t="s">
        <v>1314</v>
      </c>
      <c r="AK115" s="55">
        <v>45897</v>
      </c>
      <c r="AM115" t="s">
        <v>1315</v>
      </c>
      <c r="AN115" t="s">
        <v>1316</v>
      </c>
      <c r="AO115" t="s">
        <v>1943</v>
      </c>
      <c r="AR115" t="s">
        <v>1337</v>
      </c>
    </row>
    <row r="116" spans="1:44" x14ac:dyDescent="0.25">
      <c r="A116">
        <v>23519486</v>
      </c>
      <c r="B116">
        <v>1</v>
      </c>
      <c r="C116">
        <v>2</v>
      </c>
      <c r="D116" t="s">
        <v>1302</v>
      </c>
      <c r="E116" t="s">
        <v>465</v>
      </c>
      <c r="F116" t="s">
        <v>15</v>
      </c>
      <c r="G116" s="54">
        <v>45891.406111111108</v>
      </c>
      <c r="H116" s="54">
        <v>45891.406087962961</v>
      </c>
      <c r="I116" s="54">
        <v>45901.90693287037</v>
      </c>
      <c r="J116" t="s">
        <v>1946</v>
      </c>
      <c r="K116" t="s">
        <v>1025</v>
      </c>
      <c r="M116">
        <v>0</v>
      </c>
      <c r="N116" t="s">
        <v>1303</v>
      </c>
      <c r="O116">
        <v>491</v>
      </c>
      <c r="P116" t="s">
        <v>1304</v>
      </c>
      <c r="Q116">
        <v>98539280</v>
      </c>
      <c r="R116" t="s">
        <v>1944</v>
      </c>
      <c r="S116">
        <v>2811406</v>
      </c>
      <c r="T116" t="s">
        <v>1945</v>
      </c>
      <c r="V116" t="s">
        <v>1308</v>
      </c>
      <c r="W116">
        <v>2811406</v>
      </c>
      <c r="X116">
        <v>3005573128</v>
      </c>
      <c r="AA116" t="s">
        <v>1947</v>
      </c>
      <c r="AB116" t="s">
        <v>464</v>
      </c>
      <c r="AC116" t="s">
        <v>1311</v>
      </c>
      <c r="AD116" t="s">
        <v>463</v>
      </c>
      <c r="AE116">
        <v>5</v>
      </c>
      <c r="AF116" s="125">
        <v>-7549005442</v>
      </c>
      <c r="AG116" s="125">
        <v>625451433</v>
      </c>
      <c r="AH116" t="s">
        <v>1312</v>
      </c>
      <c r="AI116" t="s">
        <v>1313</v>
      </c>
      <c r="AJ116" t="s">
        <v>1314</v>
      </c>
      <c r="AK116" s="55">
        <v>45891</v>
      </c>
      <c r="AM116" t="s">
        <v>1350</v>
      </c>
      <c r="AN116" t="s">
        <v>1316</v>
      </c>
      <c r="AO116" t="s">
        <v>1948</v>
      </c>
      <c r="AP116" t="s">
        <v>1949</v>
      </c>
    </row>
    <row r="117" spans="1:44" x14ac:dyDescent="0.25">
      <c r="A117">
        <v>23519503</v>
      </c>
      <c r="B117">
        <v>1</v>
      </c>
      <c r="C117">
        <v>2</v>
      </c>
      <c r="D117" t="s">
        <v>1302</v>
      </c>
      <c r="E117" t="s">
        <v>465</v>
      </c>
      <c r="F117" t="s">
        <v>15</v>
      </c>
      <c r="G117" s="54">
        <v>45895.662824074076</v>
      </c>
      <c r="H117" s="54">
        <v>45891.413506944446</v>
      </c>
      <c r="I117" s="54">
        <v>45901.906944444447</v>
      </c>
      <c r="J117" t="s">
        <v>1951</v>
      </c>
      <c r="K117" t="s">
        <v>1025</v>
      </c>
      <c r="M117">
        <v>0</v>
      </c>
      <c r="N117" t="s">
        <v>1303</v>
      </c>
      <c r="O117">
        <v>491</v>
      </c>
      <c r="P117" t="s">
        <v>1304</v>
      </c>
      <c r="Q117">
        <v>71622832</v>
      </c>
      <c r="R117" t="s">
        <v>1950</v>
      </c>
      <c r="S117">
        <v>2531180</v>
      </c>
      <c r="V117" t="s">
        <v>1308</v>
      </c>
      <c r="W117">
        <v>2531180</v>
      </c>
      <c r="X117">
        <v>3017026987</v>
      </c>
      <c r="AA117" t="s">
        <v>1952</v>
      </c>
      <c r="AB117" t="s">
        <v>464</v>
      </c>
      <c r="AC117" t="s">
        <v>1311</v>
      </c>
      <c r="AD117" t="s">
        <v>463</v>
      </c>
      <c r="AE117">
        <v>5</v>
      </c>
      <c r="AF117" s="125">
        <v>-75639571</v>
      </c>
      <c r="AG117" s="125">
        <v>6250745</v>
      </c>
      <c r="AH117" t="s">
        <v>1319</v>
      </c>
      <c r="AI117" t="s">
        <v>1313</v>
      </c>
      <c r="AJ117" t="s">
        <v>1314</v>
      </c>
      <c r="AK117" s="55">
        <v>45896</v>
      </c>
      <c r="AM117" t="s">
        <v>1315</v>
      </c>
      <c r="AN117" t="s">
        <v>1316</v>
      </c>
      <c r="AO117" t="s">
        <v>1953</v>
      </c>
      <c r="AR117" t="s">
        <v>1337</v>
      </c>
    </row>
    <row r="118" spans="1:44" x14ac:dyDescent="0.25">
      <c r="A118">
        <v>23519535</v>
      </c>
      <c r="B118">
        <v>1</v>
      </c>
      <c r="C118">
        <v>2</v>
      </c>
      <c r="D118" t="s">
        <v>1302</v>
      </c>
      <c r="E118" t="s">
        <v>465</v>
      </c>
      <c r="F118" t="s">
        <v>15</v>
      </c>
      <c r="G118" s="54">
        <v>45891.435578703706</v>
      </c>
      <c r="H118" s="54">
        <v>45891.435543981483</v>
      </c>
      <c r="I118" s="54">
        <v>45901.906666666669</v>
      </c>
      <c r="J118" t="s">
        <v>1956</v>
      </c>
      <c r="K118" t="s">
        <v>1025</v>
      </c>
      <c r="M118">
        <v>0</v>
      </c>
      <c r="N118" t="s">
        <v>1303</v>
      </c>
      <c r="O118">
        <v>491</v>
      </c>
      <c r="P118" t="s">
        <v>1304</v>
      </c>
      <c r="Q118">
        <v>1035875432</v>
      </c>
      <c r="R118" t="s">
        <v>1954</v>
      </c>
      <c r="T118" t="s">
        <v>1955</v>
      </c>
      <c r="V118" t="s">
        <v>1308</v>
      </c>
      <c r="X118">
        <v>3203342560</v>
      </c>
      <c r="AA118" t="s">
        <v>1957</v>
      </c>
      <c r="AB118" t="s">
        <v>464</v>
      </c>
      <c r="AC118" t="s">
        <v>1311</v>
      </c>
      <c r="AD118" t="s">
        <v>463</v>
      </c>
      <c r="AE118">
        <v>5</v>
      </c>
      <c r="AF118" s="125">
        <v>-7570718534</v>
      </c>
      <c r="AG118" s="125">
        <v>636253616</v>
      </c>
      <c r="AH118" t="s">
        <v>1312</v>
      </c>
      <c r="AI118" t="s">
        <v>1313</v>
      </c>
      <c r="AJ118" t="s">
        <v>1314</v>
      </c>
      <c r="AK118" s="55">
        <v>45891</v>
      </c>
      <c r="AM118" t="s">
        <v>1350</v>
      </c>
      <c r="AN118" t="s">
        <v>1316</v>
      </c>
      <c r="AO118" t="s">
        <v>1958</v>
      </c>
      <c r="AP118" t="s">
        <v>1959</v>
      </c>
    </row>
    <row r="119" spans="1:44" x14ac:dyDescent="0.25">
      <c r="A119">
        <v>23520030</v>
      </c>
      <c r="B119">
        <v>1</v>
      </c>
      <c r="C119">
        <v>2</v>
      </c>
      <c r="D119" t="s">
        <v>1302</v>
      </c>
      <c r="E119" t="s">
        <v>465</v>
      </c>
      <c r="F119" t="s">
        <v>15</v>
      </c>
      <c r="G119" s="54">
        <v>45896.697326388887</v>
      </c>
      <c r="H119" s="54">
        <v>45891.489398148151</v>
      </c>
      <c r="I119" s="54">
        <v>45901.906956018516</v>
      </c>
      <c r="J119" t="s">
        <v>1961</v>
      </c>
      <c r="K119" t="s">
        <v>1025</v>
      </c>
      <c r="M119">
        <v>0</v>
      </c>
      <c r="N119" t="s">
        <v>1303</v>
      </c>
      <c r="O119">
        <v>491</v>
      </c>
      <c r="P119" t="s">
        <v>1304</v>
      </c>
      <c r="Q119">
        <v>1017133481</v>
      </c>
      <c r="R119" t="s">
        <v>1960</v>
      </c>
      <c r="V119" t="s">
        <v>1308</v>
      </c>
      <c r="X119">
        <v>3137165557</v>
      </c>
      <c r="AA119" t="s">
        <v>1962</v>
      </c>
      <c r="AB119" t="s">
        <v>464</v>
      </c>
      <c r="AC119" t="s">
        <v>1311</v>
      </c>
      <c r="AD119" t="s">
        <v>463</v>
      </c>
      <c r="AE119">
        <v>5</v>
      </c>
      <c r="AF119" s="125">
        <v>-7563006167</v>
      </c>
      <c r="AG119" s="125">
        <v>623489833</v>
      </c>
      <c r="AH119" t="s">
        <v>1319</v>
      </c>
      <c r="AI119" t="s">
        <v>1313</v>
      </c>
      <c r="AJ119" t="s">
        <v>1314</v>
      </c>
      <c r="AK119" s="55">
        <v>45896</v>
      </c>
      <c r="AM119" t="s">
        <v>1315</v>
      </c>
      <c r="AN119" t="s">
        <v>1316</v>
      </c>
      <c r="AO119" t="s">
        <v>1963</v>
      </c>
      <c r="AR119" t="s">
        <v>1337</v>
      </c>
    </row>
    <row r="120" spans="1:44" x14ac:dyDescent="0.25">
      <c r="A120">
        <v>23520043</v>
      </c>
      <c r="B120">
        <v>1</v>
      </c>
      <c r="C120">
        <v>2</v>
      </c>
      <c r="D120" t="s">
        <v>1302</v>
      </c>
      <c r="E120" t="s">
        <v>465</v>
      </c>
      <c r="F120" t="s">
        <v>15</v>
      </c>
      <c r="G120" s="54">
        <v>45896.70553240741</v>
      </c>
      <c r="H120" s="54">
        <v>45891.496516203704</v>
      </c>
      <c r="I120" s="54">
        <v>45901.906909722224</v>
      </c>
      <c r="J120" t="s">
        <v>1966</v>
      </c>
      <c r="K120" t="s">
        <v>1025</v>
      </c>
      <c r="M120">
        <v>0</v>
      </c>
      <c r="N120" t="s">
        <v>1303</v>
      </c>
      <c r="O120">
        <v>491</v>
      </c>
      <c r="P120" t="s">
        <v>1304</v>
      </c>
      <c r="Q120">
        <v>1015187878</v>
      </c>
      <c r="R120" t="s">
        <v>1964</v>
      </c>
      <c r="T120" t="s">
        <v>1965</v>
      </c>
      <c r="V120" t="s">
        <v>1308</v>
      </c>
      <c r="X120">
        <v>3245917321</v>
      </c>
      <c r="AA120" t="s">
        <v>1967</v>
      </c>
      <c r="AB120" t="s">
        <v>464</v>
      </c>
      <c r="AC120" t="s">
        <v>1311</v>
      </c>
      <c r="AD120" t="s">
        <v>463</v>
      </c>
      <c r="AE120">
        <v>5</v>
      </c>
      <c r="AF120" s="125">
        <v>-75619593</v>
      </c>
      <c r="AG120" s="125">
        <v>6250782</v>
      </c>
      <c r="AH120" t="s">
        <v>1319</v>
      </c>
      <c r="AI120" t="s">
        <v>1313</v>
      </c>
      <c r="AJ120" t="s">
        <v>1314</v>
      </c>
      <c r="AK120" s="55">
        <v>45896</v>
      </c>
      <c r="AM120" t="s">
        <v>1315</v>
      </c>
      <c r="AN120" t="s">
        <v>1316</v>
      </c>
      <c r="AO120" t="s">
        <v>1968</v>
      </c>
      <c r="AR120" t="s">
        <v>1337</v>
      </c>
    </row>
    <row r="121" spans="1:44" x14ac:dyDescent="0.25">
      <c r="A121">
        <v>23520066</v>
      </c>
      <c r="B121">
        <v>1</v>
      </c>
      <c r="C121">
        <v>2</v>
      </c>
      <c r="D121" t="s">
        <v>1302</v>
      </c>
      <c r="E121" t="s">
        <v>465</v>
      </c>
      <c r="F121" t="s">
        <v>15</v>
      </c>
      <c r="G121" s="54">
        <v>45896.698912037034</v>
      </c>
      <c r="H121" s="54">
        <v>45891.500706018516</v>
      </c>
      <c r="I121" s="54">
        <v>45901.906851851854</v>
      </c>
      <c r="J121" t="s">
        <v>1970</v>
      </c>
      <c r="K121" t="s">
        <v>1025</v>
      </c>
      <c r="M121">
        <v>0</v>
      </c>
      <c r="N121" t="s">
        <v>1303</v>
      </c>
      <c r="O121">
        <v>491</v>
      </c>
      <c r="P121" t="s">
        <v>1304</v>
      </c>
      <c r="Q121">
        <v>30079806</v>
      </c>
      <c r="R121" t="s">
        <v>1969</v>
      </c>
      <c r="V121" t="s">
        <v>1308</v>
      </c>
      <c r="X121">
        <v>3137165557</v>
      </c>
      <c r="AA121" t="s">
        <v>1971</v>
      </c>
      <c r="AB121" t="s">
        <v>464</v>
      </c>
      <c r="AC121" t="s">
        <v>1311</v>
      </c>
      <c r="AD121" t="s">
        <v>463</v>
      </c>
      <c r="AE121">
        <v>5</v>
      </c>
      <c r="AF121" s="125">
        <v>-7563006167</v>
      </c>
      <c r="AG121" s="125">
        <v>623489833</v>
      </c>
      <c r="AH121" t="s">
        <v>1319</v>
      </c>
      <c r="AI121" t="s">
        <v>1313</v>
      </c>
      <c r="AJ121" t="s">
        <v>1314</v>
      </c>
      <c r="AK121" s="55">
        <v>45896</v>
      </c>
      <c r="AM121" t="s">
        <v>1315</v>
      </c>
      <c r="AN121" t="s">
        <v>1316</v>
      </c>
      <c r="AO121" t="s">
        <v>1972</v>
      </c>
      <c r="AR121" t="s">
        <v>1337</v>
      </c>
    </row>
    <row r="122" spans="1:44" x14ac:dyDescent="0.25">
      <c r="A122">
        <v>23520160</v>
      </c>
      <c r="B122">
        <v>1</v>
      </c>
      <c r="C122">
        <v>2</v>
      </c>
      <c r="D122" t="s">
        <v>1302</v>
      </c>
      <c r="E122" t="s">
        <v>465</v>
      </c>
      <c r="F122" t="s">
        <v>15</v>
      </c>
      <c r="G122" s="54">
        <v>45896.705069444448</v>
      </c>
      <c r="H122" s="54">
        <v>45891.5622337963</v>
      </c>
      <c r="I122" s="54">
        <v>45901.906793981485</v>
      </c>
      <c r="J122" t="s">
        <v>1975</v>
      </c>
      <c r="K122" t="s">
        <v>1506</v>
      </c>
      <c r="M122">
        <v>0</v>
      </c>
      <c r="N122" t="s">
        <v>1303</v>
      </c>
      <c r="O122">
        <v>491</v>
      </c>
      <c r="P122" t="s">
        <v>1304</v>
      </c>
      <c r="Q122">
        <v>43750286</v>
      </c>
      <c r="R122" t="s">
        <v>1973</v>
      </c>
      <c r="T122" t="s">
        <v>1974</v>
      </c>
      <c r="V122" t="s">
        <v>1308</v>
      </c>
      <c r="X122">
        <v>3128813823</v>
      </c>
      <c r="AA122" t="s">
        <v>1976</v>
      </c>
      <c r="AB122" t="s">
        <v>464</v>
      </c>
      <c r="AC122" t="s">
        <v>1311</v>
      </c>
      <c r="AD122" t="s">
        <v>1508</v>
      </c>
      <c r="AE122">
        <v>266</v>
      </c>
      <c r="AF122" s="125">
        <v>-7557397772</v>
      </c>
      <c r="AG122" s="125">
        <v>615177003</v>
      </c>
      <c r="AH122" t="s">
        <v>1319</v>
      </c>
      <c r="AI122" t="s">
        <v>1313</v>
      </c>
      <c r="AJ122" t="s">
        <v>1314</v>
      </c>
      <c r="AK122" s="55">
        <v>45896</v>
      </c>
      <c r="AM122" t="s">
        <v>1315</v>
      </c>
      <c r="AN122" t="s">
        <v>1316</v>
      </c>
      <c r="AO122" t="s">
        <v>1977</v>
      </c>
      <c r="AR122" t="s">
        <v>1337</v>
      </c>
    </row>
    <row r="123" spans="1:44" x14ac:dyDescent="0.25">
      <c r="A123">
        <v>23520279</v>
      </c>
      <c r="B123">
        <v>1</v>
      </c>
      <c r="C123">
        <v>2</v>
      </c>
      <c r="D123" t="s">
        <v>1302</v>
      </c>
      <c r="E123" t="s">
        <v>465</v>
      </c>
      <c r="F123" t="s">
        <v>15</v>
      </c>
      <c r="G123" s="54">
        <v>45897.682951388888</v>
      </c>
      <c r="H123" s="54">
        <v>45891.628518518519</v>
      </c>
      <c r="I123" s="54">
        <v>45901.906956018516</v>
      </c>
      <c r="J123" t="s">
        <v>1980</v>
      </c>
      <c r="K123" t="s">
        <v>1025</v>
      </c>
      <c r="M123">
        <v>0</v>
      </c>
      <c r="N123" t="s">
        <v>1303</v>
      </c>
      <c r="O123">
        <v>491</v>
      </c>
      <c r="P123" t="s">
        <v>1304</v>
      </c>
      <c r="Q123">
        <v>1152200140</v>
      </c>
      <c r="R123" t="s">
        <v>1978</v>
      </c>
      <c r="T123" t="s">
        <v>1979</v>
      </c>
      <c r="V123" t="s">
        <v>1308</v>
      </c>
      <c r="X123">
        <v>3182374843</v>
      </c>
      <c r="AA123" t="s">
        <v>1981</v>
      </c>
      <c r="AB123" t="s">
        <v>464</v>
      </c>
      <c r="AC123" t="s">
        <v>1311</v>
      </c>
      <c r="AD123" t="s">
        <v>463</v>
      </c>
      <c r="AE123">
        <v>5</v>
      </c>
      <c r="AF123" s="125">
        <v>-75630101</v>
      </c>
      <c r="AG123" s="125">
        <v>6249840</v>
      </c>
      <c r="AH123" t="s">
        <v>1319</v>
      </c>
      <c r="AI123" t="s">
        <v>1313</v>
      </c>
      <c r="AJ123" t="s">
        <v>1314</v>
      </c>
      <c r="AK123" s="55">
        <v>45897</v>
      </c>
      <c r="AM123" t="s">
        <v>1315</v>
      </c>
      <c r="AN123" t="s">
        <v>1316</v>
      </c>
      <c r="AO123" t="s">
        <v>1982</v>
      </c>
      <c r="AR123" t="s">
        <v>1337</v>
      </c>
    </row>
    <row r="124" spans="1:44" x14ac:dyDescent="0.25">
      <c r="A124">
        <v>23520318</v>
      </c>
      <c r="B124">
        <v>1</v>
      </c>
      <c r="C124">
        <v>2</v>
      </c>
      <c r="D124" t="s">
        <v>1302</v>
      </c>
      <c r="E124" t="s">
        <v>465</v>
      </c>
      <c r="F124" t="s">
        <v>15</v>
      </c>
      <c r="G124" s="54">
        <v>45891.644594907404</v>
      </c>
      <c r="H124" s="54">
        <v>45891.644594907404</v>
      </c>
      <c r="I124" s="54">
        <v>45901.90697916667</v>
      </c>
      <c r="J124" t="s">
        <v>1985</v>
      </c>
      <c r="K124" t="s">
        <v>1025</v>
      </c>
      <c r="M124">
        <v>0</v>
      </c>
      <c r="N124" t="s">
        <v>1303</v>
      </c>
      <c r="O124">
        <v>491</v>
      </c>
      <c r="P124" t="s">
        <v>1304</v>
      </c>
      <c r="Q124">
        <v>43573942</v>
      </c>
      <c r="R124" t="s">
        <v>1983</v>
      </c>
      <c r="S124">
        <v>5890412</v>
      </c>
      <c r="T124" t="s">
        <v>1984</v>
      </c>
      <c r="V124" t="s">
        <v>1308</v>
      </c>
      <c r="W124">
        <v>5890412</v>
      </c>
      <c r="X124">
        <v>3207881986</v>
      </c>
      <c r="AA124" t="s">
        <v>1986</v>
      </c>
      <c r="AB124" t="s">
        <v>464</v>
      </c>
      <c r="AC124" t="s">
        <v>1311</v>
      </c>
      <c r="AD124" t="s">
        <v>463</v>
      </c>
      <c r="AE124">
        <v>5</v>
      </c>
      <c r="AF124" s="125">
        <v>-7552395303</v>
      </c>
      <c r="AG124" s="125">
        <v>622802388</v>
      </c>
      <c r="AH124" t="s">
        <v>1312</v>
      </c>
      <c r="AI124" t="s">
        <v>1313</v>
      </c>
      <c r="AJ124" t="s">
        <v>1314</v>
      </c>
      <c r="AK124" s="55">
        <v>45894</v>
      </c>
      <c r="AM124" t="s">
        <v>1350</v>
      </c>
      <c r="AN124" t="s">
        <v>1316</v>
      </c>
      <c r="AO124" t="s">
        <v>1987</v>
      </c>
      <c r="AP124" t="s">
        <v>1988</v>
      </c>
    </row>
    <row r="125" spans="1:44" x14ac:dyDescent="0.25">
      <c r="A125">
        <v>23520366</v>
      </c>
      <c r="B125">
        <v>1</v>
      </c>
      <c r="C125">
        <v>2</v>
      </c>
      <c r="D125" t="s">
        <v>1302</v>
      </c>
      <c r="E125" t="s">
        <v>465</v>
      </c>
      <c r="F125" t="s">
        <v>15</v>
      </c>
      <c r="G125" s="54">
        <v>45896.700150462966</v>
      </c>
      <c r="H125" s="54">
        <v>45891.657870370371</v>
      </c>
      <c r="I125" s="54">
        <v>45901.906504629631</v>
      </c>
      <c r="J125" t="s">
        <v>1992</v>
      </c>
      <c r="K125" t="s">
        <v>1025</v>
      </c>
      <c r="M125">
        <v>0</v>
      </c>
      <c r="N125" t="s">
        <v>1303</v>
      </c>
      <c r="O125">
        <v>491</v>
      </c>
      <c r="P125" t="s">
        <v>1304</v>
      </c>
      <c r="Q125">
        <v>93372430</v>
      </c>
      <c r="R125" t="s">
        <v>1989</v>
      </c>
      <c r="T125" t="s">
        <v>1990</v>
      </c>
      <c r="U125" t="s">
        <v>1991</v>
      </c>
      <c r="V125" t="s">
        <v>1308</v>
      </c>
      <c r="X125">
        <v>3057423189</v>
      </c>
      <c r="AA125" t="s">
        <v>1993</v>
      </c>
      <c r="AB125" t="s">
        <v>464</v>
      </c>
      <c r="AC125" t="s">
        <v>1311</v>
      </c>
      <c r="AD125" t="s">
        <v>463</v>
      </c>
      <c r="AE125">
        <v>5</v>
      </c>
      <c r="AF125" s="125">
        <v>-7563006167</v>
      </c>
      <c r="AG125" s="125">
        <v>623489833</v>
      </c>
      <c r="AH125" t="s">
        <v>1319</v>
      </c>
      <c r="AI125" t="s">
        <v>1313</v>
      </c>
      <c r="AJ125" t="s">
        <v>1314</v>
      </c>
      <c r="AK125" s="55">
        <v>45896</v>
      </c>
      <c r="AM125" t="s">
        <v>1315</v>
      </c>
      <c r="AN125" t="s">
        <v>1316</v>
      </c>
      <c r="AO125" t="s">
        <v>1994</v>
      </c>
      <c r="AR125" t="s">
        <v>1337</v>
      </c>
    </row>
    <row r="126" spans="1:44" x14ac:dyDescent="0.25">
      <c r="A126">
        <v>23520369</v>
      </c>
      <c r="B126">
        <v>1</v>
      </c>
      <c r="C126">
        <v>2</v>
      </c>
      <c r="D126" t="s">
        <v>1302</v>
      </c>
      <c r="E126" t="s">
        <v>465</v>
      </c>
      <c r="F126" t="s">
        <v>15</v>
      </c>
      <c r="G126" s="54">
        <v>45891.658576388887</v>
      </c>
      <c r="H126" s="54">
        <v>45891.658541666664</v>
      </c>
      <c r="I126" s="54">
        <v>45901.906747685185</v>
      </c>
      <c r="J126" t="s">
        <v>1997</v>
      </c>
      <c r="K126" t="s">
        <v>1025</v>
      </c>
      <c r="M126">
        <v>0</v>
      </c>
      <c r="N126" t="s">
        <v>1303</v>
      </c>
      <c r="O126">
        <v>491</v>
      </c>
      <c r="P126" t="s">
        <v>1304</v>
      </c>
      <c r="Q126">
        <v>71795428</v>
      </c>
      <c r="R126" t="s">
        <v>1995</v>
      </c>
      <c r="T126" t="s">
        <v>1996</v>
      </c>
      <c r="V126" t="s">
        <v>1308</v>
      </c>
      <c r="W126">
        <v>5963897</v>
      </c>
      <c r="X126">
        <v>3177075279</v>
      </c>
      <c r="AA126" t="s">
        <v>1998</v>
      </c>
      <c r="AB126" t="s">
        <v>464</v>
      </c>
      <c r="AC126" t="s">
        <v>1311</v>
      </c>
      <c r="AD126" t="s">
        <v>463</v>
      </c>
      <c r="AE126">
        <v>5</v>
      </c>
      <c r="AF126" s="125">
        <v>-7564868044</v>
      </c>
      <c r="AG126" s="125">
        <v>617615660</v>
      </c>
      <c r="AH126" t="s">
        <v>1312</v>
      </c>
      <c r="AI126" t="s">
        <v>1313</v>
      </c>
      <c r="AJ126" t="s">
        <v>1314</v>
      </c>
      <c r="AK126" s="55">
        <v>45894</v>
      </c>
      <c r="AM126" t="s">
        <v>1315</v>
      </c>
      <c r="AN126" t="s">
        <v>1316</v>
      </c>
      <c r="AO126" t="s">
        <v>1999</v>
      </c>
      <c r="AP126" t="s">
        <v>2000</v>
      </c>
    </row>
    <row r="127" spans="1:44" x14ac:dyDescent="0.25">
      <c r="A127">
        <v>23520387</v>
      </c>
      <c r="B127">
        <v>1</v>
      </c>
      <c r="C127">
        <v>2</v>
      </c>
      <c r="D127" t="s">
        <v>1302</v>
      </c>
      <c r="E127" t="s">
        <v>465</v>
      </c>
      <c r="F127" t="s">
        <v>15</v>
      </c>
      <c r="G127" s="54">
        <v>45896.698067129626</v>
      </c>
      <c r="H127" s="54">
        <v>45891.667881944442</v>
      </c>
      <c r="I127" s="54">
        <v>45901.906747685185</v>
      </c>
      <c r="J127" t="s">
        <v>2002</v>
      </c>
      <c r="K127" t="s">
        <v>1025</v>
      </c>
      <c r="M127">
        <v>0</v>
      </c>
      <c r="N127" t="s">
        <v>1303</v>
      </c>
      <c r="O127">
        <v>491</v>
      </c>
      <c r="P127" t="s">
        <v>1304</v>
      </c>
      <c r="Q127">
        <v>1214747991</v>
      </c>
      <c r="R127" t="s">
        <v>2001</v>
      </c>
      <c r="V127" t="s">
        <v>1308</v>
      </c>
      <c r="X127">
        <v>3218822019</v>
      </c>
      <c r="AA127" t="s">
        <v>2003</v>
      </c>
      <c r="AB127" t="s">
        <v>464</v>
      </c>
      <c r="AC127" t="s">
        <v>1311</v>
      </c>
      <c r="AD127" t="s">
        <v>463</v>
      </c>
      <c r="AE127">
        <v>5</v>
      </c>
      <c r="AF127" s="125">
        <v>-7563006167</v>
      </c>
      <c r="AG127" s="125">
        <v>623489833</v>
      </c>
      <c r="AH127" t="s">
        <v>1319</v>
      </c>
      <c r="AI127" t="s">
        <v>1313</v>
      </c>
      <c r="AJ127" t="s">
        <v>1314</v>
      </c>
      <c r="AK127" s="55">
        <v>45896</v>
      </c>
      <c r="AM127" t="s">
        <v>1315</v>
      </c>
      <c r="AN127" t="s">
        <v>1316</v>
      </c>
      <c r="AO127" t="s">
        <v>2004</v>
      </c>
      <c r="AR127" t="s">
        <v>1337</v>
      </c>
    </row>
    <row r="128" spans="1:44" x14ac:dyDescent="0.25">
      <c r="A128">
        <v>23520426</v>
      </c>
      <c r="B128">
        <v>1</v>
      </c>
      <c r="C128">
        <v>2</v>
      </c>
      <c r="D128" t="s">
        <v>1302</v>
      </c>
      <c r="E128" t="s">
        <v>465</v>
      </c>
      <c r="F128" t="s">
        <v>15</v>
      </c>
      <c r="G128" s="54">
        <v>45891.692118055558</v>
      </c>
      <c r="H128" s="54">
        <v>45891.692083333335</v>
      </c>
      <c r="I128" s="54">
        <v>45901.906840277778</v>
      </c>
      <c r="J128" t="s">
        <v>2007</v>
      </c>
      <c r="K128" t="s">
        <v>1025</v>
      </c>
      <c r="M128">
        <v>0</v>
      </c>
      <c r="N128" t="s">
        <v>1303</v>
      </c>
      <c r="O128">
        <v>491</v>
      </c>
      <c r="P128" t="s">
        <v>1304</v>
      </c>
      <c r="Q128">
        <v>39178138</v>
      </c>
      <c r="R128" t="s">
        <v>2005</v>
      </c>
      <c r="T128" t="s">
        <v>2006</v>
      </c>
      <c r="V128" t="s">
        <v>1308</v>
      </c>
      <c r="X128">
        <v>3113519501</v>
      </c>
      <c r="AA128" t="s">
        <v>2008</v>
      </c>
      <c r="AB128" t="s">
        <v>464</v>
      </c>
      <c r="AC128" t="s">
        <v>1311</v>
      </c>
      <c r="AD128" t="s">
        <v>463</v>
      </c>
      <c r="AE128">
        <v>5</v>
      </c>
      <c r="AF128" s="125">
        <v>-75646877</v>
      </c>
      <c r="AG128" s="125">
        <v>628609792</v>
      </c>
      <c r="AH128" t="s">
        <v>1312</v>
      </c>
      <c r="AI128" t="s">
        <v>1313</v>
      </c>
      <c r="AJ128" t="s">
        <v>1314</v>
      </c>
      <c r="AK128" s="55">
        <v>45894</v>
      </c>
      <c r="AM128" t="s">
        <v>1350</v>
      </c>
      <c r="AN128" t="s">
        <v>1316</v>
      </c>
      <c r="AO128" t="s">
        <v>2009</v>
      </c>
      <c r="AP128" t="s">
        <v>2010</v>
      </c>
    </row>
    <row r="129" spans="1:44" x14ac:dyDescent="0.25">
      <c r="A129">
        <v>23520445</v>
      </c>
      <c r="B129">
        <v>1</v>
      </c>
      <c r="C129">
        <v>2</v>
      </c>
      <c r="D129" t="s">
        <v>1302</v>
      </c>
      <c r="E129" t="s">
        <v>465</v>
      </c>
      <c r="F129" t="s">
        <v>15</v>
      </c>
      <c r="G129" s="54">
        <v>45896.701319444444</v>
      </c>
      <c r="H129" s="54">
        <v>45891.702731481484</v>
      </c>
      <c r="I129" s="54">
        <v>45901.906747685185</v>
      </c>
      <c r="J129" t="s">
        <v>2013</v>
      </c>
      <c r="K129" t="s">
        <v>1025</v>
      </c>
      <c r="M129">
        <v>0</v>
      </c>
      <c r="N129" t="s">
        <v>1303</v>
      </c>
      <c r="O129">
        <v>491</v>
      </c>
      <c r="P129" t="s">
        <v>1304</v>
      </c>
      <c r="Q129">
        <v>98451463</v>
      </c>
      <c r="R129" t="s">
        <v>2011</v>
      </c>
      <c r="T129" t="s">
        <v>2012</v>
      </c>
      <c r="V129" t="s">
        <v>1308</v>
      </c>
      <c r="X129">
        <v>3004333862</v>
      </c>
      <c r="AA129" t="s">
        <v>2014</v>
      </c>
      <c r="AB129" t="s">
        <v>464</v>
      </c>
      <c r="AC129" t="s">
        <v>1311</v>
      </c>
      <c r="AD129" t="s">
        <v>463</v>
      </c>
      <c r="AE129">
        <v>5</v>
      </c>
      <c r="AF129" s="125">
        <v>-75610884501</v>
      </c>
      <c r="AG129" s="125">
        <v>625743982000006</v>
      </c>
      <c r="AH129" t="s">
        <v>1319</v>
      </c>
      <c r="AI129" t="s">
        <v>1313</v>
      </c>
      <c r="AJ129" t="s">
        <v>1314</v>
      </c>
      <c r="AK129" s="55">
        <v>45896</v>
      </c>
      <c r="AM129" t="s">
        <v>1315</v>
      </c>
      <c r="AN129" t="s">
        <v>1316</v>
      </c>
      <c r="AO129" t="s">
        <v>2015</v>
      </c>
      <c r="AR129" t="s">
        <v>1337</v>
      </c>
    </row>
    <row r="130" spans="1:44" x14ac:dyDescent="0.25">
      <c r="A130">
        <v>23520541</v>
      </c>
      <c r="B130">
        <v>1</v>
      </c>
      <c r="C130">
        <v>2</v>
      </c>
      <c r="D130" t="s">
        <v>1302</v>
      </c>
      <c r="E130" t="s">
        <v>465</v>
      </c>
      <c r="F130" t="s">
        <v>15</v>
      </c>
      <c r="G130" s="54">
        <v>45897.29146990741</v>
      </c>
      <c r="H130" s="54">
        <v>45891.784942129627</v>
      </c>
      <c r="I130" s="54">
        <v>45901.906909722224</v>
      </c>
      <c r="J130" t="s">
        <v>2018</v>
      </c>
      <c r="K130" t="s">
        <v>1025</v>
      </c>
      <c r="M130">
        <v>0</v>
      </c>
      <c r="N130" t="s">
        <v>1303</v>
      </c>
      <c r="O130">
        <v>491</v>
      </c>
      <c r="P130" t="s">
        <v>1304</v>
      </c>
      <c r="Q130">
        <v>4826659</v>
      </c>
      <c r="R130" t="s">
        <v>2016</v>
      </c>
      <c r="U130" t="s">
        <v>2017</v>
      </c>
      <c r="V130" t="s">
        <v>1308</v>
      </c>
      <c r="X130">
        <v>3147965910</v>
      </c>
      <c r="AA130" t="s">
        <v>2019</v>
      </c>
      <c r="AB130" t="s">
        <v>464</v>
      </c>
      <c r="AC130" t="s">
        <v>1311</v>
      </c>
      <c r="AD130" t="s">
        <v>463</v>
      </c>
      <c r="AE130">
        <v>5</v>
      </c>
      <c r="AF130" s="125">
        <v>-75531380</v>
      </c>
      <c r="AG130" s="125">
        <v>6229152</v>
      </c>
      <c r="AH130" t="s">
        <v>1319</v>
      </c>
      <c r="AI130" t="s">
        <v>1313</v>
      </c>
      <c r="AJ130" t="s">
        <v>1314</v>
      </c>
      <c r="AK130" s="55">
        <v>45897</v>
      </c>
      <c r="AM130" t="s">
        <v>1315</v>
      </c>
      <c r="AN130" t="s">
        <v>1316</v>
      </c>
      <c r="AO130" t="s">
        <v>2020</v>
      </c>
      <c r="AR130" t="s">
        <v>1337</v>
      </c>
    </row>
    <row r="131" spans="1:44" x14ac:dyDescent="0.25">
      <c r="A131">
        <v>23520793</v>
      </c>
      <c r="B131">
        <v>1</v>
      </c>
      <c r="C131">
        <v>2</v>
      </c>
      <c r="D131" t="s">
        <v>1302</v>
      </c>
      <c r="E131" t="s">
        <v>465</v>
      </c>
      <c r="F131" t="s">
        <v>15</v>
      </c>
      <c r="G131" s="54">
        <v>45897.296006944445</v>
      </c>
      <c r="H131" s="54">
        <v>45892.467488425929</v>
      </c>
      <c r="I131" s="54">
        <v>45901.906689814816</v>
      </c>
      <c r="J131" t="s">
        <v>2024</v>
      </c>
      <c r="K131" t="s">
        <v>1025</v>
      </c>
      <c r="M131">
        <v>0</v>
      </c>
      <c r="N131" t="s">
        <v>1303</v>
      </c>
      <c r="O131">
        <v>491</v>
      </c>
      <c r="P131" t="s">
        <v>1304</v>
      </c>
      <c r="Q131">
        <v>1017138637</v>
      </c>
      <c r="R131" t="s">
        <v>2021</v>
      </c>
      <c r="S131">
        <v>2879829</v>
      </c>
      <c r="T131" t="s">
        <v>2022</v>
      </c>
      <c r="U131" t="s">
        <v>2023</v>
      </c>
      <c r="V131" t="s">
        <v>1308</v>
      </c>
      <c r="W131">
        <v>2879829</v>
      </c>
      <c r="X131">
        <v>3022498472</v>
      </c>
      <c r="AA131" t="s">
        <v>2025</v>
      </c>
      <c r="AB131" t="s">
        <v>464</v>
      </c>
      <c r="AC131" t="s">
        <v>1311</v>
      </c>
      <c r="AD131" t="s">
        <v>463</v>
      </c>
      <c r="AE131">
        <v>5</v>
      </c>
      <c r="AF131" s="125">
        <v>-7554291020</v>
      </c>
      <c r="AG131" s="125">
        <v>624004452</v>
      </c>
      <c r="AH131" t="s">
        <v>1319</v>
      </c>
      <c r="AI131" t="s">
        <v>1313</v>
      </c>
      <c r="AJ131" t="s">
        <v>1314</v>
      </c>
      <c r="AK131" s="55">
        <v>45897</v>
      </c>
      <c r="AM131" t="s">
        <v>1315</v>
      </c>
      <c r="AN131" t="s">
        <v>1316</v>
      </c>
      <c r="AO131" t="s">
        <v>2026</v>
      </c>
      <c r="AR131" t="s">
        <v>1337</v>
      </c>
    </row>
    <row r="132" spans="1:44" x14ac:dyDescent="0.25">
      <c r="A132">
        <v>23521142</v>
      </c>
      <c r="B132">
        <v>1</v>
      </c>
      <c r="C132">
        <v>2</v>
      </c>
      <c r="D132" t="s">
        <v>1302</v>
      </c>
      <c r="E132" t="s">
        <v>465</v>
      </c>
      <c r="F132" t="s">
        <v>15</v>
      </c>
      <c r="G132" s="54">
        <v>45896.706469907411</v>
      </c>
      <c r="H132" s="54">
        <v>45894.342268518521</v>
      </c>
      <c r="I132" s="54">
        <v>45901.906909722224</v>
      </c>
      <c r="J132" t="s">
        <v>2029</v>
      </c>
      <c r="K132" t="s">
        <v>1025</v>
      </c>
      <c r="M132">
        <v>0</v>
      </c>
      <c r="N132" t="s">
        <v>1303</v>
      </c>
      <c r="O132">
        <v>491</v>
      </c>
      <c r="P132" t="s">
        <v>1304</v>
      </c>
      <c r="Q132">
        <v>8309781</v>
      </c>
      <c r="R132" t="s">
        <v>2027</v>
      </c>
      <c r="T132" t="s">
        <v>2028</v>
      </c>
      <c r="V132" t="s">
        <v>1308</v>
      </c>
      <c r="X132">
        <v>3218689844</v>
      </c>
      <c r="AA132" t="s">
        <v>2030</v>
      </c>
      <c r="AB132" t="s">
        <v>464</v>
      </c>
      <c r="AC132" t="s">
        <v>1311</v>
      </c>
      <c r="AD132" t="s">
        <v>463</v>
      </c>
      <c r="AE132">
        <v>5</v>
      </c>
      <c r="AF132" s="125">
        <v>-75613308</v>
      </c>
      <c r="AG132" s="125">
        <v>626702001</v>
      </c>
      <c r="AH132" t="s">
        <v>1319</v>
      </c>
      <c r="AI132" t="s">
        <v>1313</v>
      </c>
      <c r="AJ132" t="s">
        <v>1314</v>
      </c>
      <c r="AK132" s="55">
        <v>45896</v>
      </c>
      <c r="AM132" t="s">
        <v>1315</v>
      </c>
      <c r="AN132" t="s">
        <v>1316</v>
      </c>
      <c r="AO132" t="s">
        <v>2031</v>
      </c>
      <c r="AR132" t="s">
        <v>1337</v>
      </c>
    </row>
    <row r="133" spans="1:44" x14ac:dyDescent="0.25">
      <c r="A133">
        <v>23521157</v>
      </c>
      <c r="B133">
        <v>1</v>
      </c>
      <c r="C133">
        <v>2</v>
      </c>
      <c r="D133" t="s">
        <v>1302</v>
      </c>
      <c r="E133" t="s">
        <v>465</v>
      </c>
      <c r="F133" t="s">
        <v>15</v>
      </c>
      <c r="G133" s="54">
        <v>45894.355474537035</v>
      </c>
      <c r="H133" s="54">
        <v>45894.355451388888</v>
      </c>
      <c r="I133" s="54">
        <v>45901.906724537039</v>
      </c>
      <c r="J133" t="s">
        <v>2034</v>
      </c>
      <c r="K133" t="s">
        <v>1025</v>
      </c>
      <c r="M133">
        <v>0</v>
      </c>
      <c r="N133" t="s">
        <v>1303</v>
      </c>
      <c r="O133">
        <v>491</v>
      </c>
      <c r="P133" t="s">
        <v>1304</v>
      </c>
      <c r="Q133">
        <v>1128473003</v>
      </c>
      <c r="R133" t="s">
        <v>2032</v>
      </c>
      <c r="T133" t="s">
        <v>2033</v>
      </c>
      <c r="V133" t="s">
        <v>1308</v>
      </c>
      <c r="X133">
        <v>3246490860</v>
      </c>
      <c r="AA133" t="s">
        <v>2035</v>
      </c>
      <c r="AB133" t="s">
        <v>464</v>
      </c>
      <c r="AC133" t="s">
        <v>1311</v>
      </c>
      <c r="AD133" t="s">
        <v>463</v>
      </c>
      <c r="AE133">
        <v>5</v>
      </c>
      <c r="AF133" s="125">
        <v>-7565301445</v>
      </c>
      <c r="AG133" s="125">
        <v>627909428</v>
      </c>
      <c r="AH133" t="s">
        <v>1312</v>
      </c>
      <c r="AI133" t="s">
        <v>1313</v>
      </c>
      <c r="AJ133" t="s">
        <v>1314</v>
      </c>
      <c r="AK133" s="55">
        <v>45895</v>
      </c>
      <c r="AM133" t="s">
        <v>1350</v>
      </c>
      <c r="AN133" t="s">
        <v>1316</v>
      </c>
      <c r="AO133" t="s">
        <v>2036</v>
      </c>
      <c r="AP133" t="s">
        <v>2037</v>
      </c>
    </row>
    <row r="134" spans="1:44" x14ac:dyDescent="0.25">
      <c r="A134">
        <v>23521195</v>
      </c>
      <c r="B134">
        <v>1</v>
      </c>
      <c r="C134">
        <v>2</v>
      </c>
      <c r="D134" t="s">
        <v>1302</v>
      </c>
      <c r="E134" t="s">
        <v>465</v>
      </c>
      <c r="F134" t="s">
        <v>15</v>
      </c>
      <c r="G134" s="54">
        <v>45896.707951388889</v>
      </c>
      <c r="H134" s="54">
        <v>45894.374942129631</v>
      </c>
      <c r="I134" s="54">
        <v>45901.906793981485</v>
      </c>
      <c r="J134" t="s">
        <v>2039</v>
      </c>
      <c r="K134" t="s">
        <v>1025</v>
      </c>
      <c r="M134">
        <v>0</v>
      </c>
      <c r="N134" t="s">
        <v>1303</v>
      </c>
      <c r="O134">
        <v>491</v>
      </c>
      <c r="P134" t="s">
        <v>1304</v>
      </c>
      <c r="Q134">
        <v>70047455</v>
      </c>
      <c r="R134" t="s">
        <v>2038</v>
      </c>
      <c r="V134" t="s">
        <v>1308</v>
      </c>
      <c r="X134">
        <v>3168602180</v>
      </c>
      <c r="AA134" t="s">
        <v>2040</v>
      </c>
      <c r="AB134" t="s">
        <v>464</v>
      </c>
      <c r="AC134" t="s">
        <v>1311</v>
      </c>
      <c r="AD134" t="s">
        <v>463</v>
      </c>
      <c r="AE134">
        <v>5</v>
      </c>
      <c r="AF134" s="125">
        <v>-7562595517</v>
      </c>
      <c r="AG134" s="125">
        <v>625132507</v>
      </c>
      <c r="AH134" t="s">
        <v>1319</v>
      </c>
      <c r="AI134" t="s">
        <v>1313</v>
      </c>
      <c r="AJ134" t="s">
        <v>1314</v>
      </c>
      <c r="AK134" s="55">
        <v>45896</v>
      </c>
      <c r="AM134" t="s">
        <v>1315</v>
      </c>
      <c r="AN134" t="s">
        <v>1316</v>
      </c>
      <c r="AO134" t="s">
        <v>2041</v>
      </c>
      <c r="AR134" t="s">
        <v>1337</v>
      </c>
    </row>
    <row r="135" spans="1:44" x14ac:dyDescent="0.25">
      <c r="A135">
        <v>23521211</v>
      </c>
      <c r="B135">
        <v>1</v>
      </c>
      <c r="C135">
        <v>2</v>
      </c>
      <c r="D135" t="s">
        <v>1302</v>
      </c>
      <c r="E135" t="s">
        <v>465</v>
      </c>
      <c r="F135" t="s">
        <v>15</v>
      </c>
      <c r="G135" s="54">
        <v>45896.709479166668</v>
      </c>
      <c r="H135" s="54">
        <v>45894.383738425924</v>
      </c>
      <c r="I135" s="54">
        <v>45901.906504629631</v>
      </c>
      <c r="J135" t="s">
        <v>2043</v>
      </c>
      <c r="K135" t="s">
        <v>1025</v>
      </c>
      <c r="M135">
        <v>0</v>
      </c>
      <c r="N135" t="s">
        <v>1303</v>
      </c>
      <c r="O135">
        <v>491</v>
      </c>
      <c r="P135" t="s">
        <v>1304</v>
      </c>
      <c r="Q135">
        <v>1017168808</v>
      </c>
      <c r="R135" t="s">
        <v>2042</v>
      </c>
      <c r="V135" t="s">
        <v>1308</v>
      </c>
      <c r="X135">
        <v>3145678171</v>
      </c>
      <c r="AA135" t="s">
        <v>2044</v>
      </c>
      <c r="AB135" t="s">
        <v>464</v>
      </c>
      <c r="AC135" t="s">
        <v>1311</v>
      </c>
      <c r="AD135" t="s">
        <v>463</v>
      </c>
      <c r="AE135">
        <v>5</v>
      </c>
      <c r="AF135" s="125">
        <v>-7562595517</v>
      </c>
      <c r="AG135" s="125">
        <v>625132507</v>
      </c>
      <c r="AH135" t="s">
        <v>1319</v>
      </c>
      <c r="AI135" t="s">
        <v>1313</v>
      </c>
      <c r="AJ135" t="s">
        <v>1314</v>
      </c>
      <c r="AK135" s="55">
        <v>45896</v>
      </c>
      <c r="AM135" t="s">
        <v>1315</v>
      </c>
      <c r="AN135" t="s">
        <v>1316</v>
      </c>
      <c r="AO135" t="s">
        <v>2045</v>
      </c>
      <c r="AR135" t="s">
        <v>1337</v>
      </c>
    </row>
    <row r="136" spans="1:44" x14ac:dyDescent="0.25">
      <c r="A136">
        <v>23521258</v>
      </c>
      <c r="B136">
        <v>1</v>
      </c>
      <c r="C136">
        <v>2</v>
      </c>
      <c r="D136" t="s">
        <v>1302</v>
      </c>
      <c r="E136" t="s">
        <v>465</v>
      </c>
      <c r="F136" t="s">
        <v>15</v>
      </c>
      <c r="G136" s="54">
        <v>45897.294953703706</v>
      </c>
      <c r="H136" s="54">
        <v>45894.407175925924</v>
      </c>
      <c r="I136" s="54">
        <v>45901.906504629631</v>
      </c>
      <c r="J136" t="s">
        <v>2048</v>
      </c>
      <c r="K136" t="s">
        <v>1025</v>
      </c>
      <c r="M136">
        <v>0</v>
      </c>
      <c r="N136" t="s">
        <v>1303</v>
      </c>
      <c r="O136">
        <v>491</v>
      </c>
      <c r="P136" t="s">
        <v>1304</v>
      </c>
      <c r="Q136">
        <v>1017159931</v>
      </c>
      <c r="R136" t="s">
        <v>2046</v>
      </c>
      <c r="T136" t="s">
        <v>2047</v>
      </c>
      <c r="V136" t="s">
        <v>1308</v>
      </c>
      <c r="X136">
        <v>3133483870</v>
      </c>
      <c r="AA136" t="s">
        <v>2049</v>
      </c>
      <c r="AB136" t="s">
        <v>464</v>
      </c>
      <c r="AC136" t="s">
        <v>1311</v>
      </c>
      <c r="AD136" t="s">
        <v>463</v>
      </c>
      <c r="AE136">
        <v>5</v>
      </c>
      <c r="AF136" s="125">
        <v>-7562595517</v>
      </c>
      <c r="AG136" s="125">
        <v>625132507</v>
      </c>
      <c r="AH136" t="s">
        <v>1319</v>
      </c>
      <c r="AI136" t="s">
        <v>1313</v>
      </c>
      <c r="AJ136" t="s">
        <v>1314</v>
      </c>
      <c r="AK136" s="55">
        <v>45897</v>
      </c>
      <c r="AM136" t="s">
        <v>1315</v>
      </c>
      <c r="AN136" t="s">
        <v>1316</v>
      </c>
      <c r="AO136" t="s">
        <v>2050</v>
      </c>
      <c r="AR136" t="s">
        <v>1337</v>
      </c>
    </row>
    <row r="137" spans="1:44" x14ac:dyDescent="0.25">
      <c r="A137">
        <v>23521277</v>
      </c>
      <c r="B137">
        <v>1</v>
      </c>
      <c r="C137">
        <v>2</v>
      </c>
      <c r="D137" t="s">
        <v>1302</v>
      </c>
      <c r="E137" t="s">
        <v>465</v>
      </c>
      <c r="F137" t="s">
        <v>15</v>
      </c>
      <c r="G137" s="54">
        <v>45899.370034722226</v>
      </c>
      <c r="H137" s="54">
        <v>45894.417268518519</v>
      </c>
      <c r="I137" s="54">
        <v>45901.906956018516</v>
      </c>
      <c r="J137" t="s">
        <v>2053</v>
      </c>
      <c r="K137" t="s">
        <v>1025</v>
      </c>
      <c r="M137">
        <v>0</v>
      </c>
      <c r="N137" t="s">
        <v>1303</v>
      </c>
      <c r="O137">
        <v>491</v>
      </c>
      <c r="P137" t="s">
        <v>1304</v>
      </c>
      <c r="Q137">
        <v>21448926</v>
      </c>
      <c r="R137" t="s">
        <v>2051</v>
      </c>
      <c r="T137" t="s">
        <v>2052</v>
      </c>
      <c r="V137" t="s">
        <v>1308</v>
      </c>
      <c r="X137">
        <v>3128182672</v>
      </c>
      <c r="AA137" t="s">
        <v>2054</v>
      </c>
      <c r="AB137" t="s">
        <v>464</v>
      </c>
      <c r="AC137" t="s">
        <v>1311</v>
      </c>
      <c r="AD137" t="s">
        <v>463</v>
      </c>
      <c r="AE137">
        <v>5</v>
      </c>
      <c r="AF137" s="125">
        <v>-7563001406</v>
      </c>
      <c r="AG137" s="125">
        <v>623262830</v>
      </c>
      <c r="AH137" t="s">
        <v>1319</v>
      </c>
      <c r="AI137" t="s">
        <v>1313</v>
      </c>
      <c r="AJ137" t="s">
        <v>1314</v>
      </c>
      <c r="AK137" s="55">
        <v>45899</v>
      </c>
      <c r="AM137" t="s">
        <v>1315</v>
      </c>
      <c r="AN137" t="s">
        <v>1316</v>
      </c>
      <c r="AO137" t="s">
        <v>2055</v>
      </c>
      <c r="AR137" t="s">
        <v>1337</v>
      </c>
    </row>
    <row r="138" spans="1:44" x14ac:dyDescent="0.25">
      <c r="A138">
        <v>23521362</v>
      </c>
      <c r="B138">
        <v>1</v>
      </c>
      <c r="C138">
        <v>2</v>
      </c>
      <c r="D138" t="s">
        <v>1302</v>
      </c>
      <c r="E138" t="s">
        <v>465</v>
      </c>
      <c r="F138" t="s">
        <v>15</v>
      </c>
      <c r="G138" s="54">
        <v>45899.376238425924</v>
      </c>
      <c r="H138" s="54">
        <v>45894.44804398148</v>
      </c>
      <c r="I138" s="54">
        <v>45901.906956018516</v>
      </c>
      <c r="J138" t="s">
        <v>2058</v>
      </c>
      <c r="K138" t="s">
        <v>1025</v>
      </c>
      <c r="M138">
        <v>0</v>
      </c>
      <c r="N138" t="s">
        <v>1303</v>
      </c>
      <c r="O138">
        <v>491</v>
      </c>
      <c r="P138" t="s">
        <v>1304</v>
      </c>
      <c r="Q138">
        <v>43116182</v>
      </c>
      <c r="R138" t="s">
        <v>2056</v>
      </c>
      <c r="T138" t="s">
        <v>2057</v>
      </c>
      <c r="V138" t="s">
        <v>1308</v>
      </c>
      <c r="X138">
        <v>3225622384</v>
      </c>
      <c r="AA138" t="s">
        <v>2059</v>
      </c>
      <c r="AB138" t="s">
        <v>464</v>
      </c>
      <c r="AC138" t="s">
        <v>1311</v>
      </c>
      <c r="AD138" t="s">
        <v>463</v>
      </c>
      <c r="AE138">
        <v>5</v>
      </c>
      <c r="AF138" s="125">
        <v>-7564169797</v>
      </c>
      <c r="AG138" s="125">
        <v>628088251</v>
      </c>
      <c r="AH138" t="s">
        <v>1319</v>
      </c>
      <c r="AI138" t="s">
        <v>1313</v>
      </c>
      <c r="AJ138" t="s">
        <v>1314</v>
      </c>
      <c r="AK138" s="55">
        <v>45899</v>
      </c>
      <c r="AM138" t="s">
        <v>1315</v>
      </c>
      <c r="AN138" t="s">
        <v>1316</v>
      </c>
      <c r="AO138" t="s">
        <v>2060</v>
      </c>
      <c r="AR138" t="s">
        <v>1337</v>
      </c>
    </row>
    <row r="139" spans="1:44" x14ac:dyDescent="0.25">
      <c r="A139">
        <v>23521421</v>
      </c>
      <c r="B139">
        <v>1</v>
      </c>
      <c r="C139">
        <v>2</v>
      </c>
      <c r="D139" t="s">
        <v>1302</v>
      </c>
      <c r="E139" t="s">
        <v>465</v>
      </c>
      <c r="F139" t="s">
        <v>15</v>
      </c>
      <c r="G139" s="54">
        <v>45899.369351851848</v>
      </c>
      <c r="H139" s="54">
        <v>45894.471701388888</v>
      </c>
      <c r="I139" s="54">
        <v>45901.906909722224</v>
      </c>
      <c r="J139" t="s">
        <v>2063</v>
      </c>
      <c r="K139" t="s">
        <v>1025</v>
      </c>
      <c r="M139">
        <v>0</v>
      </c>
      <c r="N139" t="s">
        <v>1303</v>
      </c>
      <c r="O139">
        <v>491</v>
      </c>
      <c r="P139" t="s">
        <v>1304</v>
      </c>
      <c r="Q139">
        <v>43514323</v>
      </c>
      <c r="R139" t="s">
        <v>2061</v>
      </c>
      <c r="T139" t="s">
        <v>2062</v>
      </c>
      <c r="V139" t="s">
        <v>1308</v>
      </c>
      <c r="X139">
        <v>3117966968</v>
      </c>
      <c r="AA139" t="s">
        <v>2064</v>
      </c>
      <c r="AB139" t="s">
        <v>464</v>
      </c>
      <c r="AC139" t="s">
        <v>1311</v>
      </c>
      <c r="AD139" t="s">
        <v>463</v>
      </c>
      <c r="AE139">
        <v>5</v>
      </c>
      <c r="AF139" s="125">
        <v>-75604164</v>
      </c>
      <c r="AG139" s="125">
        <v>6206007</v>
      </c>
      <c r="AH139" t="s">
        <v>1319</v>
      </c>
      <c r="AI139" t="s">
        <v>1313</v>
      </c>
      <c r="AJ139" t="s">
        <v>1314</v>
      </c>
      <c r="AK139" s="55">
        <v>45899</v>
      </c>
      <c r="AM139" t="s">
        <v>1315</v>
      </c>
      <c r="AN139" t="s">
        <v>1316</v>
      </c>
      <c r="AO139" t="s">
        <v>2065</v>
      </c>
      <c r="AR139" t="s">
        <v>1337</v>
      </c>
    </row>
    <row r="140" spans="1:44" x14ac:dyDescent="0.25">
      <c r="A140">
        <v>23521474</v>
      </c>
      <c r="B140">
        <v>1</v>
      </c>
      <c r="C140">
        <v>2</v>
      </c>
      <c r="D140" t="s">
        <v>1302</v>
      </c>
      <c r="E140" t="s">
        <v>465</v>
      </c>
      <c r="F140" t="s">
        <v>15</v>
      </c>
      <c r="G140" s="54">
        <v>45894.48883101852</v>
      </c>
      <c r="H140" s="54">
        <v>45894.488796296297</v>
      </c>
      <c r="I140" s="54">
        <v>45901.906956018516</v>
      </c>
      <c r="J140" t="s">
        <v>2068</v>
      </c>
      <c r="K140" t="s">
        <v>1379</v>
      </c>
      <c r="M140">
        <v>0</v>
      </c>
      <c r="N140" t="s">
        <v>1303</v>
      </c>
      <c r="O140">
        <v>491</v>
      </c>
      <c r="P140" t="s">
        <v>1304</v>
      </c>
      <c r="Q140">
        <v>2113253</v>
      </c>
      <c r="R140" t="s">
        <v>2066</v>
      </c>
      <c r="T140" t="s">
        <v>2067</v>
      </c>
      <c r="V140" t="s">
        <v>1308</v>
      </c>
      <c r="X140">
        <v>3178539906</v>
      </c>
      <c r="AA140" t="s">
        <v>2069</v>
      </c>
      <c r="AB140" t="s">
        <v>464</v>
      </c>
      <c r="AC140" t="s">
        <v>1311</v>
      </c>
      <c r="AD140" t="s">
        <v>502</v>
      </c>
      <c r="AE140">
        <v>360</v>
      </c>
      <c r="AF140" s="125">
        <v>-75605088</v>
      </c>
      <c r="AG140" s="125">
        <v>619526310</v>
      </c>
      <c r="AH140" t="s">
        <v>1312</v>
      </c>
      <c r="AI140" t="s">
        <v>1313</v>
      </c>
      <c r="AJ140" t="s">
        <v>1314</v>
      </c>
      <c r="AK140" s="55">
        <v>45895</v>
      </c>
      <c r="AM140" t="s">
        <v>1350</v>
      </c>
      <c r="AN140" t="s">
        <v>1316</v>
      </c>
      <c r="AO140" t="s">
        <v>2070</v>
      </c>
      <c r="AP140" t="s">
        <v>2071</v>
      </c>
    </row>
    <row r="141" spans="1:44" x14ac:dyDescent="0.25">
      <c r="A141">
        <v>23521488</v>
      </c>
      <c r="B141">
        <v>1</v>
      </c>
      <c r="C141">
        <v>2</v>
      </c>
      <c r="D141" t="s">
        <v>1302</v>
      </c>
      <c r="E141" t="s">
        <v>465</v>
      </c>
      <c r="F141" t="s">
        <v>15</v>
      </c>
      <c r="G141" s="54">
        <v>45897.679456018515</v>
      </c>
      <c r="H141" s="54">
        <v>45894.498599537037</v>
      </c>
      <c r="I141" s="54">
        <v>45901.906747685185</v>
      </c>
      <c r="J141" t="s">
        <v>2074</v>
      </c>
      <c r="K141" t="s">
        <v>1025</v>
      </c>
      <c r="M141">
        <v>0</v>
      </c>
      <c r="N141" t="s">
        <v>1303</v>
      </c>
      <c r="O141">
        <v>491</v>
      </c>
      <c r="P141" t="s">
        <v>1304</v>
      </c>
      <c r="Q141">
        <v>35458677</v>
      </c>
      <c r="R141" t="s">
        <v>2072</v>
      </c>
      <c r="S141">
        <v>8174031</v>
      </c>
      <c r="T141" t="s">
        <v>2073</v>
      </c>
      <c r="U141">
        <v>1.14008514E+17</v>
      </c>
      <c r="V141" t="s">
        <v>1308</v>
      </c>
      <c r="W141">
        <v>8174031</v>
      </c>
      <c r="X141">
        <v>3138174031</v>
      </c>
      <c r="AA141" t="s">
        <v>2075</v>
      </c>
      <c r="AB141" t="s">
        <v>464</v>
      </c>
      <c r="AC141" t="s">
        <v>1311</v>
      </c>
      <c r="AD141" t="s">
        <v>463</v>
      </c>
      <c r="AE141">
        <v>5</v>
      </c>
      <c r="AF141">
        <v>-75</v>
      </c>
      <c r="AG141">
        <v>6</v>
      </c>
      <c r="AH141" t="s">
        <v>1319</v>
      </c>
      <c r="AI141" t="s">
        <v>1313</v>
      </c>
      <c r="AJ141" t="s">
        <v>1314</v>
      </c>
      <c r="AK141" s="55">
        <v>45897</v>
      </c>
      <c r="AM141" t="s">
        <v>1350</v>
      </c>
      <c r="AN141" t="s">
        <v>1316</v>
      </c>
      <c r="AO141" t="s">
        <v>2076</v>
      </c>
      <c r="AR141" t="s">
        <v>1337</v>
      </c>
    </row>
    <row r="142" spans="1:44" x14ac:dyDescent="0.25">
      <c r="A142">
        <v>23521596</v>
      </c>
      <c r="B142">
        <v>1</v>
      </c>
      <c r="C142">
        <v>2</v>
      </c>
      <c r="D142" t="s">
        <v>1302</v>
      </c>
      <c r="E142" t="s">
        <v>465</v>
      </c>
      <c r="F142" t="s">
        <v>15</v>
      </c>
      <c r="G142" s="54">
        <v>45894.58766203704</v>
      </c>
      <c r="H142" s="54">
        <v>45894.587638888886</v>
      </c>
      <c r="I142" s="54">
        <v>45901.906666666669</v>
      </c>
      <c r="J142" t="s">
        <v>2078</v>
      </c>
      <c r="K142" t="s">
        <v>1025</v>
      </c>
      <c r="M142">
        <v>0</v>
      </c>
      <c r="N142" t="s">
        <v>1303</v>
      </c>
      <c r="O142">
        <v>491</v>
      </c>
      <c r="P142" t="s">
        <v>1304</v>
      </c>
      <c r="Q142">
        <v>8414035</v>
      </c>
      <c r="R142" t="s">
        <v>2077</v>
      </c>
      <c r="V142" t="s">
        <v>1308</v>
      </c>
      <c r="X142">
        <v>3136792152</v>
      </c>
      <c r="AA142" t="s">
        <v>2079</v>
      </c>
      <c r="AB142" t="s">
        <v>464</v>
      </c>
      <c r="AC142" t="s">
        <v>1311</v>
      </c>
      <c r="AD142" t="s">
        <v>463</v>
      </c>
      <c r="AE142">
        <v>5</v>
      </c>
      <c r="AF142" s="125">
        <v>-7557863094</v>
      </c>
      <c r="AG142" s="125">
        <v>625012949</v>
      </c>
      <c r="AH142" t="s">
        <v>1312</v>
      </c>
      <c r="AI142" t="s">
        <v>1313</v>
      </c>
      <c r="AJ142" t="s">
        <v>1314</v>
      </c>
      <c r="AK142" s="55">
        <v>45895</v>
      </c>
      <c r="AM142" t="s">
        <v>1315</v>
      </c>
      <c r="AN142" t="s">
        <v>1316</v>
      </c>
      <c r="AO142" t="s">
        <v>2080</v>
      </c>
      <c r="AP142" t="s">
        <v>2081</v>
      </c>
    </row>
    <row r="143" spans="1:44" x14ac:dyDescent="0.25">
      <c r="A143">
        <v>23521660</v>
      </c>
      <c r="B143">
        <v>1</v>
      </c>
      <c r="C143">
        <v>2</v>
      </c>
      <c r="D143" t="s">
        <v>1302</v>
      </c>
      <c r="E143" t="s">
        <v>465</v>
      </c>
      <c r="F143" t="s">
        <v>15</v>
      </c>
      <c r="G143" s="54">
        <v>45894.616087962961</v>
      </c>
      <c r="H143" s="54">
        <v>45894.616053240738</v>
      </c>
      <c r="I143" s="54">
        <v>45901.90697916667</v>
      </c>
      <c r="J143" t="s">
        <v>2083</v>
      </c>
      <c r="K143" t="s">
        <v>1025</v>
      </c>
      <c r="M143">
        <v>0</v>
      </c>
      <c r="N143" t="s">
        <v>1303</v>
      </c>
      <c r="O143">
        <v>491</v>
      </c>
      <c r="P143" t="s">
        <v>1304</v>
      </c>
      <c r="Q143">
        <v>1128480811</v>
      </c>
      <c r="R143" t="s">
        <v>2082</v>
      </c>
      <c r="S143">
        <v>2575018</v>
      </c>
      <c r="V143" t="s">
        <v>1308</v>
      </c>
      <c r="W143">
        <v>2575018</v>
      </c>
      <c r="X143">
        <v>3022913545</v>
      </c>
      <c r="AA143" t="s">
        <v>2084</v>
      </c>
      <c r="AB143" t="s">
        <v>464</v>
      </c>
      <c r="AC143" t="s">
        <v>1311</v>
      </c>
      <c r="AD143" t="s">
        <v>463</v>
      </c>
      <c r="AE143">
        <v>5</v>
      </c>
      <c r="AF143" s="125">
        <v>-7560041091</v>
      </c>
      <c r="AG143" s="125">
        <v>622938172</v>
      </c>
      <c r="AH143" t="s">
        <v>1312</v>
      </c>
      <c r="AI143" t="s">
        <v>1313</v>
      </c>
      <c r="AJ143" t="s">
        <v>1314</v>
      </c>
      <c r="AK143" s="55">
        <v>45895</v>
      </c>
      <c r="AM143" t="s">
        <v>1315</v>
      </c>
      <c r="AN143" t="s">
        <v>1316</v>
      </c>
      <c r="AO143" t="s">
        <v>2085</v>
      </c>
      <c r="AP143" t="s">
        <v>2086</v>
      </c>
    </row>
    <row r="144" spans="1:44" x14ac:dyDescent="0.25">
      <c r="A144">
        <v>23521745</v>
      </c>
      <c r="B144">
        <v>1</v>
      </c>
      <c r="C144">
        <v>2</v>
      </c>
      <c r="D144" t="s">
        <v>1302</v>
      </c>
      <c r="E144" t="s">
        <v>465</v>
      </c>
      <c r="F144" t="s">
        <v>15</v>
      </c>
      <c r="G144" s="54">
        <v>45894.638807870368</v>
      </c>
      <c r="H144" s="54">
        <v>45894.638773148145</v>
      </c>
      <c r="I144" s="54">
        <v>45901.906944444447</v>
      </c>
      <c r="J144" t="s">
        <v>2089</v>
      </c>
      <c r="K144" t="s">
        <v>1401</v>
      </c>
      <c r="M144">
        <v>0</v>
      </c>
      <c r="N144" t="s">
        <v>1303</v>
      </c>
      <c r="O144">
        <v>491</v>
      </c>
      <c r="P144" t="s">
        <v>1304</v>
      </c>
      <c r="Q144">
        <v>43038106</v>
      </c>
      <c r="R144" t="s">
        <v>2087</v>
      </c>
      <c r="S144">
        <v>3038925</v>
      </c>
      <c r="T144" t="s">
        <v>2088</v>
      </c>
      <c r="U144">
        <v>1.611159E+17</v>
      </c>
      <c r="V144" t="s">
        <v>1308</v>
      </c>
      <c r="W144">
        <v>3038925</v>
      </c>
      <c r="X144">
        <v>3128749567</v>
      </c>
      <c r="AA144" t="s">
        <v>2090</v>
      </c>
      <c r="AB144" t="s">
        <v>464</v>
      </c>
      <c r="AC144" t="s">
        <v>1311</v>
      </c>
      <c r="AD144" t="s">
        <v>1403</v>
      </c>
      <c r="AE144">
        <v>129</v>
      </c>
      <c r="AF144" s="125">
        <v>-7563560551</v>
      </c>
      <c r="AG144" s="125">
        <v>607859818</v>
      </c>
      <c r="AH144" t="s">
        <v>1312</v>
      </c>
      <c r="AI144" t="s">
        <v>1348</v>
      </c>
      <c r="AJ144" t="s">
        <v>1349</v>
      </c>
      <c r="AK144" s="55">
        <v>45895</v>
      </c>
      <c r="AM144" t="s">
        <v>1315</v>
      </c>
      <c r="AN144" t="s">
        <v>1316</v>
      </c>
      <c r="AO144" t="s">
        <v>2091</v>
      </c>
      <c r="AP144" t="s">
        <v>2092</v>
      </c>
    </row>
    <row r="145" spans="1:44" x14ac:dyDescent="0.25">
      <c r="A145">
        <v>23521957</v>
      </c>
      <c r="B145">
        <v>1</v>
      </c>
      <c r="C145">
        <v>2</v>
      </c>
      <c r="D145" t="s">
        <v>1302</v>
      </c>
      <c r="E145" t="s">
        <v>465</v>
      </c>
      <c r="F145" t="s">
        <v>15</v>
      </c>
      <c r="G145" s="54">
        <v>45894.737592592595</v>
      </c>
      <c r="H145" s="54">
        <v>45894.737326388888</v>
      </c>
      <c r="I145" s="54">
        <v>45901.906944444447</v>
      </c>
      <c r="J145" t="s">
        <v>2094</v>
      </c>
      <c r="K145" t="s">
        <v>1025</v>
      </c>
      <c r="M145">
        <v>0</v>
      </c>
      <c r="N145" t="s">
        <v>1303</v>
      </c>
      <c r="O145">
        <v>491</v>
      </c>
      <c r="P145" t="s">
        <v>1304</v>
      </c>
      <c r="Q145">
        <v>1077600211</v>
      </c>
      <c r="R145" t="s">
        <v>2093</v>
      </c>
      <c r="V145" t="s">
        <v>1308</v>
      </c>
      <c r="X145">
        <v>3045567641</v>
      </c>
      <c r="AA145" t="s">
        <v>2095</v>
      </c>
      <c r="AB145" t="s">
        <v>464</v>
      </c>
      <c r="AC145" t="s">
        <v>1311</v>
      </c>
      <c r="AD145" t="s">
        <v>463</v>
      </c>
      <c r="AE145">
        <v>5</v>
      </c>
      <c r="AF145" s="125">
        <v>-75610884501</v>
      </c>
      <c r="AG145" s="125">
        <v>625743982000006</v>
      </c>
      <c r="AH145" t="s">
        <v>1312</v>
      </c>
      <c r="AI145" t="s">
        <v>1313</v>
      </c>
      <c r="AJ145" t="s">
        <v>1314</v>
      </c>
      <c r="AK145" s="55">
        <v>45895</v>
      </c>
      <c r="AM145" t="s">
        <v>1315</v>
      </c>
      <c r="AN145" t="s">
        <v>1316</v>
      </c>
      <c r="AO145" t="s">
        <v>2096</v>
      </c>
      <c r="AP145" t="s">
        <v>2097</v>
      </c>
    </row>
    <row r="146" spans="1:44" x14ac:dyDescent="0.25">
      <c r="A146">
        <v>23522549</v>
      </c>
      <c r="B146">
        <v>1</v>
      </c>
      <c r="C146">
        <v>2</v>
      </c>
      <c r="D146" t="s">
        <v>1302</v>
      </c>
      <c r="E146" t="s">
        <v>465</v>
      </c>
      <c r="F146" t="s">
        <v>15</v>
      </c>
      <c r="G146" s="54">
        <v>45895.368379629632</v>
      </c>
      <c r="H146" s="54">
        <v>45895.368379629632</v>
      </c>
      <c r="I146" s="54">
        <v>45901.90697916667</v>
      </c>
      <c r="J146" t="s">
        <v>2100</v>
      </c>
      <c r="K146" t="s">
        <v>1025</v>
      </c>
      <c r="M146">
        <v>0</v>
      </c>
      <c r="N146" t="s">
        <v>1303</v>
      </c>
      <c r="O146">
        <v>491</v>
      </c>
      <c r="P146" t="s">
        <v>1304</v>
      </c>
      <c r="Q146">
        <v>43273455</v>
      </c>
      <c r="R146" t="s">
        <v>2098</v>
      </c>
      <c r="S146">
        <v>4980266</v>
      </c>
      <c r="T146" t="s">
        <v>2099</v>
      </c>
      <c r="V146" t="s">
        <v>1308</v>
      </c>
      <c r="W146">
        <v>4980266</v>
      </c>
      <c r="X146">
        <v>3146824381</v>
      </c>
      <c r="AA146" t="s">
        <v>2101</v>
      </c>
      <c r="AB146" t="s">
        <v>464</v>
      </c>
      <c r="AC146" t="s">
        <v>1311</v>
      </c>
      <c r="AD146" t="s">
        <v>463</v>
      </c>
      <c r="AE146">
        <v>5</v>
      </c>
      <c r="AF146" s="125">
        <v>-7569984667</v>
      </c>
      <c r="AG146" s="125">
        <v>634268667</v>
      </c>
      <c r="AH146" t="s">
        <v>1312</v>
      </c>
      <c r="AI146" t="s">
        <v>1313</v>
      </c>
      <c r="AJ146" t="s">
        <v>1314</v>
      </c>
      <c r="AK146" s="55">
        <v>45895</v>
      </c>
      <c r="AM146" t="s">
        <v>1350</v>
      </c>
      <c r="AN146" t="s">
        <v>1316</v>
      </c>
      <c r="AO146" t="s">
        <v>2102</v>
      </c>
      <c r="AP146" t="s">
        <v>2103</v>
      </c>
    </row>
    <row r="147" spans="1:44" x14ac:dyDescent="0.25">
      <c r="A147">
        <v>23522585</v>
      </c>
      <c r="B147">
        <v>1</v>
      </c>
      <c r="C147">
        <v>2</v>
      </c>
      <c r="D147" t="s">
        <v>1302</v>
      </c>
      <c r="E147" t="s">
        <v>465</v>
      </c>
      <c r="F147" t="s">
        <v>15</v>
      </c>
      <c r="G147" s="54">
        <v>45895.385682870372</v>
      </c>
      <c r="H147" s="54">
        <v>45895.385659722226</v>
      </c>
      <c r="I147" s="54">
        <v>45901.906585648147</v>
      </c>
      <c r="J147" t="s">
        <v>2106</v>
      </c>
      <c r="K147" t="s">
        <v>1025</v>
      </c>
      <c r="M147">
        <v>0</v>
      </c>
      <c r="N147" t="s">
        <v>1303</v>
      </c>
      <c r="O147">
        <v>491</v>
      </c>
      <c r="P147" t="s">
        <v>1304</v>
      </c>
      <c r="Q147">
        <v>1014239596</v>
      </c>
      <c r="R147" t="s">
        <v>2104</v>
      </c>
      <c r="T147" t="s">
        <v>2105</v>
      </c>
      <c r="V147" t="s">
        <v>1308</v>
      </c>
      <c r="X147">
        <v>3104819977</v>
      </c>
      <c r="AA147" t="s">
        <v>2107</v>
      </c>
      <c r="AB147" t="s">
        <v>464</v>
      </c>
      <c r="AC147" t="s">
        <v>1311</v>
      </c>
      <c r="AD147" t="s">
        <v>463</v>
      </c>
      <c r="AE147">
        <v>5</v>
      </c>
      <c r="AF147" s="125">
        <v>-7562573270</v>
      </c>
      <c r="AG147" s="125">
        <v>627318076</v>
      </c>
      <c r="AH147" t="s">
        <v>1312</v>
      </c>
      <c r="AI147" t="s">
        <v>1313</v>
      </c>
      <c r="AJ147" t="s">
        <v>1314</v>
      </c>
      <c r="AK147" s="55">
        <v>45895</v>
      </c>
      <c r="AM147" t="s">
        <v>1315</v>
      </c>
      <c r="AN147" t="s">
        <v>1316</v>
      </c>
      <c r="AO147" t="s">
        <v>2108</v>
      </c>
      <c r="AP147" t="s">
        <v>2109</v>
      </c>
    </row>
    <row r="148" spans="1:44" x14ac:dyDescent="0.25">
      <c r="A148">
        <v>23522594</v>
      </c>
      <c r="B148">
        <v>1</v>
      </c>
      <c r="C148">
        <v>2</v>
      </c>
      <c r="D148" t="s">
        <v>1302</v>
      </c>
      <c r="E148" t="s">
        <v>465</v>
      </c>
      <c r="F148" t="s">
        <v>15</v>
      </c>
      <c r="G148" s="54">
        <v>45895.389560185184</v>
      </c>
      <c r="H148" s="54">
        <v>45895.389537037037</v>
      </c>
      <c r="I148" s="54">
        <v>45901.906886574077</v>
      </c>
      <c r="J148" t="s">
        <v>2112</v>
      </c>
      <c r="K148" t="s">
        <v>1401</v>
      </c>
      <c r="M148">
        <v>0</v>
      </c>
      <c r="N148" t="s">
        <v>1303</v>
      </c>
      <c r="O148">
        <v>491</v>
      </c>
      <c r="P148" t="s">
        <v>1304</v>
      </c>
      <c r="Q148">
        <v>1001469504</v>
      </c>
      <c r="R148" t="s">
        <v>2110</v>
      </c>
      <c r="T148" t="s">
        <v>2111</v>
      </c>
      <c r="V148" t="s">
        <v>1308</v>
      </c>
      <c r="X148">
        <v>3007523261</v>
      </c>
      <c r="AA148" t="s">
        <v>2113</v>
      </c>
      <c r="AB148" t="s">
        <v>464</v>
      </c>
      <c r="AC148" t="s">
        <v>1311</v>
      </c>
      <c r="AD148" t="s">
        <v>1403</v>
      </c>
      <c r="AE148">
        <v>129</v>
      </c>
      <c r="AF148" s="125">
        <v>-7563668793</v>
      </c>
      <c r="AG148" s="125">
        <v>608237916</v>
      </c>
      <c r="AH148" t="s">
        <v>1312</v>
      </c>
      <c r="AI148" t="s">
        <v>1348</v>
      </c>
      <c r="AJ148" t="s">
        <v>1349</v>
      </c>
      <c r="AK148" s="55">
        <v>45895</v>
      </c>
      <c r="AM148" t="s">
        <v>1315</v>
      </c>
      <c r="AN148" t="s">
        <v>1316</v>
      </c>
      <c r="AO148" t="s">
        <v>2114</v>
      </c>
      <c r="AP148" t="s">
        <v>2115</v>
      </c>
    </row>
    <row r="149" spans="1:44" x14ac:dyDescent="0.25">
      <c r="A149">
        <v>23522655</v>
      </c>
      <c r="B149">
        <v>1</v>
      </c>
      <c r="C149">
        <v>2</v>
      </c>
      <c r="D149" t="s">
        <v>1302</v>
      </c>
      <c r="E149" t="s">
        <v>465</v>
      </c>
      <c r="F149" t="s">
        <v>15</v>
      </c>
      <c r="G149" s="54">
        <v>45895.423414351855</v>
      </c>
      <c r="H149" s="54">
        <v>45895.423379629632</v>
      </c>
      <c r="I149" s="54">
        <v>45901.906736111108</v>
      </c>
      <c r="J149" t="s">
        <v>2118</v>
      </c>
      <c r="K149" t="s">
        <v>1025</v>
      </c>
      <c r="M149">
        <v>0</v>
      </c>
      <c r="N149" t="s">
        <v>1303</v>
      </c>
      <c r="O149">
        <v>491</v>
      </c>
      <c r="P149" t="s">
        <v>1304</v>
      </c>
      <c r="Q149">
        <v>4556088</v>
      </c>
      <c r="R149" t="s">
        <v>2116</v>
      </c>
      <c r="T149" t="s">
        <v>2117</v>
      </c>
      <c r="V149" t="s">
        <v>1308</v>
      </c>
      <c r="X149">
        <v>3215159273</v>
      </c>
      <c r="AA149" t="s">
        <v>2119</v>
      </c>
      <c r="AB149" t="s">
        <v>464</v>
      </c>
      <c r="AC149" t="s">
        <v>1311</v>
      </c>
      <c r="AD149" t="s">
        <v>463</v>
      </c>
      <c r="AE149">
        <v>5</v>
      </c>
      <c r="AF149" s="125">
        <v>-75613420</v>
      </c>
      <c r="AG149" s="125">
        <v>6268232</v>
      </c>
      <c r="AH149" t="s">
        <v>1312</v>
      </c>
      <c r="AI149" t="s">
        <v>1313</v>
      </c>
      <c r="AJ149" t="s">
        <v>1314</v>
      </c>
      <c r="AK149" s="55">
        <v>45896</v>
      </c>
      <c r="AM149" t="s">
        <v>1315</v>
      </c>
      <c r="AN149" t="s">
        <v>1316</v>
      </c>
      <c r="AO149" t="s">
        <v>2120</v>
      </c>
      <c r="AP149" t="s">
        <v>2121</v>
      </c>
    </row>
    <row r="150" spans="1:44" x14ac:dyDescent="0.25">
      <c r="A150">
        <v>23522659</v>
      </c>
      <c r="B150">
        <v>1</v>
      </c>
      <c r="C150">
        <v>2</v>
      </c>
      <c r="D150" t="s">
        <v>1302</v>
      </c>
      <c r="E150" t="s">
        <v>465</v>
      </c>
      <c r="F150" t="s">
        <v>15</v>
      </c>
      <c r="G150" s="54">
        <v>45895.426087962966</v>
      </c>
      <c r="H150" s="54">
        <v>45895.426087962966</v>
      </c>
      <c r="I150" s="54">
        <v>45901.906944444447</v>
      </c>
      <c r="J150" t="s">
        <v>2125</v>
      </c>
      <c r="K150" t="s">
        <v>1025</v>
      </c>
      <c r="M150">
        <v>0</v>
      </c>
      <c r="N150" t="s">
        <v>1303</v>
      </c>
      <c r="O150">
        <v>491</v>
      </c>
      <c r="P150" t="s">
        <v>1304</v>
      </c>
      <c r="Q150">
        <v>21403582</v>
      </c>
      <c r="R150" t="s">
        <v>2122</v>
      </c>
      <c r="T150" t="s">
        <v>2123</v>
      </c>
      <c r="U150" t="s">
        <v>2124</v>
      </c>
      <c r="V150" t="s">
        <v>1308</v>
      </c>
      <c r="X150">
        <v>3144899301</v>
      </c>
      <c r="AA150" t="s">
        <v>2126</v>
      </c>
      <c r="AB150" t="s">
        <v>464</v>
      </c>
      <c r="AC150" t="s">
        <v>1311</v>
      </c>
      <c r="AD150" t="s">
        <v>463</v>
      </c>
      <c r="AE150">
        <v>5</v>
      </c>
      <c r="AF150" s="125">
        <v>-7552228055</v>
      </c>
      <c r="AG150" s="125">
        <v>623205326</v>
      </c>
      <c r="AH150" t="s">
        <v>1312</v>
      </c>
      <c r="AI150" t="s">
        <v>1313</v>
      </c>
      <c r="AJ150" t="s">
        <v>1314</v>
      </c>
      <c r="AK150" s="55">
        <v>45896</v>
      </c>
      <c r="AM150" t="s">
        <v>1350</v>
      </c>
      <c r="AN150" t="s">
        <v>1316</v>
      </c>
      <c r="AO150" t="s">
        <v>2127</v>
      </c>
      <c r="AP150" t="s">
        <v>2128</v>
      </c>
    </row>
    <row r="151" spans="1:44" x14ac:dyDescent="0.25">
      <c r="A151">
        <v>23522681</v>
      </c>
      <c r="B151">
        <v>1</v>
      </c>
      <c r="C151">
        <v>2</v>
      </c>
      <c r="D151" t="s">
        <v>1302</v>
      </c>
      <c r="E151" t="s">
        <v>465</v>
      </c>
      <c r="F151" t="s">
        <v>15</v>
      </c>
      <c r="G151" s="54">
        <v>45895.434803240743</v>
      </c>
      <c r="H151" s="54">
        <v>45895.434618055559</v>
      </c>
      <c r="I151" s="54">
        <v>45901.906678240739</v>
      </c>
      <c r="J151" t="s">
        <v>2131</v>
      </c>
      <c r="K151" t="s">
        <v>1025</v>
      </c>
      <c r="M151">
        <v>0</v>
      </c>
      <c r="N151" t="s">
        <v>1303</v>
      </c>
      <c r="O151">
        <v>491</v>
      </c>
      <c r="P151" t="s">
        <v>1304</v>
      </c>
      <c r="Q151">
        <v>1020471092</v>
      </c>
      <c r="R151" t="s">
        <v>2129</v>
      </c>
      <c r="S151">
        <v>2917559</v>
      </c>
      <c r="T151" t="s">
        <v>2130</v>
      </c>
      <c r="V151" t="s">
        <v>1308</v>
      </c>
      <c r="W151">
        <v>2917559</v>
      </c>
      <c r="X151">
        <v>3016759863</v>
      </c>
      <c r="AA151" t="s">
        <v>2132</v>
      </c>
      <c r="AB151" t="s">
        <v>464</v>
      </c>
      <c r="AC151" t="s">
        <v>1311</v>
      </c>
      <c r="AD151" t="s">
        <v>463</v>
      </c>
      <c r="AE151">
        <v>5</v>
      </c>
      <c r="AF151" s="125">
        <v>-7553843030</v>
      </c>
      <c r="AG151" s="125">
        <v>625100837</v>
      </c>
      <c r="AH151" t="s">
        <v>1312</v>
      </c>
      <c r="AI151" t="s">
        <v>1313</v>
      </c>
      <c r="AJ151" t="s">
        <v>1314</v>
      </c>
      <c r="AK151" s="55">
        <v>45896</v>
      </c>
      <c r="AM151" t="s">
        <v>1315</v>
      </c>
      <c r="AN151" t="s">
        <v>1316</v>
      </c>
      <c r="AO151" t="s">
        <v>2133</v>
      </c>
      <c r="AP151" t="s">
        <v>2134</v>
      </c>
    </row>
    <row r="152" spans="1:44" x14ac:dyDescent="0.25">
      <c r="A152">
        <v>23522746</v>
      </c>
      <c r="B152">
        <v>1</v>
      </c>
      <c r="C152">
        <v>2</v>
      </c>
      <c r="D152" t="s">
        <v>1302</v>
      </c>
      <c r="E152" t="s">
        <v>465</v>
      </c>
      <c r="F152" t="s">
        <v>15</v>
      </c>
      <c r="G152" s="54">
        <v>45895.451643518521</v>
      </c>
      <c r="H152" s="54">
        <v>45895.451620370368</v>
      </c>
      <c r="I152" s="54">
        <v>45901.906678240739</v>
      </c>
      <c r="J152" t="s">
        <v>2136</v>
      </c>
      <c r="K152" t="s">
        <v>1025</v>
      </c>
      <c r="M152">
        <v>0</v>
      </c>
      <c r="N152" t="s">
        <v>1303</v>
      </c>
      <c r="O152">
        <v>491</v>
      </c>
      <c r="P152" t="s">
        <v>1304</v>
      </c>
      <c r="Q152">
        <v>66722088</v>
      </c>
      <c r="R152" t="s">
        <v>2135</v>
      </c>
      <c r="S152">
        <v>2925815</v>
      </c>
      <c r="V152" t="s">
        <v>1308</v>
      </c>
      <c r="W152">
        <v>2925815</v>
      </c>
      <c r="X152">
        <v>3044551126</v>
      </c>
      <c r="AA152" t="s">
        <v>2137</v>
      </c>
      <c r="AB152" t="s">
        <v>464</v>
      </c>
      <c r="AC152" t="s">
        <v>1311</v>
      </c>
      <c r="AD152" t="s">
        <v>463</v>
      </c>
      <c r="AE152">
        <v>5</v>
      </c>
      <c r="AF152" s="125">
        <v>-7554098114</v>
      </c>
      <c r="AG152" s="125">
        <v>624830029</v>
      </c>
      <c r="AH152" t="s">
        <v>1312</v>
      </c>
      <c r="AI152" t="s">
        <v>1313</v>
      </c>
      <c r="AJ152" t="s">
        <v>1314</v>
      </c>
      <c r="AK152" s="55">
        <v>45896</v>
      </c>
      <c r="AM152" t="s">
        <v>1315</v>
      </c>
      <c r="AN152" t="s">
        <v>1316</v>
      </c>
      <c r="AO152" t="s">
        <v>2138</v>
      </c>
      <c r="AP152" t="s">
        <v>2139</v>
      </c>
    </row>
    <row r="153" spans="1:44" x14ac:dyDescent="0.25">
      <c r="A153">
        <v>23522747</v>
      </c>
      <c r="B153">
        <v>1</v>
      </c>
      <c r="C153">
        <v>2</v>
      </c>
      <c r="D153" t="s">
        <v>1302</v>
      </c>
      <c r="E153" t="s">
        <v>465</v>
      </c>
      <c r="F153" t="s">
        <v>15</v>
      </c>
      <c r="G153" s="54">
        <v>45898.310717592591</v>
      </c>
      <c r="H153" s="54">
        <v>45895.452094907407</v>
      </c>
      <c r="I153" s="54">
        <v>45901.906701388885</v>
      </c>
      <c r="J153" t="s">
        <v>2141</v>
      </c>
      <c r="K153" t="s">
        <v>1025</v>
      </c>
      <c r="M153">
        <v>0</v>
      </c>
      <c r="N153" t="s">
        <v>1303</v>
      </c>
      <c r="O153">
        <v>491</v>
      </c>
      <c r="P153" t="s">
        <v>1304</v>
      </c>
      <c r="Q153">
        <v>1214720270</v>
      </c>
      <c r="R153" t="s">
        <v>2140</v>
      </c>
      <c r="V153" t="s">
        <v>1308</v>
      </c>
      <c r="X153">
        <v>3042445809</v>
      </c>
      <c r="AA153" t="s">
        <v>2142</v>
      </c>
      <c r="AB153" t="s">
        <v>464</v>
      </c>
      <c r="AC153" t="s">
        <v>1311</v>
      </c>
      <c r="AD153" t="s">
        <v>463</v>
      </c>
      <c r="AE153">
        <v>5</v>
      </c>
      <c r="AF153" s="125">
        <v>-75538107</v>
      </c>
      <c r="AG153" s="125">
        <v>6238704</v>
      </c>
      <c r="AH153" t="s">
        <v>1319</v>
      </c>
      <c r="AI153" t="s">
        <v>1313</v>
      </c>
      <c r="AJ153" t="s">
        <v>1314</v>
      </c>
      <c r="AK153" s="55">
        <v>45898</v>
      </c>
      <c r="AM153" t="s">
        <v>1315</v>
      </c>
      <c r="AN153" t="s">
        <v>1316</v>
      </c>
      <c r="AO153" t="s">
        <v>2143</v>
      </c>
      <c r="AR153" t="s">
        <v>1337</v>
      </c>
    </row>
    <row r="154" spans="1:44" x14ac:dyDescent="0.25">
      <c r="A154">
        <v>23522785</v>
      </c>
      <c r="B154">
        <v>1</v>
      </c>
      <c r="C154">
        <v>2</v>
      </c>
      <c r="D154" t="s">
        <v>1302</v>
      </c>
      <c r="E154" t="s">
        <v>465</v>
      </c>
      <c r="F154" t="s">
        <v>15</v>
      </c>
      <c r="G154" s="54">
        <v>45895.469826388886</v>
      </c>
      <c r="H154" s="54">
        <v>45895.46980324074</v>
      </c>
      <c r="I154" s="54">
        <v>45901.906944444447</v>
      </c>
      <c r="J154" t="s">
        <v>2146</v>
      </c>
      <c r="K154" t="s">
        <v>1025</v>
      </c>
      <c r="M154">
        <v>0</v>
      </c>
      <c r="N154" t="s">
        <v>1303</v>
      </c>
      <c r="O154">
        <v>491</v>
      </c>
      <c r="P154" t="s">
        <v>1304</v>
      </c>
      <c r="Q154">
        <v>71766483</v>
      </c>
      <c r="R154" t="s">
        <v>2144</v>
      </c>
      <c r="T154" t="s">
        <v>2145</v>
      </c>
      <c r="V154" t="s">
        <v>1308</v>
      </c>
      <c r="X154">
        <v>3017715337</v>
      </c>
      <c r="AA154" t="s">
        <v>2147</v>
      </c>
      <c r="AB154" t="s">
        <v>464</v>
      </c>
      <c r="AC154" t="s">
        <v>1311</v>
      </c>
      <c r="AD154" t="s">
        <v>463</v>
      </c>
      <c r="AE154">
        <v>5</v>
      </c>
      <c r="AF154" s="125">
        <v>-75610884501</v>
      </c>
      <c r="AG154" s="125">
        <v>625743982000006</v>
      </c>
      <c r="AH154" t="s">
        <v>1312</v>
      </c>
      <c r="AI154" t="s">
        <v>1313</v>
      </c>
      <c r="AJ154" t="s">
        <v>1314</v>
      </c>
      <c r="AK154" s="55">
        <v>45896</v>
      </c>
      <c r="AM154" t="s">
        <v>1350</v>
      </c>
      <c r="AN154" t="s">
        <v>1316</v>
      </c>
      <c r="AO154" t="s">
        <v>2148</v>
      </c>
      <c r="AP154" t="s">
        <v>2149</v>
      </c>
    </row>
    <row r="155" spans="1:44" x14ac:dyDescent="0.25">
      <c r="A155">
        <v>23522863</v>
      </c>
      <c r="B155">
        <v>1</v>
      </c>
      <c r="C155">
        <v>2</v>
      </c>
      <c r="D155" t="s">
        <v>1302</v>
      </c>
      <c r="E155" t="s">
        <v>465</v>
      </c>
      <c r="F155" t="s">
        <v>15</v>
      </c>
      <c r="G155" s="54">
        <v>45895.502291666664</v>
      </c>
      <c r="H155" s="54">
        <v>45895.502268518518</v>
      </c>
      <c r="I155" s="54">
        <v>45901.90697916667</v>
      </c>
      <c r="J155" t="s">
        <v>2153</v>
      </c>
      <c r="K155" t="s">
        <v>1025</v>
      </c>
      <c r="M155">
        <v>0</v>
      </c>
      <c r="N155" t="s">
        <v>1303</v>
      </c>
      <c r="O155">
        <v>491</v>
      </c>
      <c r="P155" t="s">
        <v>1304</v>
      </c>
      <c r="Q155">
        <v>98666823</v>
      </c>
      <c r="R155" t="s">
        <v>2150</v>
      </c>
      <c r="T155" t="s">
        <v>2151</v>
      </c>
      <c r="U155" t="s">
        <v>2152</v>
      </c>
      <c r="V155" t="s">
        <v>1308</v>
      </c>
      <c r="X155">
        <v>3113083139</v>
      </c>
      <c r="AA155" t="s">
        <v>2154</v>
      </c>
      <c r="AB155" t="s">
        <v>464</v>
      </c>
      <c r="AC155" t="s">
        <v>1311</v>
      </c>
      <c r="AD155" t="s">
        <v>463</v>
      </c>
      <c r="AE155">
        <v>5</v>
      </c>
      <c r="AF155" s="125">
        <v>-7565109552</v>
      </c>
      <c r="AG155" s="125">
        <v>618786411</v>
      </c>
      <c r="AH155" t="s">
        <v>1312</v>
      </c>
      <c r="AI155" t="s">
        <v>1313</v>
      </c>
      <c r="AJ155" t="s">
        <v>1314</v>
      </c>
      <c r="AK155" s="55">
        <v>45896</v>
      </c>
      <c r="AM155" t="s">
        <v>1315</v>
      </c>
      <c r="AN155" t="s">
        <v>1316</v>
      </c>
      <c r="AO155" t="s">
        <v>2155</v>
      </c>
      <c r="AP155" t="s">
        <v>2156</v>
      </c>
    </row>
    <row r="156" spans="1:44" x14ac:dyDescent="0.25">
      <c r="A156">
        <v>23522886</v>
      </c>
      <c r="B156">
        <v>1</v>
      </c>
      <c r="C156">
        <v>2</v>
      </c>
      <c r="D156" t="s">
        <v>1302</v>
      </c>
      <c r="E156" t="s">
        <v>465</v>
      </c>
      <c r="F156" t="s">
        <v>15</v>
      </c>
      <c r="G156" s="54">
        <v>45895.515960648147</v>
      </c>
      <c r="H156" s="54">
        <v>45895.5159375</v>
      </c>
      <c r="I156" s="54">
        <v>45901.906886574077</v>
      </c>
      <c r="J156" t="s">
        <v>2158</v>
      </c>
      <c r="K156" t="s">
        <v>1025</v>
      </c>
      <c r="M156">
        <v>0</v>
      </c>
      <c r="N156" t="s">
        <v>1303</v>
      </c>
      <c r="O156">
        <v>491</v>
      </c>
      <c r="P156" t="s">
        <v>1304</v>
      </c>
      <c r="Q156">
        <v>1000292072</v>
      </c>
      <c r="R156" t="s">
        <v>2157</v>
      </c>
      <c r="V156" t="s">
        <v>1308</v>
      </c>
      <c r="X156">
        <v>3147105243</v>
      </c>
      <c r="AA156" t="s">
        <v>2159</v>
      </c>
      <c r="AB156" t="s">
        <v>464</v>
      </c>
      <c r="AC156" t="s">
        <v>1311</v>
      </c>
      <c r="AD156" t="s">
        <v>463</v>
      </c>
      <c r="AE156">
        <v>5</v>
      </c>
      <c r="AF156" s="125">
        <v>-7553955941</v>
      </c>
      <c r="AG156" s="125">
        <v>624921307</v>
      </c>
      <c r="AH156" t="s">
        <v>1312</v>
      </c>
      <c r="AI156" t="s">
        <v>1313</v>
      </c>
      <c r="AJ156" t="s">
        <v>1314</v>
      </c>
      <c r="AK156" s="55">
        <v>45896</v>
      </c>
      <c r="AM156" t="s">
        <v>1315</v>
      </c>
      <c r="AN156" t="s">
        <v>1316</v>
      </c>
      <c r="AO156" t="s">
        <v>2160</v>
      </c>
      <c r="AP156" t="s">
        <v>2161</v>
      </c>
    </row>
    <row r="157" spans="1:44" x14ac:dyDescent="0.25">
      <c r="A157">
        <v>23522946</v>
      </c>
      <c r="B157">
        <v>1</v>
      </c>
      <c r="C157">
        <v>2</v>
      </c>
      <c r="D157" t="s">
        <v>1302</v>
      </c>
      <c r="E157" t="s">
        <v>465</v>
      </c>
      <c r="F157" t="s">
        <v>15</v>
      </c>
      <c r="G157" s="54">
        <v>45895.547210648147</v>
      </c>
      <c r="H157" s="54">
        <v>45895.5471875</v>
      </c>
      <c r="I157" s="54">
        <v>45901.906944444447</v>
      </c>
      <c r="J157" t="s">
        <v>2163</v>
      </c>
      <c r="K157" t="s">
        <v>1025</v>
      </c>
      <c r="M157">
        <v>0</v>
      </c>
      <c r="N157" t="s">
        <v>1303</v>
      </c>
      <c r="O157">
        <v>491</v>
      </c>
      <c r="P157" t="s">
        <v>1304</v>
      </c>
      <c r="Q157">
        <v>43347644</v>
      </c>
      <c r="R157" t="s">
        <v>2162</v>
      </c>
      <c r="V157" t="s">
        <v>1308</v>
      </c>
      <c r="X157">
        <v>3106000860</v>
      </c>
      <c r="AA157" t="s">
        <v>2164</v>
      </c>
      <c r="AB157" t="s">
        <v>464</v>
      </c>
      <c r="AC157" t="s">
        <v>1311</v>
      </c>
      <c r="AD157" t="s">
        <v>463</v>
      </c>
      <c r="AE157">
        <v>5</v>
      </c>
      <c r="AF157" s="125">
        <v>-7554022308</v>
      </c>
      <c r="AG157" s="125">
        <v>625188728</v>
      </c>
      <c r="AH157" t="s">
        <v>1312</v>
      </c>
      <c r="AI157" t="s">
        <v>1313</v>
      </c>
      <c r="AJ157" t="s">
        <v>1314</v>
      </c>
      <c r="AK157" s="55">
        <v>45896</v>
      </c>
      <c r="AM157" t="s">
        <v>1315</v>
      </c>
      <c r="AN157" t="s">
        <v>1316</v>
      </c>
      <c r="AO157" t="s">
        <v>2165</v>
      </c>
      <c r="AP157" t="s">
        <v>2166</v>
      </c>
    </row>
    <row r="158" spans="1:44" x14ac:dyDescent="0.25">
      <c r="A158">
        <v>23522973</v>
      </c>
      <c r="B158">
        <v>1</v>
      </c>
      <c r="C158">
        <v>2</v>
      </c>
      <c r="D158" t="s">
        <v>1302</v>
      </c>
      <c r="E158" t="s">
        <v>465</v>
      </c>
      <c r="F158" t="s">
        <v>15</v>
      </c>
      <c r="G158" s="54">
        <v>45895.561701388891</v>
      </c>
      <c r="H158" s="54">
        <v>45895.561678240738</v>
      </c>
      <c r="I158" s="54">
        <v>45901.906585648147</v>
      </c>
      <c r="J158" t="s">
        <v>2169</v>
      </c>
      <c r="K158" t="s">
        <v>1025</v>
      </c>
      <c r="M158">
        <v>0</v>
      </c>
      <c r="N158" t="s">
        <v>1303</v>
      </c>
      <c r="O158">
        <v>491</v>
      </c>
      <c r="P158" t="s">
        <v>1304</v>
      </c>
      <c r="Q158">
        <v>43155150</v>
      </c>
      <c r="R158" t="s">
        <v>2167</v>
      </c>
      <c r="T158" t="s">
        <v>2168</v>
      </c>
      <c r="V158" t="s">
        <v>1308</v>
      </c>
      <c r="X158">
        <v>3148001934</v>
      </c>
      <c r="AA158" t="s">
        <v>2170</v>
      </c>
      <c r="AB158" t="s">
        <v>464</v>
      </c>
      <c r="AC158" t="s">
        <v>1311</v>
      </c>
      <c r="AD158" t="s">
        <v>463</v>
      </c>
      <c r="AE158">
        <v>5</v>
      </c>
      <c r="AF158" s="125">
        <v>-75621606</v>
      </c>
      <c r="AG158" s="125">
        <v>6222502</v>
      </c>
      <c r="AH158" t="s">
        <v>1312</v>
      </c>
      <c r="AI158" t="s">
        <v>1313</v>
      </c>
      <c r="AJ158" t="s">
        <v>1314</v>
      </c>
      <c r="AK158" s="55">
        <v>45896</v>
      </c>
      <c r="AM158" t="s">
        <v>1315</v>
      </c>
      <c r="AN158" t="s">
        <v>1316</v>
      </c>
      <c r="AO158" t="s">
        <v>2171</v>
      </c>
      <c r="AP158" t="s">
        <v>2172</v>
      </c>
    </row>
    <row r="159" spans="1:44" x14ac:dyDescent="0.25">
      <c r="A159">
        <v>23523055</v>
      </c>
      <c r="B159">
        <v>1</v>
      </c>
      <c r="C159">
        <v>2</v>
      </c>
      <c r="D159" t="s">
        <v>1302</v>
      </c>
      <c r="E159" t="s">
        <v>465</v>
      </c>
      <c r="F159" t="s">
        <v>15</v>
      </c>
      <c r="G159" s="54">
        <v>45895.593321759261</v>
      </c>
      <c r="H159" s="54">
        <v>45895.593298611115</v>
      </c>
      <c r="I159" s="54">
        <v>45901.906585648147</v>
      </c>
      <c r="J159" t="s">
        <v>2175</v>
      </c>
      <c r="K159" t="s">
        <v>1025</v>
      </c>
      <c r="M159">
        <v>0</v>
      </c>
      <c r="N159" t="s">
        <v>1303</v>
      </c>
      <c r="O159">
        <v>491</v>
      </c>
      <c r="P159" t="s">
        <v>1304</v>
      </c>
      <c r="Q159">
        <v>43570733</v>
      </c>
      <c r="R159" t="s">
        <v>2173</v>
      </c>
      <c r="T159" t="s">
        <v>2174</v>
      </c>
      <c r="V159" t="s">
        <v>1308</v>
      </c>
      <c r="X159">
        <v>3217416806</v>
      </c>
      <c r="AA159" t="s">
        <v>2176</v>
      </c>
      <c r="AB159" t="s">
        <v>464</v>
      </c>
      <c r="AC159" t="s">
        <v>1311</v>
      </c>
      <c r="AD159" t="s">
        <v>463</v>
      </c>
      <c r="AE159">
        <v>5</v>
      </c>
      <c r="AF159" s="125">
        <v>-75624132</v>
      </c>
      <c r="AG159" s="125">
        <v>6262869</v>
      </c>
      <c r="AH159" t="s">
        <v>1312</v>
      </c>
      <c r="AI159" t="s">
        <v>1313</v>
      </c>
      <c r="AJ159" t="s">
        <v>1314</v>
      </c>
      <c r="AK159" s="55">
        <v>45896</v>
      </c>
      <c r="AM159" t="s">
        <v>1315</v>
      </c>
      <c r="AN159" t="s">
        <v>1316</v>
      </c>
      <c r="AO159" t="s">
        <v>2177</v>
      </c>
      <c r="AP159" t="s">
        <v>2178</v>
      </c>
    </row>
    <row r="160" spans="1:44" x14ac:dyDescent="0.25">
      <c r="A160">
        <v>23523130</v>
      </c>
      <c r="B160">
        <v>1</v>
      </c>
      <c r="C160">
        <v>2</v>
      </c>
      <c r="D160" t="s">
        <v>1302</v>
      </c>
      <c r="E160" t="s">
        <v>465</v>
      </c>
      <c r="F160" t="s">
        <v>15</v>
      </c>
      <c r="G160" s="54">
        <v>45895.624363425923</v>
      </c>
      <c r="H160" s="54">
        <v>45895.624340277776</v>
      </c>
      <c r="I160" s="54">
        <v>45901.906944444447</v>
      </c>
      <c r="J160" t="s">
        <v>2181</v>
      </c>
      <c r="K160" t="s">
        <v>1025</v>
      </c>
      <c r="M160">
        <v>0</v>
      </c>
      <c r="N160" t="s">
        <v>1303</v>
      </c>
      <c r="O160">
        <v>491</v>
      </c>
      <c r="P160" t="s">
        <v>1304</v>
      </c>
      <c r="Q160">
        <v>1128416786</v>
      </c>
      <c r="R160" t="s">
        <v>2179</v>
      </c>
      <c r="T160" t="s">
        <v>2180</v>
      </c>
      <c r="V160" t="s">
        <v>1308</v>
      </c>
      <c r="W160">
        <v>3808080</v>
      </c>
      <c r="X160">
        <v>3002550406</v>
      </c>
      <c r="AA160" t="s">
        <v>2182</v>
      </c>
      <c r="AB160" t="s">
        <v>464</v>
      </c>
      <c r="AC160" t="s">
        <v>1311</v>
      </c>
      <c r="AD160" t="s">
        <v>463</v>
      </c>
      <c r="AE160">
        <v>5</v>
      </c>
      <c r="AF160" s="125">
        <v>-7562583880</v>
      </c>
      <c r="AG160" s="125">
        <v>625073304</v>
      </c>
      <c r="AH160" t="s">
        <v>1312</v>
      </c>
      <c r="AI160" t="s">
        <v>1313</v>
      </c>
      <c r="AJ160" t="s">
        <v>1314</v>
      </c>
      <c r="AK160" s="55">
        <v>45896</v>
      </c>
      <c r="AM160" t="s">
        <v>1315</v>
      </c>
      <c r="AN160" t="s">
        <v>1316</v>
      </c>
      <c r="AO160" t="s">
        <v>2183</v>
      </c>
      <c r="AP160" t="s">
        <v>2184</v>
      </c>
    </row>
    <row r="161" spans="1:42" x14ac:dyDescent="0.25">
      <c r="A161">
        <v>23523143</v>
      </c>
      <c r="B161">
        <v>1</v>
      </c>
      <c r="C161">
        <v>2</v>
      </c>
      <c r="D161" t="s">
        <v>1302</v>
      </c>
      <c r="E161" t="s">
        <v>465</v>
      </c>
      <c r="F161" t="s">
        <v>15</v>
      </c>
      <c r="G161" s="54">
        <v>45895.629166666666</v>
      </c>
      <c r="H161" s="54">
        <v>45895.629143518519</v>
      </c>
      <c r="I161" s="54">
        <v>45901.906840277778</v>
      </c>
      <c r="J161" t="s">
        <v>2187</v>
      </c>
      <c r="K161" t="s">
        <v>1025</v>
      </c>
      <c r="M161">
        <v>0</v>
      </c>
      <c r="N161" t="s">
        <v>1303</v>
      </c>
      <c r="O161">
        <v>491</v>
      </c>
      <c r="P161" t="s">
        <v>1304</v>
      </c>
      <c r="Q161">
        <v>1058816621</v>
      </c>
      <c r="R161" t="s">
        <v>2185</v>
      </c>
      <c r="U161" t="s">
        <v>2186</v>
      </c>
      <c r="V161" t="s">
        <v>1308</v>
      </c>
      <c r="X161">
        <v>3022159101</v>
      </c>
      <c r="AA161" t="s">
        <v>2188</v>
      </c>
      <c r="AB161" t="s">
        <v>464</v>
      </c>
      <c r="AC161" t="s">
        <v>1311</v>
      </c>
      <c r="AD161" t="s">
        <v>463</v>
      </c>
      <c r="AE161">
        <v>5</v>
      </c>
      <c r="AF161" s="125">
        <v>-75537088</v>
      </c>
      <c r="AG161" s="125">
        <v>6256869</v>
      </c>
      <c r="AH161" t="s">
        <v>1312</v>
      </c>
      <c r="AI161" t="s">
        <v>1313</v>
      </c>
      <c r="AJ161" t="s">
        <v>1314</v>
      </c>
      <c r="AK161" s="55">
        <v>45896</v>
      </c>
      <c r="AM161" t="s">
        <v>1315</v>
      </c>
      <c r="AN161" t="s">
        <v>1316</v>
      </c>
      <c r="AO161" t="s">
        <v>2189</v>
      </c>
      <c r="AP161" t="s">
        <v>2190</v>
      </c>
    </row>
    <row r="162" spans="1:42" x14ac:dyDescent="0.25">
      <c r="A162">
        <v>23523167</v>
      </c>
      <c r="B162">
        <v>1</v>
      </c>
      <c r="C162">
        <v>2</v>
      </c>
      <c r="D162" t="s">
        <v>1302</v>
      </c>
      <c r="E162" t="s">
        <v>465</v>
      </c>
      <c r="F162" t="s">
        <v>15</v>
      </c>
      <c r="G162" s="54">
        <v>45895.636631944442</v>
      </c>
      <c r="H162" s="54">
        <v>45895.636608796296</v>
      </c>
      <c r="I162" s="54">
        <v>45901.906736111108</v>
      </c>
      <c r="J162" t="s">
        <v>2193</v>
      </c>
      <c r="K162" t="s">
        <v>1379</v>
      </c>
      <c r="M162">
        <v>0</v>
      </c>
      <c r="N162" t="s">
        <v>1303</v>
      </c>
      <c r="O162">
        <v>491</v>
      </c>
      <c r="P162" t="s">
        <v>1304</v>
      </c>
      <c r="Q162">
        <v>1007222077</v>
      </c>
      <c r="R162" t="s">
        <v>2191</v>
      </c>
      <c r="T162" t="s">
        <v>2192</v>
      </c>
      <c r="V162" t="s">
        <v>1308</v>
      </c>
      <c r="X162">
        <v>3158660478</v>
      </c>
      <c r="AA162" t="s">
        <v>2194</v>
      </c>
      <c r="AB162" t="s">
        <v>464</v>
      </c>
      <c r="AC162" t="s">
        <v>1311</v>
      </c>
      <c r="AD162" t="s">
        <v>502</v>
      </c>
      <c r="AE162">
        <v>360</v>
      </c>
      <c r="AF162" s="125">
        <v>-7560341791</v>
      </c>
      <c r="AG162" s="125">
        <v>616829450</v>
      </c>
      <c r="AH162" t="s">
        <v>1312</v>
      </c>
      <c r="AI162" t="s">
        <v>1313</v>
      </c>
      <c r="AJ162" t="s">
        <v>1314</v>
      </c>
      <c r="AK162" s="55">
        <v>45896</v>
      </c>
      <c r="AM162" t="s">
        <v>1315</v>
      </c>
      <c r="AN162" t="s">
        <v>1316</v>
      </c>
      <c r="AO162" t="s">
        <v>2195</v>
      </c>
      <c r="AP162" t="s">
        <v>2196</v>
      </c>
    </row>
    <row r="163" spans="1:42" x14ac:dyDescent="0.25">
      <c r="A163">
        <v>23523174</v>
      </c>
      <c r="B163">
        <v>1</v>
      </c>
      <c r="C163">
        <v>2</v>
      </c>
      <c r="D163" t="s">
        <v>1302</v>
      </c>
      <c r="E163" t="s">
        <v>465</v>
      </c>
      <c r="F163" t="s">
        <v>15</v>
      </c>
      <c r="G163" s="54">
        <v>45895.638912037037</v>
      </c>
      <c r="H163" s="54">
        <v>45895.638877314814</v>
      </c>
      <c r="I163" s="54">
        <v>45901.90697916667</v>
      </c>
      <c r="J163" t="s">
        <v>2198</v>
      </c>
      <c r="K163" t="s">
        <v>1025</v>
      </c>
      <c r="M163">
        <v>0</v>
      </c>
      <c r="N163" t="s">
        <v>1303</v>
      </c>
      <c r="O163">
        <v>491</v>
      </c>
      <c r="P163" t="s">
        <v>1304</v>
      </c>
      <c r="Q163">
        <v>1055832712</v>
      </c>
      <c r="R163" t="s">
        <v>2197</v>
      </c>
      <c r="U163">
        <v>1.9003020047010499E+17</v>
      </c>
      <c r="V163" t="s">
        <v>1308</v>
      </c>
      <c r="X163">
        <v>3128733687</v>
      </c>
      <c r="AA163" t="s">
        <v>2199</v>
      </c>
      <c r="AB163" t="s">
        <v>464</v>
      </c>
      <c r="AC163" t="s">
        <v>1311</v>
      </c>
      <c r="AD163" t="s">
        <v>463</v>
      </c>
      <c r="AE163">
        <v>5</v>
      </c>
      <c r="AF163" s="125">
        <v>-75634218</v>
      </c>
      <c r="AG163" s="125">
        <v>6219891</v>
      </c>
      <c r="AH163" t="s">
        <v>1312</v>
      </c>
      <c r="AI163" t="s">
        <v>1313</v>
      </c>
      <c r="AJ163" t="s">
        <v>1314</v>
      </c>
      <c r="AK163" s="55">
        <v>45896</v>
      </c>
      <c r="AM163" t="s">
        <v>1315</v>
      </c>
      <c r="AN163" t="s">
        <v>1316</v>
      </c>
      <c r="AO163" t="s">
        <v>2200</v>
      </c>
      <c r="AP163" t="s">
        <v>2201</v>
      </c>
    </row>
    <row r="164" spans="1:42" x14ac:dyDescent="0.25">
      <c r="A164">
        <v>23523800</v>
      </c>
      <c r="B164">
        <v>1</v>
      </c>
      <c r="C164">
        <v>2</v>
      </c>
      <c r="D164" t="s">
        <v>1302</v>
      </c>
      <c r="E164" t="s">
        <v>465</v>
      </c>
      <c r="F164" t="s">
        <v>15</v>
      </c>
      <c r="G164" s="54">
        <v>45896.346041666664</v>
      </c>
      <c r="H164" s="54">
        <v>45896.346041666664</v>
      </c>
      <c r="I164" s="54">
        <v>45901.906736111108</v>
      </c>
      <c r="J164" t="s">
        <v>2204</v>
      </c>
      <c r="K164" t="s">
        <v>1401</v>
      </c>
      <c r="M164">
        <v>0</v>
      </c>
      <c r="N164" t="s">
        <v>1303</v>
      </c>
      <c r="O164">
        <v>491</v>
      </c>
      <c r="P164" t="s">
        <v>1304</v>
      </c>
      <c r="Q164">
        <v>43688005</v>
      </c>
      <c r="R164" t="s">
        <v>2202</v>
      </c>
      <c r="T164" t="s">
        <v>2203</v>
      </c>
      <c r="V164" t="s">
        <v>1308</v>
      </c>
      <c r="X164">
        <v>3128941295</v>
      </c>
      <c r="AA164" t="s">
        <v>2205</v>
      </c>
      <c r="AB164" t="s">
        <v>464</v>
      </c>
      <c r="AC164" t="s">
        <v>1311</v>
      </c>
      <c r="AD164" t="s">
        <v>1403</v>
      </c>
      <c r="AE164">
        <v>129</v>
      </c>
      <c r="AF164" s="125">
        <v>-7562777446</v>
      </c>
      <c r="AG164" s="125">
        <v>608950133</v>
      </c>
      <c r="AH164" t="s">
        <v>1312</v>
      </c>
      <c r="AI164" t="s">
        <v>1348</v>
      </c>
      <c r="AJ164" t="s">
        <v>1349</v>
      </c>
      <c r="AK164" s="55">
        <v>45897</v>
      </c>
      <c r="AM164" t="s">
        <v>1350</v>
      </c>
      <c r="AN164" t="s">
        <v>1316</v>
      </c>
      <c r="AO164" t="s">
        <v>2206</v>
      </c>
      <c r="AP164" t="s">
        <v>2207</v>
      </c>
    </row>
    <row r="165" spans="1:42" x14ac:dyDescent="0.25">
      <c r="A165">
        <v>23523805</v>
      </c>
      <c r="B165">
        <v>1</v>
      </c>
      <c r="C165">
        <v>2</v>
      </c>
      <c r="D165" t="s">
        <v>1302</v>
      </c>
      <c r="E165" t="s">
        <v>465</v>
      </c>
      <c r="F165" t="s">
        <v>15</v>
      </c>
      <c r="G165" s="54">
        <v>45896.351400462961</v>
      </c>
      <c r="H165" s="54">
        <v>45896.351365740738</v>
      </c>
      <c r="I165" s="54">
        <v>45901.906678240739</v>
      </c>
      <c r="J165" t="s">
        <v>2210</v>
      </c>
      <c r="K165" t="s">
        <v>1025</v>
      </c>
      <c r="M165">
        <v>0</v>
      </c>
      <c r="N165" t="s">
        <v>1303</v>
      </c>
      <c r="O165">
        <v>491</v>
      </c>
      <c r="P165" t="s">
        <v>1304</v>
      </c>
      <c r="Q165">
        <v>43417698</v>
      </c>
      <c r="R165" t="s">
        <v>2208</v>
      </c>
      <c r="S165">
        <v>4170616</v>
      </c>
      <c r="T165" t="s">
        <v>2209</v>
      </c>
      <c r="V165" t="s">
        <v>1308</v>
      </c>
      <c r="W165">
        <v>4170616</v>
      </c>
      <c r="X165">
        <v>3013332629</v>
      </c>
      <c r="AA165" t="s">
        <v>2211</v>
      </c>
      <c r="AB165" t="s">
        <v>464</v>
      </c>
      <c r="AC165" t="s">
        <v>1311</v>
      </c>
      <c r="AD165" t="s">
        <v>463</v>
      </c>
      <c r="AE165">
        <v>5</v>
      </c>
      <c r="AF165" s="125">
        <v>-7561035127</v>
      </c>
      <c r="AG165" s="125">
        <v>620475897</v>
      </c>
      <c r="AH165" t="s">
        <v>1312</v>
      </c>
      <c r="AI165" t="s">
        <v>1313</v>
      </c>
      <c r="AJ165" t="s">
        <v>1314</v>
      </c>
      <c r="AK165" s="55">
        <v>45896</v>
      </c>
      <c r="AM165" t="s">
        <v>1350</v>
      </c>
      <c r="AN165" t="s">
        <v>1316</v>
      </c>
      <c r="AO165" t="s">
        <v>2212</v>
      </c>
      <c r="AP165" t="s">
        <v>2213</v>
      </c>
    </row>
    <row r="166" spans="1:42" x14ac:dyDescent="0.25">
      <c r="A166">
        <v>23523809</v>
      </c>
      <c r="B166">
        <v>1</v>
      </c>
      <c r="C166">
        <v>2</v>
      </c>
      <c r="D166" t="s">
        <v>1302</v>
      </c>
      <c r="E166" t="s">
        <v>465</v>
      </c>
      <c r="F166" t="s">
        <v>15</v>
      </c>
      <c r="G166" s="54">
        <v>45896.355046296296</v>
      </c>
      <c r="H166" s="54">
        <v>45896.355023148149</v>
      </c>
      <c r="I166" s="54">
        <v>45901.906736111108</v>
      </c>
      <c r="J166" t="s">
        <v>2216</v>
      </c>
      <c r="K166" t="s">
        <v>1025</v>
      </c>
      <c r="M166">
        <v>0</v>
      </c>
      <c r="N166" t="s">
        <v>1303</v>
      </c>
      <c r="O166">
        <v>491</v>
      </c>
      <c r="P166" t="s">
        <v>1304</v>
      </c>
      <c r="Q166">
        <v>78711129</v>
      </c>
      <c r="R166" t="s">
        <v>2214</v>
      </c>
      <c r="T166" t="s">
        <v>2215</v>
      </c>
      <c r="V166" t="s">
        <v>1308</v>
      </c>
      <c r="X166">
        <v>3216364345</v>
      </c>
      <c r="AA166" t="s">
        <v>2217</v>
      </c>
      <c r="AB166" t="s">
        <v>464</v>
      </c>
      <c r="AC166" t="s">
        <v>1311</v>
      </c>
      <c r="AD166" t="s">
        <v>463</v>
      </c>
      <c r="AE166">
        <v>5</v>
      </c>
      <c r="AF166" s="125">
        <v>-75610368</v>
      </c>
      <c r="AG166" s="125">
        <v>6204997</v>
      </c>
      <c r="AH166" t="s">
        <v>1312</v>
      </c>
      <c r="AI166" t="s">
        <v>1313</v>
      </c>
      <c r="AJ166" t="s">
        <v>1314</v>
      </c>
      <c r="AK166" s="55">
        <v>45896</v>
      </c>
      <c r="AM166" t="s">
        <v>1350</v>
      </c>
      <c r="AN166" t="s">
        <v>1316</v>
      </c>
      <c r="AO166" t="s">
        <v>2218</v>
      </c>
      <c r="AP166" t="s">
        <v>2219</v>
      </c>
    </row>
    <row r="167" spans="1:42" x14ac:dyDescent="0.25">
      <c r="A167">
        <v>23523827</v>
      </c>
      <c r="B167">
        <v>1</v>
      </c>
      <c r="C167">
        <v>2</v>
      </c>
      <c r="D167" t="s">
        <v>1302</v>
      </c>
      <c r="E167" t="s">
        <v>465</v>
      </c>
      <c r="F167" t="s">
        <v>15</v>
      </c>
      <c r="G167" s="54">
        <v>45896.362141203703</v>
      </c>
      <c r="H167" s="54">
        <v>45896.362118055556</v>
      </c>
      <c r="I167" s="54">
        <v>45901.906678240739</v>
      </c>
      <c r="J167" t="s">
        <v>2222</v>
      </c>
      <c r="K167" t="s">
        <v>1025</v>
      </c>
      <c r="M167">
        <v>0</v>
      </c>
      <c r="N167" t="s">
        <v>1303</v>
      </c>
      <c r="O167">
        <v>491</v>
      </c>
      <c r="P167" t="s">
        <v>1304</v>
      </c>
      <c r="Q167">
        <v>43902812</v>
      </c>
      <c r="R167" t="s">
        <v>2220</v>
      </c>
      <c r="S167">
        <v>4797998</v>
      </c>
      <c r="T167" t="s">
        <v>2221</v>
      </c>
      <c r="U167">
        <v>0</v>
      </c>
      <c r="V167" t="s">
        <v>1308</v>
      </c>
      <c r="W167">
        <v>4797998</v>
      </c>
      <c r="X167">
        <v>3148487224</v>
      </c>
      <c r="AA167" t="s">
        <v>2223</v>
      </c>
      <c r="AB167" t="s">
        <v>464</v>
      </c>
      <c r="AC167" t="s">
        <v>1311</v>
      </c>
      <c r="AD167" t="s">
        <v>463</v>
      </c>
      <c r="AE167">
        <v>5</v>
      </c>
      <c r="AF167" s="125">
        <v>-7562806017</v>
      </c>
      <c r="AG167" s="125">
        <v>624995486</v>
      </c>
      <c r="AH167" t="s">
        <v>1312</v>
      </c>
      <c r="AI167" t="s">
        <v>1313</v>
      </c>
      <c r="AJ167" t="s">
        <v>1314</v>
      </c>
      <c r="AK167" s="55">
        <v>45896</v>
      </c>
      <c r="AM167" t="s">
        <v>1315</v>
      </c>
      <c r="AN167" t="s">
        <v>1316</v>
      </c>
      <c r="AO167" t="s">
        <v>2224</v>
      </c>
      <c r="AP167" t="s">
        <v>2225</v>
      </c>
    </row>
    <row r="168" spans="1:42" x14ac:dyDescent="0.25">
      <c r="A168">
        <v>23523876</v>
      </c>
      <c r="B168">
        <v>1</v>
      </c>
      <c r="C168">
        <v>2</v>
      </c>
      <c r="D168" t="s">
        <v>1302</v>
      </c>
      <c r="E168" t="s">
        <v>465</v>
      </c>
      <c r="F168" t="s">
        <v>15</v>
      </c>
      <c r="G168" s="54">
        <v>45896.391018518516</v>
      </c>
      <c r="H168" s="54">
        <v>45896.39099537037</v>
      </c>
      <c r="I168" s="54">
        <v>45901.906736111108</v>
      </c>
      <c r="J168" t="s">
        <v>2228</v>
      </c>
      <c r="K168" t="s">
        <v>1025</v>
      </c>
      <c r="M168">
        <v>0</v>
      </c>
      <c r="N168" t="s">
        <v>1303</v>
      </c>
      <c r="O168">
        <v>491</v>
      </c>
      <c r="P168" t="s">
        <v>1304</v>
      </c>
      <c r="Q168">
        <v>21792308</v>
      </c>
      <c r="R168" t="s">
        <v>2226</v>
      </c>
      <c r="T168" t="s">
        <v>2227</v>
      </c>
      <c r="V168" t="s">
        <v>1308</v>
      </c>
      <c r="X168">
        <v>3003629478</v>
      </c>
      <c r="AA168" t="s">
        <v>2229</v>
      </c>
      <c r="AB168" t="s">
        <v>464</v>
      </c>
      <c r="AC168" t="s">
        <v>1311</v>
      </c>
      <c r="AD168" t="s">
        <v>463</v>
      </c>
      <c r="AE168">
        <v>5</v>
      </c>
      <c r="AF168" s="125">
        <v>-75662893</v>
      </c>
      <c r="AG168" s="125">
        <v>6189657</v>
      </c>
      <c r="AH168" t="s">
        <v>1312</v>
      </c>
      <c r="AI168" t="s">
        <v>1313</v>
      </c>
      <c r="AJ168" t="s">
        <v>1314</v>
      </c>
      <c r="AK168" s="55">
        <v>45896</v>
      </c>
      <c r="AM168" t="s">
        <v>1350</v>
      </c>
      <c r="AN168" t="s">
        <v>1316</v>
      </c>
      <c r="AO168" t="s">
        <v>2230</v>
      </c>
      <c r="AP168" t="s">
        <v>2231</v>
      </c>
    </row>
    <row r="169" spans="1:42" x14ac:dyDescent="0.25">
      <c r="A169">
        <v>23524056</v>
      </c>
      <c r="B169">
        <v>1</v>
      </c>
      <c r="C169">
        <v>2</v>
      </c>
      <c r="D169" t="s">
        <v>1302</v>
      </c>
      <c r="E169" t="s">
        <v>465</v>
      </c>
      <c r="F169" t="s">
        <v>15</v>
      </c>
      <c r="G169" s="54">
        <v>45896.431458333333</v>
      </c>
      <c r="H169" s="54">
        <v>45896.431435185186</v>
      </c>
      <c r="I169" s="54">
        <v>45901.906782407408</v>
      </c>
      <c r="J169" t="s">
        <v>2234</v>
      </c>
      <c r="K169" t="s">
        <v>1025</v>
      </c>
      <c r="M169">
        <v>0</v>
      </c>
      <c r="N169" t="s">
        <v>1303</v>
      </c>
      <c r="O169">
        <v>491</v>
      </c>
      <c r="P169" t="s">
        <v>1304</v>
      </c>
      <c r="Q169">
        <v>1152441288</v>
      </c>
      <c r="R169" t="s">
        <v>2232</v>
      </c>
      <c r="T169" t="s">
        <v>2233</v>
      </c>
      <c r="V169" t="s">
        <v>1308</v>
      </c>
      <c r="X169">
        <v>3042275412</v>
      </c>
      <c r="AA169" t="s">
        <v>2235</v>
      </c>
      <c r="AB169" t="s">
        <v>464</v>
      </c>
      <c r="AC169" t="s">
        <v>1311</v>
      </c>
      <c r="AD169" t="s">
        <v>463</v>
      </c>
      <c r="AE169">
        <v>5</v>
      </c>
      <c r="AF169" s="125">
        <v>-7552604015</v>
      </c>
      <c r="AG169" s="125">
        <v>623316791</v>
      </c>
      <c r="AH169" t="s">
        <v>1312</v>
      </c>
      <c r="AI169" t="s">
        <v>1313</v>
      </c>
      <c r="AJ169" t="s">
        <v>1314</v>
      </c>
      <c r="AK169" s="55">
        <v>45896</v>
      </c>
      <c r="AM169" t="s">
        <v>1315</v>
      </c>
      <c r="AN169" t="s">
        <v>1316</v>
      </c>
      <c r="AO169" t="s">
        <v>2236</v>
      </c>
      <c r="AP169" t="s">
        <v>2237</v>
      </c>
    </row>
    <row r="170" spans="1:42" x14ac:dyDescent="0.25">
      <c r="A170">
        <v>23524077</v>
      </c>
      <c r="B170">
        <v>1</v>
      </c>
      <c r="C170">
        <v>2</v>
      </c>
      <c r="D170" t="s">
        <v>1302</v>
      </c>
      <c r="E170" t="s">
        <v>465</v>
      </c>
      <c r="F170" t="s">
        <v>15</v>
      </c>
      <c r="G170" s="54">
        <v>45896.437060185184</v>
      </c>
      <c r="H170" s="54">
        <v>45896.437037037038</v>
      </c>
      <c r="I170" s="54">
        <v>45901.906585648147</v>
      </c>
      <c r="J170" t="s">
        <v>2239</v>
      </c>
      <c r="K170" t="s">
        <v>1379</v>
      </c>
      <c r="M170">
        <v>0</v>
      </c>
      <c r="N170" t="s">
        <v>1303</v>
      </c>
      <c r="O170">
        <v>491</v>
      </c>
      <c r="P170" t="s">
        <v>1304</v>
      </c>
      <c r="Q170">
        <v>43282212</v>
      </c>
      <c r="R170" t="s">
        <v>2238</v>
      </c>
      <c r="V170" t="s">
        <v>1308</v>
      </c>
      <c r="X170">
        <v>3137375322</v>
      </c>
      <c r="AA170" t="s">
        <v>2240</v>
      </c>
      <c r="AB170" t="s">
        <v>464</v>
      </c>
      <c r="AC170" t="s">
        <v>1311</v>
      </c>
      <c r="AD170" t="s">
        <v>502</v>
      </c>
      <c r="AE170">
        <v>360</v>
      </c>
      <c r="AF170" s="125">
        <v>-7561594545</v>
      </c>
      <c r="AG170" s="125">
        <v>617683843</v>
      </c>
      <c r="AH170" t="s">
        <v>1312</v>
      </c>
      <c r="AI170" t="s">
        <v>1313</v>
      </c>
      <c r="AJ170" t="s">
        <v>1314</v>
      </c>
      <c r="AK170" s="55">
        <v>45896</v>
      </c>
      <c r="AM170" t="s">
        <v>1350</v>
      </c>
      <c r="AN170" t="s">
        <v>1316</v>
      </c>
      <c r="AO170" t="s">
        <v>2241</v>
      </c>
      <c r="AP170" t="s">
        <v>2242</v>
      </c>
    </row>
    <row r="171" spans="1:42" x14ac:dyDescent="0.25">
      <c r="A171">
        <v>23524156</v>
      </c>
      <c r="B171">
        <v>1</v>
      </c>
      <c r="C171">
        <v>2</v>
      </c>
      <c r="D171" t="s">
        <v>1302</v>
      </c>
      <c r="E171" t="s">
        <v>465</v>
      </c>
      <c r="F171" t="s">
        <v>15</v>
      </c>
      <c r="G171" s="54">
        <v>45896.47148148148</v>
      </c>
      <c r="H171" s="54">
        <v>45896.471458333333</v>
      </c>
      <c r="I171" s="54">
        <v>45901.906782407408</v>
      </c>
      <c r="J171" t="s">
        <v>2247</v>
      </c>
      <c r="K171" t="s">
        <v>1025</v>
      </c>
      <c r="M171">
        <v>0</v>
      </c>
      <c r="N171" t="s">
        <v>1303</v>
      </c>
      <c r="O171">
        <v>491</v>
      </c>
      <c r="P171" t="s">
        <v>1304</v>
      </c>
      <c r="Q171">
        <v>1010104623</v>
      </c>
      <c r="R171" t="s">
        <v>2243</v>
      </c>
      <c r="T171" t="s">
        <v>2244</v>
      </c>
      <c r="U171" t="s">
        <v>2245</v>
      </c>
      <c r="V171" t="s">
        <v>2246</v>
      </c>
      <c r="X171">
        <v>3213363705</v>
      </c>
      <c r="AA171" t="s">
        <v>2248</v>
      </c>
      <c r="AB171" t="s">
        <v>464</v>
      </c>
      <c r="AC171" t="s">
        <v>1311</v>
      </c>
      <c r="AD171" t="s">
        <v>463</v>
      </c>
      <c r="AE171">
        <v>5</v>
      </c>
      <c r="AF171" s="125">
        <v>-75612597</v>
      </c>
      <c r="AG171" s="125">
        <v>6271438</v>
      </c>
      <c r="AH171" t="s">
        <v>1312</v>
      </c>
      <c r="AI171" t="s">
        <v>1313</v>
      </c>
      <c r="AJ171" t="s">
        <v>1314</v>
      </c>
      <c r="AK171" s="55">
        <v>45896</v>
      </c>
      <c r="AM171" t="s">
        <v>1315</v>
      </c>
      <c r="AN171" t="s">
        <v>1316</v>
      </c>
      <c r="AO171" t="s">
        <v>2249</v>
      </c>
      <c r="AP171" t="s">
        <v>2250</v>
      </c>
    </row>
    <row r="172" spans="1:42" x14ac:dyDescent="0.25">
      <c r="A172">
        <v>23524159</v>
      </c>
      <c r="B172">
        <v>1</v>
      </c>
      <c r="C172">
        <v>2</v>
      </c>
      <c r="D172" t="s">
        <v>1302</v>
      </c>
      <c r="E172" t="s">
        <v>465</v>
      </c>
      <c r="F172" t="s">
        <v>15</v>
      </c>
      <c r="G172" s="54">
        <v>45896.472291666665</v>
      </c>
      <c r="H172" s="54">
        <v>45896.472268518519</v>
      </c>
      <c r="I172" s="54">
        <v>45901.906944444447</v>
      </c>
      <c r="J172" t="s">
        <v>2252</v>
      </c>
      <c r="K172" t="s">
        <v>1025</v>
      </c>
      <c r="M172">
        <v>0</v>
      </c>
      <c r="N172" t="s">
        <v>1303</v>
      </c>
      <c r="O172">
        <v>491</v>
      </c>
      <c r="P172" t="s">
        <v>1304</v>
      </c>
      <c r="Q172">
        <v>1036613614</v>
      </c>
      <c r="R172" t="s">
        <v>2251</v>
      </c>
      <c r="V172" t="s">
        <v>1308</v>
      </c>
      <c r="X172">
        <v>3113813465</v>
      </c>
      <c r="AA172" t="s">
        <v>2253</v>
      </c>
      <c r="AB172" t="s">
        <v>464</v>
      </c>
      <c r="AC172" t="s">
        <v>1311</v>
      </c>
      <c r="AD172" t="s">
        <v>463</v>
      </c>
      <c r="AE172">
        <v>5</v>
      </c>
      <c r="AF172" s="125">
        <v>-7564976675</v>
      </c>
      <c r="AG172" s="125">
        <v>618462999</v>
      </c>
      <c r="AH172" t="s">
        <v>1312</v>
      </c>
      <c r="AI172" t="s">
        <v>1313</v>
      </c>
      <c r="AJ172" t="s">
        <v>1314</v>
      </c>
      <c r="AK172" s="55">
        <v>45896</v>
      </c>
      <c r="AM172" t="s">
        <v>1315</v>
      </c>
      <c r="AN172" t="s">
        <v>1316</v>
      </c>
      <c r="AO172" t="s">
        <v>2254</v>
      </c>
      <c r="AP172" t="s">
        <v>2255</v>
      </c>
    </row>
    <row r="173" spans="1:42" x14ac:dyDescent="0.25">
      <c r="A173">
        <v>23524174</v>
      </c>
      <c r="B173">
        <v>1</v>
      </c>
      <c r="C173">
        <v>2</v>
      </c>
      <c r="D173" t="s">
        <v>1302</v>
      </c>
      <c r="E173" t="s">
        <v>465</v>
      </c>
      <c r="F173" t="s">
        <v>15</v>
      </c>
      <c r="G173" s="54">
        <v>45896.478506944448</v>
      </c>
      <c r="H173" s="54">
        <v>45896.478483796294</v>
      </c>
      <c r="I173" s="54">
        <v>45901.906782407408</v>
      </c>
      <c r="J173" t="s">
        <v>2258</v>
      </c>
      <c r="K173" t="s">
        <v>1025</v>
      </c>
      <c r="M173">
        <v>0</v>
      </c>
      <c r="N173" t="s">
        <v>1303</v>
      </c>
      <c r="O173">
        <v>491</v>
      </c>
      <c r="P173" t="s">
        <v>1304</v>
      </c>
      <c r="Q173">
        <v>1000395861</v>
      </c>
      <c r="R173" t="s">
        <v>2256</v>
      </c>
      <c r="T173" t="s">
        <v>2257</v>
      </c>
      <c r="V173" t="s">
        <v>1308</v>
      </c>
      <c r="X173">
        <v>3015133245</v>
      </c>
      <c r="AA173" t="s">
        <v>2259</v>
      </c>
      <c r="AB173" t="s">
        <v>464</v>
      </c>
      <c r="AC173" t="s">
        <v>1311</v>
      </c>
      <c r="AD173" t="s">
        <v>463</v>
      </c>
      <c r="AE173">
        <v>5</v>
      </c>
      <c r="AF173" s="125">
        <v>-75610884501</v>
      </c>
      <c r="AG173" s="125">
        <v>625743982000006</v>
      </c>
      <c r="AH173" t="s">
        <v>1312</v>
      </c>
      <c r="AI173" t="s">
        <v>1313</v>
      </c>
      <c r="AJ173" t="s">
        <v>1314</v>
      </c>
      <c r="AK173" s="55">
        <v>45896</v>
      </c>
      <c r="AM173" t="s">
        <v>1315</v>
      </c>
      <c r="AN173" t="s">
        <v>1316</v>
      </c>
      <c r="AO173" t="s">
        <v>2260</v>
      </c>
      <c r="AP173" t="s">
        <v>2261</v>
      </c>
    </row>
    <row r="174" spans="1:42" x14ac:dyDescent="0.25">
      <c r="A174">
        <v>23524180</v>
      </c>
      <c r="B174">
        <v>1</v>
      </c>
      <c r="C174">
        <v>2</v>
      </c>
      <c r="D174" t="s">
        <v>1302</v>
      </c>
      <c r="E174" t="s">
        <v>465</v>
      </c>
      <c r="F174" t="s">
        <v>15</v>
      </c>
      <c r="G174" s="54">
        <v>45896.47997685185</v>
      </c>
      <c r="H174" s="54">
        <v>45896.479953703703</v>
      </c>
      <c r="I174" s="54">
        <v>45901.906840277778</v>
      </c>
      <c r="J174" t="s">
        <v>2263</v>
      </c>
      <c r="K174" t="s">
        <v>1025</v>
      </c>
      <c r="M174">
        <v>0</v>
      </c>
      <c r="N174" t="s">
        <v>1303</v>
      </c>
      <c r="O174">
        <v>491</v>
      </c>
      <c r="P174" t="s">
        <v>1304</v>
      </c>
      <c r="Q174">
        <v>32143027</v>
      </c>
      <c r="R174" t="s">
        <v>2262</v>
      </c>
      <c r="S174">
        <v>4277651</v>
      </c>
      <c r="V174" t="s">
        <v>1308</v>
      </c>
      <c r="W174">
        <v>4277651</v>
      </c>
      <c r="X174">
        <v>3207668269</v>
      </c>
      <c r="AA174" t="s">
        <v>2264</v>
      </c>
      <c r="AB174" t="s">
        <v>464</v>
      </c>
      <c r="AC174" t="s">
        <v>1311</v>
      </c>
      <c r="AD174" t="s">
        <v>463</v>
      </c>
      <c r="AE174">
        <v>5</v>
      </c>
      <c r="AF174" s="125">
        <v>-75637402</v>
      </c>
      <c r="AG174" s="125">
        <v>6276457</v>
      </c>
      <c r="AH174" t="s">
        <v>1312</v>
      </c>
      <c r="AI174" t="s">
        <v>1313</v>
      </c>
      <c r="AJ174" t="s">
        <v>1314</v>
      </c>
      <c r="AK174" s="55">
        <v>45896</v>
      </c>
      <c r="AM174" t="s">
        <v>1315</v>
      </c>
      <c r="AN174" t="s">
        <v>1316</v>
      </c>
      <c r="AO174" t="s">
        <v>2265</v>
      </c>
      <c r="AP174" t="s">
        <v>2266</v>
      </c>
    </row>
    <row r="175" spans="1:42" x14ac:dyDescent="0.25">
      <c r="A175">
        <v>23524192</v>
      </c>
      <c r="B175">
        <v>1</v>
      </c>
      <c r="C175">
        <v>2</v>
      </c>
      <c r="D175" t="s">
        <v>1302</v>
      </c>
      <c r="E175" t="s">
        <v>465</v>
      </c>
      <c r="F175" t="s">
        <v>15</v>
      </c>
      <c r="G175" s="54">
        <v>45896.484293981484</v>
      </c>
      <c r="H175" s="54">
        <v>45896.484270833331</v>
      </c>
      <c r="I175" s="54">
        <v>45901.90697916667</v>
      </c>
      <c r="J175" t="s">
        <v>2270</v>
      </c>
      <c r="K175" t="s">
        <v>1401</v>
      </c>
      <c r="M175">
        <v>0</v>
      </c>
      <c r="N175" t="s">
        <v>1303</v>
      </c>
      <c r="O175">
        <v>491</v>
      </c>
      <c r="P175" t="s">
        <v>1304</v>
      </c>
      <c r="Q175">
        <v>1012357139</v>
      </c>
      <c r="R175" t="s">
        <v>2267</v>
      </c>
      <c r="S175">
        <v>6125678</v>
      </c>
      <c r="T175" t="s">
        <v>2268</v>
      </c>
      <c r="U175" t="s">
        <v>2269</v>
      </c>
      <c r="V175" t="s">
        <v>1308</v>
      </c>
      <c r="W175">
        <v>6125678</v>
      </c>
      <c r="X175">
        <v>3016654553</v>
      </c>
      <c r="AA175" t="s">
        <v>2271</v>
      </c>
      <c r="AB175" t="s">
        <v>464</v>
      </c>
      <c r="AC175" t="s">
        <v>1311</v>
      </c>
      <c r="AD175" t="s">
        <v>1403</v>
      </c>
      <c r="AE175">
        <v>129</v>
      </c>
      <c r="AF175" s="125">
        <v>-7562726315</v>
      </c>
      <c r="AG175" s="125">
        <v>610084415</v>
      </c>
      <c r="AH175" t="s">
        <v>1312</v>
      </c>
      <c r="AI175" t="s">
        <v>1348</v>
      </c>
      <c r="AJ175" t="s">
        <v>1349</v>
      </c>
      <c r="AK175" s="55">
        <v>45897</v>
      </c>
      <c r="AM175" t="s">
        <v>1350</v>
      </c>
      <c r="AN175" t="s">
        <v>1316</v>
      </c>
      <c r="AO175" t="s">
        <v>2272</v>
      </c>
      <c r="AP175" t="s">
        <v>2273</v>
      </c>
    </row>
    <row r="176" spans="1:42" x14ac:dyDescent="0.25">
      <c r="A176">
        <v>23524246</v>
      </c>
      <c r="B176">
        <v>1</v>
      </c>
      <c r="C176">
        <v>2</v>
      </c>
      <c r="D176" t="s">
        <v>1302</v>
      </c>
      <c r="E176" t="s">
        <v>465</v>
      </c>
      <c r="F176" t="s">
        <v>15</v>
      </c>
      <c r="G176" s="54">
        <v>45896.505219907405</v>
      </c>
      <c r="H176" s="54">
        <v>45896.505196759259</v>
      </c>
      <c r="I176" s="54">
        <v>45901.906736111108</v>
      </c>
      <c r="J176" t="s">
        <v>2275</v>
      </c>
      <c r="K176" t="s">
        <v>1379</v>
      </c>
      <c r="M176">
        <v>0</v>
      </c>
      <c r="N176" t="s">
        <v>1303</v>
      </c>
      <c r="O176">
        <v>491</v>
      </c>
      <c r="P176" t="s">
        <v>1304</v>
      </c>
      <c r="Q176">
        <v>1036669881</v>
      </c>
      <c r="R176" t="s">
        <v>2274</v>
      </c>
      <c r="V176" t="s">
        <v>1308</v>
      </c>
      <c r="X176">
        <v>3245849763</v>
      </c>
      <c r="AA176" t="s">
        <v>2276</v>
      </c>
      <c r="AB176" t="s">
        <v>464</v>
      </c>
      <c r="AC176" t="s">
        <v>1311</v>
      </c>
      <c r="AD176" t="s">
        <v>502</v>
      </c>
      <c r="AE176">
        <v>360</v>
      </c>
      <c r="AF176" s="125">
        <v>-7561724814</v>
      </c>
      <c r="AG176" s="125">
        <v>618731814</v>
      </c>
      <c r="AH176" t="s">
        <v>1312</v>
      </c>
      <c r="AI176" t="s">
        <v>1313</v>
      </c>
      <c r="AJ176" t="s">
        <v>1314</v>
      </c>
      <c r="AK176" s="55">
        <v>45896</v>
      </c>
      <c r="AM176" t="s">
        <v>1350</v>
      </c>
      <c r="AN176" t="s">
        <v>1316</v>
      </c>
      <c r="AO176" t="s">
        <v>2277</v>
      </c>
      <c r="AP176" t="s">
        <v>2278</v>
      </c>
    </row>
    <row r="177" spans="1:42" x14ac:dyDescent="0.25">
      <c r="A177">
        <v>23524252</v>
      </c>
      <c r="B177">
        <v>1</v>
      </c>
      <c r="C177">
        <v>2</v>
      </c>
      <c r="D177" t="s">
        <v>1302</v>
      </c>
      <c r="E177" t="s">
        <v>465</v>
      </c>
      <c r="F177" t="s">
        <v>15</v>
      </c>
      <c r="G177" s="54">
        <v>45896.507430555554</v>
      </c>
      <c r="H177" s="54">
        <v>45896.507407407407</v>
      </c>
      <c r="I177" s="54">
        <v>45901.906886574077</v>
      </c>
      <c r="J177" t="s">
        <v>2279</v>
      </c>
      <c r="K177" t="s">
        <v>1025</v>
      </c>
      <c r="M177">
        <v>0</v>
      </c>
      <c r="N177" t="s">
        <v>1303</v>
      </c>
      <c r="O177">
        <v>491</v>
      </c>
      <c r="P177" t="s">
        <v>1304</v>
      </c>
      <c r="Q177">
        <v>43155150</v>
      </c>
      <c r="R177" t="s">
        <v>2167</v>
      </c>
      <c r="T177" t="s">
        <v>2168</v>
      </c>
      <c r="V177" t="s">
        <v>1308</v>
      </c>
      <c r="X177">
        <v>3148001934</v>
      </c>
      <c r="AA177" t="s">
        <v>2280</v>
      </c>
      <c r="AB177" t="s">
        <v>464</v>
      </c>
      <c r="AC177" t="s">
        <v>1311</v>
      </c>
      <c r="AD177" t="s">
        <v>463</v>
      </c>
      <c r="AE177">
        <v>5</v>
      </c>
      <c r="AF177" s="125">
        <v>-75621606</v>
      </c>
      <c r="AG177" s="125">
        <v>6222502</v>
      </c>
      <c r="AH177" t="s">
        <v>1312</v>
      </c>
      <c r="AI177" t="s">
        <v>1313</v>
      </c>
      <c r="AJ177" t="s">
        <v>1314</v>
      </c>
      <c r="AK177" s="55">
        <v>45896</v>
      </c>
      <c r="AM177" t="s">
        <v>1315</v>
      </c>
      <c r="AN177" t="s">
        <v>1316</v>
      </c>
      <c r="AO177" t="s">
        <v>2281</v>
      </c>
      <c r="AP177" t="s">
        <v>2282</v>
      </c>
    </row>
    <row r="178" spans="1:42" x14ac:dyDescent="0.25">
      <c r="A178">
        <v>23524305</v>
      </c>
      <c r="B178">
        <v>1</v>
      </c>
      <c r="C178">
        <v>2</v>
      </c>
      <c r="D178" t="s">
        <v>1302</v>
      </c>
      <c r="E178" t="s">
        <v>465</v>
      </c>
      <c r="F178" t="s">
        <v>15</v>
      </c>
      <c r="G178" s="54">
        <v>45896.51935185185</v>
      </c>
      <c r="H178" s="54">
        <v>45896.519328703704</v>
      </c>
      <c r="I178" s="54">
        <v>45901.906886574077</v>
      </c>
      <c r="J178" t="s">
        <v>2285</v>
      </c>
      <c r="K178" t="s">
        <v>1379</v>
      </c>
      <c r="M178">
        <v>0</v>
      </c>
      <c r="N178" t="s">
        <v>1303</v>
      </c>
      <c r="O178">
        <v>491</v>
      </c>
      <c r="P178" t="s">
        <v>1304</v>
      </c>
      <c r="Q178">
        <v>43593921</v>
      </c>
      <c r="R178" t="s">
        <v>2283</v>
      </c>
      <c r="T178" t="s">
        <v>2284</v>
      </c>
      <c r="V178" t="s">
        <v>1308</v>
      </c>
      <c r="X178">
        <v>3225447114</v>
      </c>
      <c r="AA178" t="s">
        <v>2286</v>
      </c>
      <c r="AB178" t="s">
        <v>464</v>
      </c>
      <c r="AC178" t="s">
        <v>1311</v>
      </c>
      <c r="AD178" t="s">
        <v>502</v>
      </c>
      <c r="AE178">
        <v>360</v>
      </c>
      <c r="AF178" s="125">
        <v>-7560673</v>
      </c>
      <c r="AG178" s="125">
        <v>6189532</v>
      </c>
      <c r="AH178" t="s">
        <v>1312</v>
      </c>
      <c r="AI178" t="s">
        <v>1313</v>
      </c>
      <c r="AJ178" t="s">
        <v>1314</v>
      </c>
      <c r="AK178" s="55">
        <v>45896</v>
      </c>
      <c r="AM178" t="s">
        <v>1350</v>
      </c>
      <c r="AN178" t="s">
        <v>1316</v>
      </c>
      <c r="AO178" t="s">
        <v>2287</v>
      </c>
      <c r="AP178" t="s">
        <v>2288</v>
      </c>
    </row>
    <row r="179" spans="1:42" x14ac:dyDescent="0.25">
      <c r="A179">
        <v>23524313</v>
      </c>
      <c r="B179">
        <v>1</v>
      </c>
      <c r="C179">
        <v>2</v>
      </c>
      <c r="D179" t="s">
        <v>1302</v>
      </c>
      <c r="E179" t="s">
        <v>465</v>
      </c>
      <c r="F179" t="s">
        <v>15</v>
      </c>
      <c r="G179" s="54">
        <v>45896.523206018515</v>
      </c>
      <c r="H179" s="54">
        <v>45896.523182870369</v>
      </c>
      <c r="I179" s="54">
        <v>45901.906678240739</v>
      </c>
      <c r="J179" t="s">
        <v>2291</v>
      </c>
      <c r="K179" t="s">
        <v>1379</v>
      </c>
      <c r="M179">
        <v>0</v>
      </c>
      <c r="N179" t="s">
        <v>1303</v>
      </c>
      <c r="O179">
        <v>491</v>
      </c>
      <c r="P179" t="s">
        <v>1304</v>
      </c>
      <c r="Q179">
        <v>1036599889</v>
      </c>
      <c r="R179" t="s">
        <v>2289</v>
      </c>
      <c r="T179" t="s">
        <v>2290</v>
      </c>
      <c r="V179" t="s">
        <v>1308</v>
      </c>
      <c r="X179">
        <v>3122633360</v>
      </c>
      <c r="AA179" t="s">
        <v>2292</v>
      </c>
      <c r="AB179" t="s">
        <v>464</v>
      </c>
      <c r="AC179" t="s">
        <v>1311</v>
      </c>
      <c r="AD179" t="s">
        <v>502</v>
      </c>
      <c r="AE179">
        <v>360</v>
      </c>
      <c r="AF179" s="125">
        <v>-7558784050</v>
      </c>
      <c r="AG179" s="125">
        <v>619396072</v>
      </c>
      <c r="AH179" t="s">
        <v>1312</v>
      </c>
      <c r="AI179" t="s">
        <v>1313</v>
      </c>
      <c r="AJ179" t="s">
        <v>1314</v>
      </c>
      <c r="AK179" s="55">
        <v>45896</v>
      </c>
      <c r="AM179" t="s">
        <v>1315</v>
      </c>
      <c r="AN179" t="s">
        <v>1316</v>
      </c>
      <c r="AO179" t="s">
        <v>2293</v>
      </c>
      <c r="AP179" t="s">
        <v>2294</v>
      </c>
    </row>
    <row r="180" spans="1:42" x14ac:dyDescent="0.25">
      <c r="A180">
        <v>23524320</v>
      </c>
      <c r="B180">
        <v>1</v>
      </c>
      <c r="C180">
        <v>2</v>
      </c>
      <c r="D180" t="s">
        <v>1302</v>
      </c>
      <c r="E180" t="s">
        <v>465</v>
      </c>
      <c r="F180" t="s">
        <v>15</v>
      </c>
      <c r="G180" s="54">
        <v>45896.528483796297</v>
      </c>
      <c r="H180" s="54">
        <v>45896.528460648151</v>
      </c>
      <c r="I180" s="54">
        <v>45901.90697916667</v>
      </c>
      <c r="J180" t="s">
        <v>2296</v>
      </c>
      <c r="K180" t="s">
        <v>1025</v>
      </c>
      <c r="M180">
        <v>0</v>
      </c>
      <c r="N180" t="s">
        <v>1303</v>
      </c>
      <c r="O180">
        <v>491</v>
      </c>
      <c r="P180" t="s">
        <v>1304</v>
      </c>
      <c r="Q180">
        <v>98533076</v>
      </c>
      <c r="R180" t="s">
        <v>2295</v>
      </c>
      <c r="V180" t="s">
        <v>1308</v>
      </c>
      <c r="X180">
        <v>3217515081</v>
      </c>
      <c r="AA180" t="s">
        <v>2297</v>
      </c>
      <c r="AB180" t="s">
        <v>464</v>
      </c>
      <c r="AC180" t="s">
        <v>1311</v>
      </c>
      <c r="AD180" t="s">
        <v>463</v>
      </c>
      <c r="AE180">
        <v>5</v>
      </c>
      <c r="AF180" s="125">
        <v>-75607454</v>
      </c>
      <c r="AG180" s="125">
        <v>6227201</v>
      </c>
      <c r="AH180" t="s">
        <v>1312</v>
      </c>
      <c r="AI180" t="s">
        <v>1313</v>
      </c>
      <c r="AJ180" t="s">
        <v>1314</v>
      </c>
      <c r="AK180" s="55">
        <v>45896</v>
      </c>
      <c r="AM180" t="s">
        <v>1315</v>
      </c>
      <c r="AN180" t="s">
        <v>1316</v>
      </c>
      <c r="AO180" t="s">
        <v>2298</v>
      </c>
      <c r="AP180" t="s">
        <v>2299</v>
      </c>
    </row>
    <row r="181" spans="1:42" x14ac:dyDescent="0.25">
      <c r="A181">
        <v>23524356</v>
      </c>
      <c r="B181">
        <v>1</v>
      </c>
      <c r="C181">
        <v>2</v>
      </c>
      <c r="D181" t="s">
        <v>1302</v>
      </c>
      <c r="E181" t="s">
        <v>465</v>
      </c>
      <c r="F181" t="s">
        <v>15</v>
      </c>
      <c r="G181" s="54">
        <v>45896.55060185185</v>
      </c>
      <c r="H181" s="54">
        <v>45896.550578703704</v>
      </c>
      <c r="I181" s="54">
        <v>45901.906585648147</v>
      </c>
      <c r="J181" t="s">
        <v>2301</v>
      </c>
      <c r="K181" t="s">
        <v>1025</v>
      </c>
      <c r="M181">
        <v>0</v>
      </c>
      <c r="N181" t="s">
        <v>1303</v>
      </c>
      <c r="O181">
        <v>491</v>
      </c>
      <c r="P181" t="s">
        <v>1304</v>
      </c>
      <c r="Q181">
        <v>1001762934</v>
      </c>
      <c r="R181" t="s">
        <v>2300</v>
      </c>
      <c r="V181" t="s">
        <v>1308</v>
      </c>
      <c r="X181">
        <v>3013165599</v>
      </c>
      <c r="AA181" t="s">
        <v>2302</v>
      </c>
      <c r="AB181" t="s">
        <v>464</v>
      </c>
      <c r="AC181" t="s">
        <v>1311</v>
      </c>
      <c r="AD181" t="s">
        <v>463</v>
      </c>
      <c r="AE181">
        <v>5</v>
      </c>
      <c r="AF181" s="125">
        <v>-7561003710</v>
      </c>
      <c r="AG181" s="125">
        <v>627526501</v>
      </c>
      <c r="AH181" t="s">
        <v>1312</v>
      </c>
      <c r="AI181" t="s">
        <v>1313</v>
      </c>
      <c r="AJ181" t="s">
        <v>1314</v>
      </c>
      <c r="AK181" s="55">
        <v>45896</v>
      </c>
      <c r="AM181" t="s">
        <v>1350</v>
      </c>
      <c r="AN181" t="s">
        <v>1316</v>
      </c>
      <c r="AO181" t="s">
        <v>2303</v>
      </c>
      <c r="AP181" t="s">
        <v>2304</v>
      </c>
    </row>
    <row r="182" spans="1:42" x14ac:dyDescent="0.25">
      <c r="A182">
        <v>23524362</v>
      </c>
      <c r="B182">
        <v>1</v>
      </c>
      <c r="C182">
        <v>2</v>
      </c>
      <c r="D182" t="s">
        <v>1302</v>
      </c>
      <c r="E182" t="s">
        <v>465</v>
      </c>
      <c r="F182" t="s">
        <v>15</v>
      </c>
      <c r="G182" s="54">
        <v>45896.554791666669</v>
      </c>
      <c r="H182" s="54">
        <v>45896.554768518516</v>
      </c>
      <c r="I182" s="54">
        <v>45901.90697916667</v>
      </c>
      <c r="J182" t="s">
        <v>2305</v>
      </c>
      <c r="K182" t="s">
        <v>1025</v>
      </c>
      <c r="M182">
        <v>0</v>
      </c>
      <c r="N182" t="s">
        <v>1303</v>
      </c>
      <c r="O182">
        <v>491</v>
      </c>
      <c r="P182" t="s">
        <v>1304</v>
      </c>
      <c r="Q182">
        <v>1001762934</v>
      </c>
      <c r="R182" t="s">
        <v>2300</v>
      </c>
      <c r="V182" t="s">
        <v>1308</v>
      </c>
      <c r="X182">
        <v>3013165599</v>
      </c>
      <c r="AA182" t="s">
        <v>2306</v>
      </c>
      <c r="AB182" t="s">
        <v>464</v>
      </c>
      <c r="AC182" t="s">
        <v>1311</v>
      </c>
      <c r="AD182" t="s">
        <v>463</v>
      </c>
      <c r="AE182">
        <v>5</v>
      </c>
      <c r="AF182" s="125">
        <v>-7561003710</v>
      </c>
      <c r="AG182" s="125">
        <v>627526501</v>
      </c>
      <c r="AH182" t="s">
        <v>1312</v>
      </c>
      <c r="AI182" t="s">
        <v>1313</v>
      </c>
      <c r="AJ182" t="s">
        <v>1314</v>
      </c>
      <c r="AK182" s="55">
        <v>45896</v>
      </c>
      <c r="AM182" t="s">
        <v>1350</v>
      </c>
      <c r="AN182" t="s">
        <v>1316</v>
      </c>
      <c r="AO182" t="s">
        <v>2307</v>
      </c>
      <c r="AP182" t="s">
        <v>2308</v>
      </c>
    </row>
    <row r="183" spans="1:42" x14ac:dyDescent="0.25">
      <c r="A183">
        <v>23524498</v>
      </c>
      <c r="B183">
        <v>1</v>
      </c>
      <c r="C183">
        <v>2</v>
      </c>
      <c r="D183" t="s">
        <v>1302</v>
      </c>
      <c r="E183" t="s">
        <v>465</v>
      </c>
      <c r="F183" t="s">
        <v>15</v>
      </c>
      <c r="G183" s="54">
        <v>45896.611319444448</v>
      </c>
      <c r="H183" s="54">
        <v>45896.611296296294</v>
      </c>
      <c r="I183" s="54">
        <v>45901.90697916667</v>
      </c>
      <c r="J183" t="s">
        <v>2310</v>
      </c>
      <c r="K183" t="s">
        <v>1025</v>
      </c>
      <c r="M183">
        <v>0</v>
      </c>
      <c r="N183" t="s">
        <v>1303</v>
      </c>
      <c r="O183">
        <v>491</v>
      </c>
      <c r="P183" t="s">
        <v>1304</v>
      </c>
      <c r="Q183">
        <v>8247215</v>
      </c>
      <c r="R183" t="s">
        <v>2309</v>
      </c>
      <c r="S183">
        <v>2656285</v>
      </c>
      <c r="V183" t="s">
        <v>1308</v>
      </c>
      <c r="W183">
        <v>2656285</v>
      </c>
      <c r="X183">
        <v>3007759723</v>
      </c>
      <c r="AA183" t="s">
        <v>2311</v>
      </c>
      <c r="AB183" t="s">
        <v>464</v>
      </c>
      <c r="AC183" t="s">
        <v>1311</v>
      </c>
      <c r="AD183" t="s">
        <v>463</v>
      </c>
      <c r="AE183">
        <v>5</v>
      </c>
      <c r="AF183" s="125">
        <v>-7558143468</v>
      </c>
      <c r="AG183" s="125">
        <v>622779677</v>
      </c>
      <c r="AH183" t="s">
        <v>1312</v>
      </c>
      <c r="AI183" t="s">
        <v>1313</v>
      </c>
      <c r="AJ183" t="s">
        <v>1314</v>
      </c>
      <c r="AK183" s="55">
        <v>45896</v>
      </c>
      <c r="AM183" t="s">
        <v>1315</v>
      </c>
      <c r="AN183" t="s">
        <v>1316</v>
      </c>
      <c r="AO183" t="s">
        <v>2312</v>
      </c>
      <c r="AP183" t="s">
        <v>2313</v>
      </c>
    </row>
    <row r="184" spans="1:42" x14ac:dyDescent="0.25">
      <c r="A184">
        <v>23524507</v>
      </c>
      <c r="B184">
        <v>1</v>
      </c>
      <c r="C184">
        <v>2</v>
      </c>
      <c r="D184" t="s">
        <v>1302</v>
      </c>
      <c r="E184" t="s">
        <v>465</v>
      </c>
      <c r="F184" t="s">
        <v>15</v>
      </c>
      <c r="G184" s="54">
        <v>45896.613078703704</v>
      </c>
      <c r="H184" s="54">
        <v>45896.613055555557</v>
      </c>
      <c r="I184" s="54">
        <v>45901.90697916667</v>
      </c>
      <c r="J184" t="s">
        <v>2316</v>
      </c>
      <c r="K184" t="s">
        <v>1025</v>
      </c>
      <c r="M184">
        <v>0</v>
      </c>
      <c r="N184" t="s">
        <v>1303</v>
      </c>
      <c r="O184">
        <v>491</v>
      </c>
      <c r="P184" t="s">
        <v>1304</v>
      </c>
      <c r="Q184">
        <v>1027960132</v>
      </c>
      <c r="R184" t="s">
        <v>2314</v>
      </c>
      <c r="T184" t="s">
        <v>2315</v>
      </c>
      <c r="V184" t="s">
        <v>1308</v>
      </c>
      <c r="X184">
        <v>3022477439</v>
      </c>
      <c r="AA184" t="s">
        <v>2317</v>
      </c>
      <c r="AB184" t="s">
        <v>464</v>
      </c>
      <c r="AC184" t="s">
        <v>1311</v>
      </c>
      <c r="AD184" t="s">
        <v>463</v>
      </c>
      <c r="AE184">
        <v>5</v>
      </c>
      <c r="AF184" s="125">
        <v>-7559324317</v>
      </c>
      <c r="AG184" s="125">
        <v>620079683</v>
      </c>
      <c r="AH184" t="s">
        <v>1312</v>
      </c>
      <c r="AI184" t="s">
        <v>1313</v>
      </c>
      <c r="AJ184" t="s">
        <v>1314</v>
      </c>
      <c r="AK184" s="55">
        <v>45896</v>
      </c>
      <c r="AM184" t="s">
        <v>1315</v>
      </c>
      <c r="AN184" t="s">
        <v>1316</v>
      </c>
      <c r="AO184" t="s">
        <v>2318</v>
      </c>
      <c r="AP184" t="s">
        <v>2319</v>
      </c>
    </row>
    <row r="185" spans="1:42" x14ac:dyDescent="0.25">
      <c r="A185">
        <v>23524515</v>
      </c>
      <c r="B185">
        <v>1</v>
      </c>
      <c r="C185">
        <v>2</v>
      </c>
      <c r="D185" t="s">
        <v>1302</v>
      </c>
      <c r="E185" t="s">
        <v>465</v>
      </c>
      <c r="F185" t="s">
        <v>15</v>
      </c>
      <c r="G185" s="54">
        <v>45896.613842592589</v>
      </c>
      <c r="H185" s="54">
        <v>45896.613819444443</v>
      </c>
      <c r="I185" s="54">
        <v>45901.906886574077</v>
      </c>
      <c r="J185" t="s">
        <v>2321</v>
      </c>
      <c r="K185" t="s">
        <v>1025</v>
      </c>
      <c r="M185">
        <v>0</v>
      </c>
      <c r="N185" t="s">
        <v>1303</v>
      </c>
      <c r="O185">
        <v>491</v>
      </c>
      <c r="P185" t="s">
        <v>1304</v>
      </c>
      <c r="Q185">
        <v>1022032367</v>
      </c>
      <c r="R185" t="s">
        <v>2320</v>
      </c>
      <c r="V185" t="s">
        <v>1308</v>
      </c>
      <c r="X185">
        <v>3105058708</v>
      </c>
      <c r="AA185" t="s">
        <v>2322</v>
      </c>
      <c r="AB185" t="s">
        <v>464</v>
      </c>
      <c r="AC185" t="s">
        <v>1311</v>
      </c>
      <c r="AD185" t="s">
        <v>463</v>
      </c>
      <c r="AE185">
        <v>5</v>
      </c>
      <c r="AF185" s="125">
        <v>-7561280514</v>
      </c>
      <c r="AG185" s="125">
        <v>626338729</v>
      </c>
      <c r="AH185" t="s">
        <v>1312</v>
      </c>
      <c r="AI185" t="s">
        <v>1313</v>
      </c>
      <c r="AJ185" t="s">
        <v>1314</v>
      </c>
      <c r="AK185" s="55">
        <v>45896</v>
      </c>
      <c r="AM185" t="s">
        <v>1315</v>
      </c>
      <c r="AN185" t="s">
        <v>1316</v>
      </c>
      <c r="AO185" t="s">
        <v>2323</v>
      </c>
      <c r="AP185" t="s">
        <v>2324</v>
      </c>
    </row>
    <row r="186" spans="1:42" x14ac:dyDescent="0.25">
      <c r="A186">
        <v>23524551</v>
      </c>
      <c r="B186">
        <v>1</v>
      </c>
      <c r="C186">
        <v>2</v>
      </c>
      <c r="D186" t="s">
        <v>1302</v>
      </c>
      <c r="E186" t="s">
        <v>465</v>
      </c>
      <c r="F186" t="s">
        <v>15</v>
      </c>
      <c r="G186" s="54">
        <v>45896.623090277775</v>
      </c>
      <c r="H186" s="54">
        <v>45896.623067129629</v>
      </c>
      <c r="I186" s="54">
        <v>45901.906678240739</v>
      </c>
      <c r="J186" t="s">
        <v>2327</v>
      </c>
      <c r="K186" t="s">
        <v>1025</v>
      </c>
      <c r="M186">
        <v>0</v>
      </c>
      <c r="N186" t="s">
        <v>1303</v>
      </c>
      <c r="O186">
        <v>491</v>
      </c>
      <c r="P186" t="s">
        <v>1304</v>
      </c>
      <c r="Q186">
        <v>1017180261</v>
      </c>
      <c r="R186" t="s">
        <v>2325</v>
      </c>
      <c r="S186">
        <v>5741192</v>
      </c>
      <c r="T186" t="s">
        <v>2326</v>
      </c>
      <c r="V186" t="s">
        <v>1308</v>
      </c>
      <c r="W186">
        <v>5741192</v>
      </c>
      <c r="X186">
        <v>3012808438</v>
      </c>
      <c r="AA186" t="s">
        <v>2328</v>
      </c>
      <c r="AB186" t="s">
        <v>464</v>
      </c>
      <c r="AC186" t="s">
        <v>1311</v>
      </c>
      <c r="AD186" t="s">
        <v>463</v>
      </c>
      <c r="AE186">
        <v>5</v>
      </c>
      <c r="AF186" s="125">
        <v>-7551649469</v>
      </c>
      <c r="AG186" s="125">
        <v>621046587</v>
      </c>
      <c r="AH186" t="s">
        <v>1312</v>
      </c>
      <c r="AI186" t="s">
        <v>1313</v>
      </c>
      <c r="AJ186" t="s">
        <v>1314</v>
      </c>
      <c r="AK186" s="55">
        <v>45896</v>
      </c>
      <c r="AM186" t="s">
        <v>1350</v>
      </c>
      <c r="AN186" t="s">
        <v>1316</v>
      </c>
      <c r="AO186" t="s">
        <v>2329</v>
      </c>
      <c r="AP186" t="s">
        <v>2330</v>
      </c>
    </row>
    <row r="187" spans="1:42" x14ac:dyDescent="0.25">
      <c r="A187">
        <v>23524629</v>
      </c>
      <c r="B187">
        <v>1</v>
      </c>
      <c r="C187">
        <v>2</v>
      </c>
      <c r="D187" t="s">
        <v>1302</v>
      </c>
      <c r="E187" t="s">
        <v>465</v>
      </c>
      <c r="F187" t="s">
        <v>15</v>
      </c>
      <c r="G187" s="54">
        <v>45896.650787037041</v>
      </c>
      <c r="H187" s="54">
        <v>45896.650763888887</v>
      </c>
      <c r="I187" s="54">
        <v>45901.906886574077</v>
      </c>
      <c r="J187" t="s">
        <v>2333</v>
      </c>
      <c r="K187" t="s">
        <v>1025</v>
      </c>
      <c r="M187">
        <v>0</v>
      </c>
      <c r="N187" t="s">
        <v>1303</v>
      </c>
      <c r="O187">
        <v>491</v>
      </c>
      <c r="P187" t="s">
        <v>1304</v>
      </c>
      <c r="Q187">
        <v>42988582</v>
      </c>
      <c r="R187" t="s">
        <v>2331</v>
      </c>
      <c r="S187">
        <v>2217060</v>
      </c>
      <c r="U187" t="s">
        <v>2332</v>
      </c>
      <c r="V187" t="s">
        <v>1308</v>
      </c>
      <c r="W187">
        <v>2217060</v>
      </c>
      <c r="X187">
        <v>3234481484</v>
      </c>
      <c r="AA187" t="s">
        <v>2334</v>
      </c>
      <c r="AB187" t="s">
        <v>464</v>
      </c>
      <c r="AC187" t="s">
        <v>1311</v>
      </c>
      <c r="AD187" t="s">
        <v>463</v>
      </c>
      <c r="AE187">
        <v>5</v>
      </c>
      <c r="AF187" s="125">
        <v>-7553536366</v>
      </c>
      <c r="AG187" s="125">
        <v>623629905</v>
      </c>
      <c r="AH187" t="s">
        <v>1312</v>
      </c>
      <c r="AI187" t="s">
        <v>1313</v>
      </c>
      <c r="AJ187" t="s">
        <v>1314</v>
      </c>
      <c r="AK187" s="55">
        <v>45896</v>
      </c>
      <c r="AM187" t="s">
        <v>1315</v>
      </c>
      <c r="AN187" t="s">
        <v>1316</v>
      </c>
      <c r="AO187" t="s">
        <v>2335</v>
      </c>
      <c r="AP187" t="s">
        <v>2336</v>
      </c>
    </row>
    <row r="188" spans="1:42" x14ac:dyDescent="0.25">
      <c r="A188">
        <v>23524648</v>
      </c>
      <c r="B188">
        <v>1</v>
      </c>
      <c r="C188">
        <v>2</v>
      </c>
      <c r="D188" t="s">
        <v>1302</v>
      </c>
      <c r="E188" t="s">
        <v>465</v>
      </c>
      <c r="F188" t="s">
        <v>15</v>
      </c>
      <c r="G188" s="54">
        <v>45896.658668981479</v>
      </c>
      <c r="H188" s="54">
        <v>45896.658645833333</v>
      </c>
      <c r="I188" s="54">
        <v>45901.90697916667</v>
      </c>
      <c r="J188" t="s">
        <v>2339</v>
      </c>
      <c r="K188" t="s">
        <v>1025</v>
      </c>
      <c r="M188">
        <v>0</v>
      </c>
      <c r="N188" t="s">
        <v>1303</v>
      </c>
      <c r="O188">
        <v>491</v>
      </c>
      <c r="P188" t="s">
        <v>1304</v>
      </c>
      <c r="Q188">
        <v>98772580</v>
      </c>
      <c r="R188" t="s">
        <v>2337</v>
      </c>
      <c r="T188" t="s">
        <v>2338</v>
      </c>
      <c r="V188" t="s">
        <v>1308</v>
      </c>
      <c r="X188">
        <v>3016168334</v>
      </c>
      <c r="AA188" t="s">
        <v>2340</v>
      </c>
      <c r="AB188" t="s">
        <v>464</v>
      </c>
      <c r="AC188" t="s">
        <v>1311</v>
      </c>
      <c r="AD188" t="s">
        <v>463</v>
      </c>
      <c r="AE188">
        <v>5</v>
      </c>
      <c r="AF188" s="125">
        <v>-75662527</v>
      </c>
      <c r="AG188" s="125">
        <v>6272575</v>
      </c>
      <c r="AH188" t="s">
        <v>1312</v>
      </c>
      <c r="AI188" t="s">
        <v>1313</v>
      </c>
      <c r="AJ188" t="s">
        <v>1314</v>
      </c>
      <c r="AK188" s="55">
        <v>45896</v>
      </c>
      <c r="AM188" t="s">
        <v>1350</v>
      </c>
      <c r="AN188" t="s">
        <v>1316</v>
      </c>
      <c r="AO188" t="s">
        <v>2341</v>
      </c>
      <c r="AP188" t="s">
        <v>2342</v>
      </c>
    </row>
    <row r="189" spans="1:42" x14ac:dyDescent="0.25">
      <c r="A189">
        <v>23524716</v>
      </c>
      <c r="B189">
        <v>1</v>
      </c>
      <c r="C189">
        <v>2</v>
      </c>
      <c r="D189" t="s">
        <v>1302</v>
      </c>
      <c r="E189" t="s">
        <v>465</v>
      </c>
      <c r="F189" t="s">
        <v>15</v>
      </c>
      <c r="G189" s="54">
        <v>45896.690613425926</v>
      </c>
      <c r="H189" s="54">
        <v>45896.69059027778</v>
      </c>
      <c r="I189" s="54">
        <v>45901.906886574077</v>
      </c>
      <c r="J189" t="s">
        <v>2345</v>
      </c>
      <c r="K189" t="s">
        <v>1401</v>
      </c>
      <c r="M189">
        <v>0</v>
      </c>
      <c r="N189" t="s">
        <v>1303</v>
      </c>
      <c r="O189">
        <v>491</v>
      </c>
      <c r="P189" t="s">
        <v>1304</v>
      </c>
      <c r="Q189">
        <v>15255788</v>
      </c>
      <c r="R189" t="s">
        <v>2343</v>
      </c>
      <c r="T189" t="s">
        <v>2344</v>
      </c>
      <c r="V189" t="s">
        <v>1308</v>
      </c>
      <c r="X189">
        <v>3205291216</v>
      </c>
      <c r="AA189" t="s">
        <v>2346</v>
      </c>
      <c r="AB189" t="s">
        <v>464</v>
      </c>
      <c r="AC189" t="s">
        <v>1311</v>
      </c>
      <c r="AD189" t="s">
        <v>1403</v>
      </c>
      <c r="AE189">
        <v>129</v>
      </c>
      <c r="AF189" s="125">
        <v>-75641770</v>
      </c>
      <c r="AG189" s="125">
        <v>6107485</v>
      </c>
      <c r="AH189" t="s">
        <v>1312</v>
      </c>
      <c r="AI189" t="s">
        <v>1348</v>
      </c>
      <c r="AJ189" t="s">
        <v>1349</v>
      </c>
      <c r="AK189" s="55">
        <v>45897</v>
      </c>
      <c r="AM189" t="s">
        <v>1315</v>
      </c>
      <c r="AN189" t="s">
        <v>1316</v>
      </c>
      <c r="AO189" t="s">
        <v>2347</v>
      </c>
      <c r="AP189" t="s">
        <v>2348</v>
      </c>
    </row>
    <row r="190" spans="1:42" x14ac:dyDescent="0.25">
      <c r="A190">
        <v>23524719</v>
      </c>
      <c r="B190">
        <v>1</v>
      </c>
      <c r="C190">
        <v>2</v>
      </c>
      <c r="D190" t="s">
        <v>1302</v>
      </c>
      <c r="E190" t="s">
        <v>465</v>
      </c>
      <c r="F190" t="s">
        <v>15</v>
      </c>
      <c r="G190" s="54">
        <v>45896.693090277775</v>
      </c>
      <c r="H190" s="54">
        <v>45896.693090277775</v>
      </c>
      <c r="I190" s="54">
        <v>45901.906736111108</v>
      </c>
      <c r="J190" t="s">
        <v>2351</v>
      </c>
      <c r="K190" t="s">
        <v>1401</v>
      </c>
      <c r="M190">
        <v>0</v>
      </c>
      <c r="N190" t="s">
        <v>1303</v>
      </c>
      <c r="O190">
        <v>491</v>
      </c>
      <c r="P190" t="s">
        <v>1304</v>
      </c>
      <c r="Q190">
        <v>43485639</v>
      </c>
      <c r="R190" t="s">
        <v>2349</v>
      </c>
      <c r="T190" t="s">
        <v>2350</v>
      </c>
      <c r="V190" t="s">
        <v>1308</v>
      </c>
      <c r="X190">
        <v>3206787135</v>
      </c>
      <c r="AA190" t="s">
        <v>2352</v>
      </c>
      <c r="AB190" t="s">
        <v>464</v>
      </c>
      <c r="AC190" t="s">
        <v>1311</v>
      </c>
      <c r="AD190" t="s">
        <v>1403</v>
      </c>
      <c r="AE190">
        <v>129</v>
      </c>
      <c r="AF190" s="125">
        <v>-7561833183</v>
      </c>
      <c r="AG190" s="125">
        <v>601144879</v>
      </c>
      <c r="AH190" t="s">
        <v>1312</v>
      </c>
      <c r="AI190" t="s">
        <v>1348</v>
      </c>
      <c r="AJ190" t="s">
        <v>1349</v>
      </c>
      <c r="AK190" s="55">
        <v>45897</v>
      </c>
      <c r="AM190" t="s">
        <v>1350</v>
      </c>
      <c r="AN190" t="s">
        <v>1316</v>
      </c>
      <c r="AO190" t="s">
        <v>2353</v>
      </c>
      <c r="AP190" t="s">
        <v>2354</v>
      </c>
    </row>
    <row r="191" spans="1:42" x14ac:dyDescent="0.25">
      <c r="A191">
        <v>23525095</v>
      </c>
      <c r="B191">
        <v>1</v>
      </c>
      <c r="C191">
        <v>2</v>
      </c>
      <c r="D191" t="s">
        <v>1302</v>
      </c>
      <c r="E191" t="s">
        <v>465</v>
      </c>
      <c r="F191" t="s">
        <v>15</v>
      </c>
      <c r="G191" s="54">
        <v>45897.350787037038</v>
      </c>
      <c r="H191" s="54">
        <v>45897.350763888891</v>
      </c>
      <c r="I191" s="54">
        <v>45901.906678240739</v>
      </c>
      <c r="J191" t="s">
        <v>2357</v>
      </c>
      <c r="K191" t="s">
        <v>1025</v>
      </c>
      <c r="M191">
        <v>0</v>
      </c>
      <c r="N191" t="s">
        <v>1303</v>
      </c>
      <c r="O191">
        <v>491</v>
      </c>
      <c r="P191" t="s">
        <v>1304</v>
      </c>
      <c r="Q191">
        <v>39317066</v>
      </c>
      <c r="R191" t="s">
        <v>2355</v>
      </c>
      <c r="T191" t="s">
        <v>2356</v>
      </c>
      <c r="V191" t="s">
        <v>1308</v>
      </c>
      <c r="X191">
        <v>3045469250</v>
      </c>
      <c r="AA191" t="s">
        <v>2358</v>
      </c>
      <c r="AB191" t="s">
        <v>464</v>
      </c>
      <c r="AC191" t="s">
        <v>1311</v>
      </c>
      <c r="AD191" t="s">
        <v>463</v>
      </c>
      <c r="AE191">
        <v>5</v>
      </c>
      <c r="AF191" s="125">
        <v>-75613102</v>
      </c>
      <c r="AG191" s="125">
        <v>6276779</v>
      </c>
      <c r="AH191" t="s">
        <v>1312</v>
      </c>
      <c r="AI191" t="s">
        <v>1313</v>
      </c>
      <c r="AJ191" t="s">
        <v>1314</v>
      </c>
      <c r="AK191" s="55">
        <v>45898</v>
      </c>
      <c r="AM191" t="s">
        <v>1315</v>
      </c>
      <c r="AN191" t="s">
        <v>1316</v>
      </c>
      <c r="AO191" t="s">
        <v>2359</v>
      </c>
      <c r="AP191" t="s">
        <v>2360</v>
      </c>
    </row>
    <row r="192" spans="1:42" x14ac:dyDescent="0.25">
      <c r="A192">
        <v>23525105</v>
      </c>
      <c r="B192">
        <v>1</v>
      </c>
      <c r="C192">
        <v>2</v>
      </c>
      <c r="D192" t="s">
        <v>1302</v>
      </c>
      <c r="E192" t="s">
        <v>465</v>
      </c>
      <c r="F192" t="s">
        <v>15</v>
      </c>
      <c r="G192" s="54">
        <v>45897.356736111113</v>
      </c>
      <c r="H192" s="54">
        <v>45897.356712962966</v>
      </c>
      <c r="I192" s="54">
        <v>45901.906782407408</v>
      </c>
      <c r="J192" t="s">
        <v>2361</v>
      </c>
      <c r="K192" t="s">
        <v>1025</v>
      </c>
      <c r="M192">
        <v>0</v>
      </c>
      <c r="N192" t="s">
        <v>1303</v>
      </c>
      <c r="O192">
        <v>491</v>
      </c>
      <c r="P192" t="s">
        <v>1304</v>
      </c>
      <c r="Q192">
        <v>39317066</v>
      </c>
      <c r="R192" t="s">
        <v>2355</v>
      </c>
      <c r="T192" t="s">
        <v>2356</v>
      </c>
      <c r="V192" t="s">
        <v>1308</v>
      </c>
      <c r="X192">
        <v>3045469250</v>
      </c>
      <c r="AA192" t="s">
        <v>2362</v>
      </c>
      <c r="AB192" t="s">
        <v>464</v>
      </c>
      <c r="AC192" t="s">
        <v>1311</v>
      </c>
      <c r="AD192" t="s">
        <v>463</v>
      </c>
      <c r="AE192">
        <v>5</v>
      </c>
      <c r="AF192" s="125">
        <v>-75613102</v>
      </c>
      <c r="AG192" s="125">
        <v>6276779</v>
      </c>
      <c r="AH192" t="s">
        <v>1312</v>
      </c>
      <c r="AI192" t="s">
        <v>1313</v>
      </c>
      <c r="AJ192" t="s">
        <v>1314</v>
      </c>
      <c r="AK192" s="55">
        <v>45898</v>
      </c>
      <c r="AM192" t="s">
        <v>1315</v>
      </c>
      <c r="AN192" t="s">
        <v>1316</v>
      </c>
      <c r="AO192" t="s">
        <v>2363</v>
      </c>
      <c r="AP192" t="s">
        <v>2364</v>
      </c>
    </row>
    <row r="193" spans="1:42" x14ac:dyDescent="0.25">
      <c r="A193">
        <v>23525149</v>
      </c>
      <c r="B193">
        <v>1</v>
      </c>
      <c r="C193">
        <v>2</v>
      </c>
      <c r="D193" t="s">
        <v>1302</v>
      </c>
      <c r="E193" t="s">
        <v>465</v>
      </c>
      <c r="F193" t="s">
        <v>15</v>
      </c>
      <c r="G193" s="54">
        <v>45897.381898148145</v>
      </c>
      <c r="H193" s="54">
        <v>45897.381874999999</v>
      </c>
      <c r="I193" s="54">
        <v>45901.906585648147</v>
      </c>
      <c r="J193" t="s">
        <v>2366</v>
      </c>
      <c r="K193" t="s">
        <v>1025</v>
      </c>
      <c r="M193">
        <v>0</v>
      </c>
      <c r="N193" t="s">
        <v>1303</v>
      </c>
      <c r="O193">
        <v>491</v>
      </c>
      <c r="P193" t="s">
        <v>1304</v>
      </c>
      <c r="Q193">
        <v>42898131</v>
      </c>
      <c r="R193" t="s">
        <v>2365</v>
      </c>
      <c r="S193">
        <v>4536528</v>
      </c>
      <c r="V193" t="s">
        <v>1308</v>
      </c>
      <c r="W193">
        <v>4536528</v>
      </c>
      <c r="X193">
        <v>3103693854</v>
      </c>
      <c r="AA193" t="s">
        <v>2367</v>
      </c>
      <c r="AB193" t="s">
        <v>464</v>
      </c>
      <c r="AC193" t="s">
        <v>1311</v>
      </c>
      <c r="AD193" t="s">
        <v>463</v>
      </c>
      <c r="AE193">
        <v>5</v>
      </c>
      <c r="AF193" s="125">
        <v>-75626733</v>
      </c>
      <c r="AG193" s="125">
        <v>6255094</v>
      </c>
      <c r="AH193" t="s">
        <v>1312</v>
      </c>
      <c r="AI193" t="s">
        <v>2368</v>
      </c>
      <c r="AJ193" t="s">
        <v>2369</v>
      </c>
      <c r="AK193" s="55">
        <v>45897</v>
      </c>
      <c r="AM193" t="s">
        <v>1315</v>
      </c>
      <c r="AN193" t="s">
        <v>1316</v>
      </c>
      <c r="AO193" t="s">
        <v>2370</v>
      </c>
      <c r="AP193" t="s">
        <v>2371</v>
      </c>
    </row>
    <row r="194" spans="1:42" x14ac:dyDescent="0.25">
      <c r="A194">
        <v>23525155</v>
      </c>
      <c r="B194">
        <v>1</v>
      </c>
      <c r="C194">
        <v>2</v>
      </c>
      <c r="D194" t="s">
        <v>1302</v>
      </c>
      <c r="E194" t="s">
        <v>465</v>
      </c>
      <c r="F194" t="s">
        <v>15</v>
      </c>
      <c r="G194" s="54">
        <v>45897.384085648147</v>
      </c>
      <c r="H194" s="54">
        <v>45897.384050925924</v>
      </c>
      <c r="I194" s="54">
        <v>45901.906678240739</v>
      </c>
      <c r="J194" t="s">
        <v>2374</v>
      </c>
      <c r="K194" t="s">
        <v>1379</v>
      </c>
      <c r="M194">
        <v>0</v>
      </c>
      <c r="N194" t="s">
        <v>1303</v>
      </c>
      <c r="O194">
        <v>491</v>
      </c>
      <c r="P194" t="s">
        <v>1304</v>
      </c>
      <c r="Q194">
        <v>21515108</v>
      </c>
      <c r="R194" t="s">
        <v>2372</v>
      </c>
      <c r="S194">
        <v>5917537</v>
      </c>
      <c r="T194" t="s">
        <v>2373</v>
      </c>
      <c r="V194" t="s">
        <v>1308</v>
      </c>
      <c r="W194">
        <v>5917537</v>
      </c>
      <c r="X194">
        <v>3128255120</v>
      </c>
      <c r="AA194" t="s">
        <v>2375</v>
      </c>
      <c r="AB194" t="s">
        <v>464</v>
      </c>
      <c r="AC194" t="s">
        <v>1311</v>
      </c>
      <c r="AD194" t="s">
        <v>502</v>
      </c>
      <c r="AE194">
        <v>360</v>
      </c>
      <c r="AF194" s="125">
        <v>-7562536230</v>
      </c>
      <c r="AG194" s="125">
        <v>616718381</v>
      </c>
      <c r="AH194" t="s">
        <v>1312</v>
      </c>
      <c r="AI194" t="s">
        <v>1313</v>
      </c>
      <c r="AJ194" t="s">
        <v>1314</v>
      </c>
      <c r="AK194" s="55">
        <v>45898</v>
      </c>
      <c r="AM194" t="s">
        <v>1315</v>
      </c>
      <c r="AN194" t="s">
        <v>1316</v>
      </c>
      <c r="AO194" t="s">
        <v>2376</v>
      </c>
      <c r="AP194" t="s">
        <v>2377</v>
      </c>
    </row>
    <row r="195" spans="1:42" x14ac:dyDescent="0.25">
      <c r="A195">
        <v>23525156</v>
      </c>
      <c r="B195">
        <v>1</v>
      </c>
      <c r="C195">
        <v>2</v>
      </c>
      <c r="D195" t="s">
        <v>1302</v>
      </c>
      <c r="E195" t="s">
        <v>465</v>
      </c>
      <c r="F195" t="s">
        <v>15</v>
      </c>
      <c r="G195" s="54">
        <v>45897.384236111109</v>
      </c>
      <c r="H195" s="54">
        <v>45897.384201388886</v>
      </c>
      <c r="I195" s="54">
        <v>45901.906585648147</v>
      </c>
      <c r="J195" t="s">
        <v>2380</v>
      </c>
      <c r="K195" t="s">
        <v>1025</v>
      </c>
      <c r="M195">
        <v>0</v>
      </c>
      <c r="N195" t="s">
        <v>1303</v>
      </c>
      <c r="O195">
        <v>491</v>
      </c>
      <c r="P195" t="s">
        <v>1304</v>
      </c>
      <c r="Q195">
        <v>1152469560</v>
      </c>
      <c r="R195" t="s">
        <v>2378</v>
      </c>
      <c r="T195" t="s">
        <v>2379</v>
      </c>
      <c r="V195" t="s">
        <v>1308</v>
      </c>
      <c r="X195">
        <v>3022837929</v>
      </c>
      <c r="AA195" t="s">
        <v>2381</v>
      </c>
      <c r="AB195" t="s">
        <v>464</v>
      </c>
      <c r="AC195" t="s">
        <v>1311</v>
      </c>
      <c r="AD195" t="s">
        <v>463</v>
      </c>
      <c r="AE195">
        <v>5</v>
      </c>
      <c r="AF195" s="125">
        <v>-7561145757</v>
      </c>
      <c r="AG195" s="125">
        <v>622264878</v>
      </c>
      <c r="AH195" t="s">
        <v>1312</v>
      </c>
      <c r="AI195" t="s">
        <v>1313</v>
      </c>
      <c r="AJ195" t="s">
        <v>1314</v>
      </c>
      <c r="AK195" s="55">
        <v>45898</v>
      </c>
      <c r="AM195" t="s">
        <v>1315</v>
      </c>
      <c r="AN195" t="s">
        <v>1316</v>
      </c>
      <c r="AO195" t="s">
        <v>2382</v>
      </c>
      <c r="AP195" t="s">
        <v>2383</v>
      </c>
    </row>
    <row r="196" spans="1:42" x14ac:dyDescent="0.25">
      <c r="A196">
        <v>23525167</v>
      </c>
      <c r="B196">
        <v>1</v>
      </c>
      <c r="C196">
        <v>2</v>
      </c>
      <c r="D196" t="s">
        <v>1302</v>
      </c>
      <c r="E196" t="s">
        <v>465</v>
      </c>
      <c r="F196" t="s">
        <v>15</v>
      </c>
      <c r="G196" s="54">
        <v>45897.391203703701</v>
      </c>
      <c r="H196" s="54">
        <v>45897.391180555554</v>
      </c>
      <c r="I196" s="54">
        <v>45901.906886574077</v>
      </c>
      <c r="J196" t="s">
        <v>2386</v>
      </c>
      <c r="K196" t="s">
        <v>1025</v>
      </c>
      <c r="M196">
        <v>0</v>
      </c>
      <c r="N196" t="s">
        <v>1303</v>
      </c>
      <c r="O196">
        <v>491</v>
      </c>
      <c r="P196" t="s">
        <v>1304</v>
      </c>
      <c r="Q196">
        <v>22190255</v>
      </c>
      <c r="R196" t="s">
        <v>2384</v>
      </c>
      <c r="S196">
        <v>2527609</v>
      </c>
      <c r="U196" t="s">
        <v>2385</v>
      </c>
      <c r="V196" t="s">
        <v>1308</v>
      </c>
      <c r="W196">
        <v>2527609</v>
      </c>
      <c r="X196">
        <v>3103693854</v>
      </c>
      <c r="AA196" t="s">
        <v>2387</v>
      </c>
      <c r="AB196" t="s">
        <v>464</v>
      </c>
      <c r="AC196" t="s">
        <v>1311</v>
      </c>
      <c r="AD196" t="s">
        <v>463</v>
      </c>
      <c r="AE196">
        <v>5</v>
      </c>
      <c r="AF196" s="125">
        <v>-7562658552</v>
      </c>
      <c r="AG196" s="125">
        <v>625529286</v>
      </c>
      <c r="AH196" t="s">
        <v>1312</v>
      </c>
      <c r="AI196" t="s">
        <v>1313</v>
      </c>
      <c r="AJ196" t="s">
        <v>1314</v>
      </c>
      <c r="AK196" s="55">
        <v>45898</v>
      </c>
      <c r="AM196" t="s">
        <v>1315</v>
      </c>
      <c r="AN196" t="s">
        <v>1316</v>
      </c>
      <c r="AO196" t="s">
        <v>2388</v>
      </c>
      <c r="AP196" t="s">
        <v>2389</v>
      </c>
    </row>
    <row r="197" spans="1:42" x14ac:dyDescent="0.25">
      <c r="A197">
        <v>23525249</v>
      </c>
      <c r="B197">
        <v>1</v>
      </c>
      <c r="C197">
        <v>2</v>
      </c>
      <c r="D197" t="s">
        <v>1302</v>
      </c>
      <c r="E197" t="s">
        <v>465</v>
      </c>
      <c r="F197" t="s">
        <v>15</v>
      </c>
      <c r="G197" s="54">
        <v>45897.410995370374</v>
      </c>
      <c r="H197" s="54">
        <v>45897.410960648151</v>
      </c>
      <c r="I197" s="54">
        <v>45901.906840277778</v>
      </c>
      <c r="J197" t="s">
        <v>2392</v>
      </c>
      <c r="K197" t="s">
        <v>1025</v>
      </c>
      <c r="M197">
        <v>0</v>
      </c>
      <c r="N197" t="s">
        <v>1303</v>
      </c>
      <c r="O197">
        <v>491</v>
      </c>
      <c r="P197" t="s">
        <v>1304</v>
      </c>
      <c r="Q197">
        <v>71584856</v>
      </c>
      <c r="R197" t="s">
        <v>2390</v>
      </c>
      <c r="T197" t="s">
        <v>2391</v>
      </c>
      <c r="V197" t="s">
        <v>1308</v>
      </c>
      <c r="X197">
        <v>3017742832</v>
      </c>
      <c r="AA197" t="s">
        <v>2393</v>
      </c>
      <c r="AB197" t="s">
        <v>464</v>
      </c>
      <c r="AC197" t="s">
        <v>1311</v>
      </c>
      <c r="AD197" t="s">
        <v>463</v>
      </c>
      <c r="AE197">
        <v>5</v>
      </c>
      <c r="AF197" s="125">
        <v>-75608748</v>
      </c>
      <c r="AG197" s="125">
        <v>6273348</v>
      </c>
      <c r="AH197" t="s">
        <v>1312</v>
      </c>
      <c r="AI197" t="s">
        <v>1313</v>
      </c>
      <c r="AJ197" t="s">
        <v>1314</v>
      </c>
      <c r="AK197" s="55">
        <v>45898</v>
      </c>
      <c r="AM197" t="s">
        <v>1350</v>
      </c>
      <c r="AN197" t="s">
        <v>1316</v>
      </c>
      <c r="AO197" t="s">
        <v>2394</v>
      </c>
      <c r="AP197" t="s">
        <v>2395</v>
      </c>
    </row>
    <row r="198" spans="1:42" x14ac:dyDescent="0.25">
      <c r="A198">
        <v>23525254</v>
      </c>
      <c r="B198">
        <v>1</v>
      </c>
      <c r="C198">
        <v>2</v>
      </c>
      <c r="D198" t="s">
        <v>1302</v>
      </c>
      <c r="E198" t="s">
        <v>465</v>
      </c>
      <c r="F198" t="s">
        <v>15</v>
      </c>
      <c r="G198" s="54">
        <v>45897.420856481483</v>
      </c>
      <c r="H198" s="54">
        <v>45897.42083333333</v>
      </c>
      <c r="I198" s="54">
        <v>45901.906585648147</v>
      </c>
      <c r="J198" t="s">
        <v>2398</v>
      </c>
      <c r="K198" t="s">
        <v>1025</v>
      </c>
      <c r="M198">
        <v>0</v>
      </c>
      <c r="N198" t="s">
        <v>1303</v>
      </c>
      <c r="O198">
        <v>491</v>
      </c>
      <c r="P198" t="s">
        <v>1304</v>
      </c>
      <c r="Q198">
        <v>39176590</v>
      </c>
      <c r="R198" t="s">
        <v>2396</v>
      </c>
      <c r="T198" t="s">
        <v>2397</v>
      </c>
      <c r="V198" t="s">
        <v>1308</v>
      </c>
      <c r="X198">
        <v>3217183747</v>
      </c>
      <c r="AA198" t="s">
        <v>2399</v>
      </c>
      <c r="AB198" t="s">
        <v>464</v>
      </c>
      <c r="AC198" t="s">
        <v>1311</v>
      </c>
      <c r="AD198" t="s">
        <v>463</v>
      </c>
      <c r="AE198">
        <v>5</v>
      </c>
      <c r="AF198" s="125">
        <v>-7561745815</v>
      </c>
      <c r="AG198" s="125">
        <v>627236792</v>
      </c>
      <c r="AH198" t="s">
        <v>1312</v>
      </c>
      <c r="AI198" t="s">
        <v>1313</v>
      </c>
      <c r="AJ198" t="s">
        <v>1314</v>
      </c>
      <c r="AK198" s="55">
        <v>45898</v>
      </c>
      <c r="AM198" t="s">
        <v>1315</v>
      </c>
      <c r="AN198" t="s">
        <v>1316</v>
      </c>
      <c r="AO198" t="s">
        <v>2400</v>
      </c>
      <c r="AP198" t="s">
        <v>2401</v>
      </c>
    </row>
    <row r="199" spans="1:42" x14ac:dyDescent="0.25">
      <c r="A199">
        <v>23525320</v>
      </c>
      <c r="B199">
        <v>1</v>
      </c>
      <c r="C199">
        <v>2</v>
      </c>
      <c r="D199" t="s">
        <v>1302</v>
      </c>
      <c r="E199" t="s">
        <v>465</v>
      </c>
      <c r="F199" t="s">
        <v>15</v>
      </c>
      <c r="G199" s="54">
        <v>45897.457662037035</v>
      </c>
      <c r="H199" s="54">
        <v>45897.457650462966</v>
      </c>
      <c r="I199" s="54">
        <v>45901.906944444447</v>
      </c>
      <c r="J199" t="s">
        <v>2403</v>
      </c>
      <c r="K199" t="s">
        <v>1025</v>
      </c>
      <c r="M199">
        <v>0</v>
      </c>
      <c r="N199" t="s">
        <v>1303</v>
      </c>
      <c r="O199">
        <v>491</v>
      </c>
      <c r="P199" t="s">
        <v>1304</v>
      </c>
      <c r="Q199">
        <v>1048018638</v>
      </c>
      <c r="R199" t="s">
        <v>2402</v>
      </c>
      <c r="V199" t="s">
        <v>1308</v>
      </c>
      <c r="X199">
        <v>3216114380</v>
      </c>
      <c r="AA199" t="s">
        <v>2404</v>
      </c>
      <c r="AB199" t="s">
        <v>464</v>
      </c>
      <c r="AC199" t="s">
        <v>1311</v>
      </c>
      <c r="AD199" t="s">
        <v>463</v>
      </c>
      <c r="AE199">
        <v>5</v>
      </c>
      <c r="AF199" s="125">
        <v>-7569800700</v>
      </c>
      <c r="AG199" s="125">
        <v>635490300</v>
      </c>
      <c r="AH199" t="s">
        <v>1312</v>
      </c>
      <c r="AI199" t="s">
        <v>1313</v>
      </c>
      <c r="AJ199" t="s">
        <v>1314</v>
      </c>
      <c r="AK199" s="55">
        <v>45898</v>
      </c>
      <c r="AM199" t="s">
        <v>1350</v>
      </c>
      <c r="AN199" t="s">
        <v>1316</v>
      </c>
      <c r="AO199" t="s">
        <v>2405</v>
      </c>
      <c r="AP199" t="s">
        <v>2406</v>
      </c>
    </row>
    <row r="200" spans="1:42" x14ac:dyDescent="0.25">
      <c r="A200">
        <v>23525322</v>
      </c>
      <c r="B200">
        <v>1</v>
      </c>
      <c r="C200">
        <v>2</v>
      </c>
      <c r="D200" t="s">
        <v>1302</v>
      </c>
      <c r="E200" t="s">
        <v>465</v>
      </c>
      <c r="F200" t="s">
        <v>15</v>
      </c>
      <c r="G200" s="54">
        <v>45897.458020833335</v>
      </c>
      <c r="H200" s="54">
        <v>45897.457997685182</v>
      </c>
      <c r="I200" s="54">
        <v>45901.906782407408</v>
      </c>
      <c r="J200" t="s">
        <v>2408</v>
      </c>
      <c r="K200" t="s">
        <v>1025</v>
      </c>
      <c r="M200">
        <v>0</v>
      </c>
      <c r="N200" t="s">
        <v>1303</v>
      </c>
      <c r="O200">
        <v>491</v>
      </c>
      <c r="P200" t="s">
        <v>1304</v>
      </c>
      <c r="Q200">
        <v>21401079</v>
      </c>
      <c r="R200" t="s">
        <v>2407</v>
      </c>
      <c r="S200">
        <v>2995258</v>
      </c>
      <c r="V200" t="s">
        <v>1308</v>
      </c>
      <c r="W200">
        <v>2995258</v>
      </c>
      <c r="X200">
        <v>3146569063</v>
      </c>
      <c r="AA200" t="s">
        <v>2409</v>
      </c>
      <c r="AB200" t="s">
        <v>464</v>
      </c>
      <c r="AC200" t="s">
        <v>1311</v>
      </c>
      <c r="AD200" t="s">
        <v>463</v>
      </c>
      <c r="AE200">
        <v>5</v>
      </c>
      <c r="AF200" s="125">
        <v>-75537658</v>
      </c>
      <c r="AG200" s="125">
        <v>6236267</v>
      </c>
      <c r="AH200" t="s">
        <v>1312</v>
      </c>
      <c r="AI200" t="s">
        <v>1313</v>
      </c>
      <c r="AJ200" t="s">
        <v>1314</v>
      </c>
      <c r="AK200" s="55">
        <v>45898</v>
      </c>
      <c r="AM200" t="s">
        <v>1315</v>
      </c>
      <c r="AN200" t="s">
        <v>1316</v>
      </c>
      <c r="AO200" t="s">
        <v>2410</v>
      </c>
      <c r="AP200" t="s">
        <v>2411</v>
      </c>
    </row>
    <row r="201" spans="1:42" x14ac:dyDescent="0.25">
      <c r="A201">
        <v>23525343</v>
      </c>
      <c r="B201">
        <v>1</v>
      </c>
      <c r="C201">
        <v>2</v>
      </c>
      <c r="D201" t="s">
        <v>1302</v>
      </c>
      <c r="E201" t="s">
        <v>465</v>
      </c>
      <c r="F201" t="s">
        <v>15</v>
      </c>
      <c r="G201" s="54">
        <v>45897.465162037035</v>
      </c>
      <c r="H201" s="54">
        <v>45897.465138888889</v>
      </c>
      <c r="I201" s="54">
        <v>45901.906782407408</v>
      </c>
      <c r="J201" t="s">
        <v>2414</v>
      </c>
      <c r="K201" t="s">
        <v>1379</v>
      </c>
      <c r="M201">
        <v>0</v>
      </c>
      <c r="N201" t="s">
        <v>1303</v>
      </c>
      <c r="O201">
        <v>491</v>
      </c>
      <c r="P201" t="s">
        <v>1304</v>
      </c>
      <c r="Q201">
        <v>21677219</v>
      </c>
      <c r="R201" t="s">
        <v>2412</v>
      </c>
      <c r="T201" t="s">
        <v>2413</v>
      </c>
      <c r="V201" t="s">
        <v>1308</v>
      </c>
      <c r="X201">
        <v>3105461815</v>
      </c>
      <c r="AA201" t="s">
        <v>2415</v>
      </c>
      <c r="AB201" t="s">
        <v>464</v>
      </c>
      <c r="AC201" t="s">
        <v>1311</v>
      </c>
      <c r="AD201" t="s">
        <v>502</v>
      </c>
      <c r="AE201">
        <v>360</v>
      </c>
      <c r="AF201" s="125">
        <v>-75624338</v>
      </c>
      <c r="AG201" s="125">
        <v>6162016</v>
      </c>
      <c r="AH201" t="s">
        <v>1312</v>
      </c>
      <c r="AI201" t="s">
        <v>1313</v>
      </c>
      <c r="AJ201" t="s">
        <v>1314</v>
      </c>
      <c r="AK201" s="55">
        <v>45898</v>
      </c>
      <c r="AM201" t="s">
        <v>1315</v>
      </c>
      <c r="AN201" t="s">
        <v>1316</v>
      </c>
      <c r="AO201" t="s">
        <v>2416</v>
      </c>
      <c r="AP201" t="s">
        <v>2417</v>
      </c>
    </row>
    <row r="202" spans="1:42" x14ac:dyDescent="0.25">
      <c r="A202">
        <v>23525369</v>
      </c>
      <c r="B202">
        <v>1</v>
      </c>
      <c r="C202">
        <v>2</v>
      </c>
      <c r="D202" t="s">
        <v>1302</v>
      </c>
      <c r="E202" t="s">
        <v>465</v>
      </c>
      <c r="F202" t="s">
        <v>15</v>
      </c>
      <c r="G202" s="54">
        <v>45897.475127314814</v>
      </c>
      <c r="H202" s="54">
        <v>45897.475104166668</v>
      </c>
      <c r="I202" s="54">
        <v>45901.906944444447</v>
      </c>
      <c r="J202" t="s">
        <v>2420</v>
      </c>
      <c r="K202" t="s">
        <v>1379</v>
      </c>
      <c r="M202">
        <v>0</v>
      </c>
      <c r="N202" t="s">
        <v>1303</v>
      </c>
      <c r="O202">
        <v>491</v>
      </c>
      <c r="P202" t="s">
        <v>1304</v>
      </c>
      <c r="Q202">
        <v>1001469671</v>
      </c>
      <c r="R202" t="s">
        <v>2418</v>
      </c>
      <c r="T202" t="s">
        <v>2419</v>
      </c>
      <c r="V202" t="s">
        <v>1308</v>
      </c>
      <c r="X202">
        <v>3007630852</v>
      </c>
      <c r="AA202" t="s">
        <v>2421</v>
      </c>
      <c r="AB202" t="s">
        <v>464</v>
      </c>
      <c r="AC202" t="s">
        <v>1311</v>
      </c>
      <c r="AD202" t="s">
        <v>502</v>
      </c>
      <c r="AE202">
        <v>360</v>
      </c>
      <c r="AF202" s="125">
        <v>-7561194696</v>
      </c>
      <c r="AG202" s="125">
        <v>618052399</v>
      </c>
      <c r="AH202" t="s">
        <v>1312</v>
      </c>
      <c r="AI202" t="s">
        <v>1313</v>
      </c>
      <c r="AJ202" t="s">
        <v>1314</v>
      </c>
      <c r="AK202" s="55">
        <v>45898</v>
      </c>
      <c r="AM202" t="s">
        <v>1315</v>
      </c>
      <c r="AN202" t="s">
        <v>1316</v>
      </c>
      <c r="AO202" t="s">
        <v>2422</v>
      </c>
      <c r="AP202" t="s">
        <v>2423</v>
      </c>
    </row>
    <row r="203" spans="1:42" x14ac:dyDescent="0.25">
      <c r="A203">
        <v>23525379</v>
      </c>
      <c r="B203">
        <v>1</v>
      </c>
      <c r="C203">
        <v>2</v>
      </c>
      <c r="D203" t="s">
        <v>1302</v>
      </c>
      <c r="E203" t="s">
        <v>465</v>
      </c>
      <c r="F203" t="s">
        <v>15</v>
      </c>
      <c r="G203" s="54">
        <v>45897.479699074072</v>
      </c>
      <c r="H203" s="54">
        <v>45897.479675925926</v>
      </c>
      <c r="I203" s="54">
        <v>45901.906886574077</v>
      </c>
      <c r="J203" t="s">
        <v>2424</v>
      </c>
      <c r="K203" t="s">
        <v>1379</v>
      </c>
      <c r="M203">
        <v>0</v>
      </c>
      <c r="N203" t="s">
        <v>1303</v>
      </c>
      <c r="O203">
        <v>491</v>
      </c>
      <c r="P203" t="s">
        <v>1304</v>
      </c>
      <c r="Q203">
        <v>21677219</v>
      </c>
      <c r="R203" t="s">
        <v>2412</v>
      </c>
      <c r="T203" t="s">
        <v>2413</v>
      </c>
      <c r="V203" t="s">
        <v>1308</v>
      </c>
      <c r="X203">
        <v>3105461815</v>
      </c>
      <c r="AA203" t="s">
        <v>2425</v>
      </c>
      <c r="AB203" t="s">
        <v>464</v>
      </c>
      <c r="AC203" t="s">
        <v>1311</v>
      </c>
      <c r="AD203" t="s">
        <v>502</v>
      </c>
      <c r="AE203">
        <v>360</v>
      </c>
      <c r="AF203" s="125">
        <v>-75624338</v>
      </c>
      <c r="AG203" s="125">
        <v>6162016</v>
      </c>
      <c r="AH203" t="s">
        <v>1312</v>
      </c>
      <c r="AI203" t="s">
        <v>1313</v>
      </c>
      <c r="AJ203" t="s">
        <v>1314</v>
      </c>
      <c r="AK203" s="55">
        <v>45898</v>
      </c>
      <c r="AM203" t="s">
        <v>1315</v>
      </c>
      <c r="AN203" t="s">
        <v>1316</v>
      </c>
      <c r="AO203" t="s">
        <v>2426</v>
      </c>
      <c r="AP203" t="s">
        <v>2427</v>
      </c>
    </row>
    <row r="204" spans="1:42" x14ac:dyDescent="0.25">
      <c r="A204">
        <v>23525398</v>
      </c>
      <c r="B204">
        <v>1</v>
      </c>
      <c r="C204">
        <v>2</v>
      </c>
      <c r="D204" t="s">
        <v>1302</v>
      </c>
      <c r="E204" t="s">
        <v>465</v>
      </c>
      <c r="F204" t="s">
        <v>15</v>
      </c>
      <c r="G204" s="54">
        <v>45897.4921412037</v>
      </c>
      <c r="H204" s="54">
        <v>45897.492106481484</v>
      </c>
      <c r="I204" s="54">
        <v>45901.90697916667</v>
      </c>
      <c r="J204" t="s">
        <v>2428</v>
      </c>
      <c r="K204" t="s">
        <v>1379</v>
      </c>
      <c r="M204">
        <v>0</v>
      </c>
      <c r="N204" t="s">
        <v>1303</v>
      </c>
      <c r="O204">
        <v>491</v>
      </c>
      <c r="P204" t="s">
        <v>1304</v>
      </c>
      <c r="Q204">
        <v>21677219</v>
      </c>
      <c r="R204" t="s">
        <v>2412</v>
      </c>
      <c r="T204" t="s">
        <v>2413</v>
      </c>
      <c r="V204" t="s">
        <v>1308</v>
      </c>
      <c r="X204">
        <v>3105461815</v>
      </c>
      <c r="AA204" t="s">
        <v>2429</v>
      </c>
      <c r="AB204" t="s">
        <v>464</v>
      </c>
      <c r="AC204" t="s">
        <v>1311</v>
      </c>
      <c r="AD204" t="s">
        <v>502</v>
      </c>
      <c r="AE204">
        <v>360</v>
      </c>
      <c r="AF204" s="125">
        <v>-75624338</v>
      </c>
      <c r="AG204" s="125">
        <v>6162016</v>
      </c>
      <c r="AH204" t="s">
        <v>1312</v>
      </c>
      <c r="AI204" t="s">
        <v>1313</v>
      </c>
      <c r="AJ204" t="s">
        <v>1314</v>
      </c>
      <c r="AK204" s="55">
        <v>45898</v>
      </c>
      <c r="AM204" t="s">
        <v>1315</v>
      </c>
      <c r="AN204" t="s">
        <v>1316</v>
      </c>
      <c r="AO204" t="s">
        <v>2430</v>
      </c>
      <c r="AP204" t="s">
        <v>2431</v>
      </c>
    </row>
    <row r="205" spans="1:42" x14ac:dyDescent="0.25">
      <c r="A205">
        <v>23525409</v>
      </c>
      <c r="B205">
        <v>1</v>
      </c>
      <c r="C205">
        <v>2</v>
      </c>
      <c r="D205" t="s">
        <v>1302</v>
      </c>
      <c r="E205" t="s">
        <v>465</v>
      </c>
      <c r="F205" t="s">
        <v>15</v>
      </c>
      <c r="G205" s="54">
        <v>45897.498981481483</v>
      </c>
      <c r="H205" s="54">
        <v>45897.49895833333</v>
      </c>
      <c r="I205" s="54">
        <v>45901.906585648147</v>
      </c>
      <c r="J205" t="s">
        <v>2434</v>
      </c>
      <c r="K205" t="s">
        <v>1025</v>
      </c>
      <c r="M205">
        <v>0</v>
      </c>
      <c r="N205" t="s">
        <v>1303</v>
      </c>
      <c r="O205">
        <v>491</v>
      </c>
      <c r="P205" t="s">
        <v>1304</v>
      </c>
      <c r="Q205">
        <v>1017273282</v>
      </c>
      <c r="R205" t="s">
        <v>2432</v>
      </c>
      <c r="T205" t="s">
        <v>2433</v>
      </c>
      <c r="V205" t="s">
        <v>1308</v>
      </c>
      <c r="X205">
        <v>3004748739</v>
      </c>
      <c r="AA205" t="s">
        <v>2435</v>
      </c>
      <c r="AB205" t="s">
        <v>464</v>
      </c>
      <c r="AC205" t="s">
        <v>1311</v>
      </c>
      <c r="AD205" t="s">
        <v>463</v>
      </c>
      <c r="AE205">
        <v>5</v>
      </c>
      <c r="AF205" s="125">
        <v>-75539026</v>
      </c>
      <c r="AG205" s="125">
        <v>6253636</v>
      </c>
      <c r="AH205" t="s">
        <v>1312</v>
      </c>
      <c r="AI205" t="s">
        <v>1313</v>
      </c>
      <c r="AJ205" t="s">
        <v>1314</v>
      </c>
      <c r="AK205" s="55">
        <v>45898</v>
      </c>
      <c r="AM205" t="s">
        <v>1315</v>
      </c>
      <c r="AN205" t="s">
        <v>1316</v>
      </c>
      <c r="AO205" t="s">
        <v>2436</v>
      </c>
      <c r="AP205" t="s">
        <v>2437</v>
      </c>
    </row>
    <row r="206" spans="1:42" x14ac:dyDescent="0.25">
      <c r="A206">
        <v>23525445</v>
      </c>
      <c r="B206">
        <v>1</v>
      </c>
      <c r="C206">
        <v>2</v>
      </c>
      <c r="D206" t="s">
        <v>1302</v>
      </c>
      <c r="E206" t="s">
        <v>465</v>
      </c>
      <c r="F206" t="s">
        <v>15</v>
      </c>
      <c r="G206" s="54">
        <v>45897.531956018516</v>
      </c>
      <c r="H206" s="54">
        <v>45897.53193287037</v>
      </c>
      <c r="I206" s="54">
        <v>45901.906782407408</v>
      </c>
      <c r="J206" t="s">
        <v>2440</v>
      </c>
      <c r="K206" t="s">
        <v>1025</v>
      </c>
      <c r="M206">
        <v>0</v>
      </c>
      <c r="N206" t="s">
        <v>1303</v>
      </c>
      <c r="O206">
        <v>491</v>
      </c>
      <c r="P206" t="s">
        <v>1304</v>
      </c>
      <c r="Q206">
        <v>52057768</v>
      </c>
      <c r="R206" t="s">
        <v>2438</v>
      </c>
      <c r="S206">
        <v>5047709</v>
      </c>
      <c r="T206" t="s">
        <v>2439</v>
      </c>
      <c r="V206" t="s">
        <v>1308</v>
      </c>
      <c r="W206">
        <v>5047709</v>
      </c>
      <c r="AA206" t="s">
        <v>2441</v>
      </c>
      <c r="AB206" t="s">
        <v>464</v>
      </c>
      <c r="AC206" t="s">
        <v>1311</v>
      </c>
      <c r="AD206" t="s">
        <v>463</v>
      </c>
      <c r="AE206">
        <v>5</v>
      </c>
      <c r="AF206" s="125">
        <v>-7559360644</v>
      </c>
      <c r="AG206" s="125">
        <v>622253672</v>
      </c>
      <c r="AH206" t="s">
        <v>1312</v>
      </c>
      <c r="AI206" t="s">
        <v>1348</v>
      </c>
      <c r="AJ206" t="s">
        <v>1349</v>
      </c>
      <c r="AK206" s="55">
        <v>45898</v>
      </c>
      <c r="AM206" t="s">
        <v>1315</v>
      </c>
      <c r="AN206" t="s">
        <v>1316</v>
      </c>
      <c r="AO206" t="s">
        <v>2442</v>
      </c>
      <c r="AP206" t="s">
        <v>2443</v>
      </c>
    </row>
    <row r="207" spans="1:42" x14ac:dyDescent="0.25">
      <c r="A207">
        <v>23525649</v>
      </c>
      <c r="B207">
        <v>1</v>
      </c>
      <c r="C207">
        <v>2</v>
      </c>
      <c r="D207" t="s">
        <v>1302</v>
      </c>
      <c r="E207" t="s">
        <v>465</v>
      </c>
      <c r="F207" t="s">
        <v>15</v>
      </c>
      <c r="G207" s="54">
        <v>45897.638553240744</v>
      </c>
      <c r="H207" s="54">
        <v>45897.638518518521</v>
      </c>
      <c r="I207" s="54">
        <v>45901.906944444447</v>
      </c>
      <c r="J207" t="s">
        <v>2445</v>
      </c>
      <c r="K207" t="s">
        <v>1025</v>
      </c>
      <c r="M207">
        <v>0</v>
      </c>
      <c r="N207" t="s">
        <v>1303</v>
      </c>
      <c r="O207">
        <v>491</v>
      </c>
      <c r="P207" t="s">
        <v>1304</v>
      </c>
      <c r="Q207">
        <v>21778849</v>
      </c>
      <c r="R207" t="s">
        <v>2444</v>
      </c>
      <c r="S207">
        <v>2228996</v>
      </c>
      <c r="U207">
        <v>0</v>
      </c>
      <c r="V207" t="s">
        <v>1308</v>
      </c>
      <c r="W207">
        <v>2228996</v>
      </c>
      <c r="X207">
        <v>3137022981</v>
      </c>
      <c r="AA207" t="s">
        <v>2446</v>
      </c>
      <c r="AB207" t="s">
        <v>464</v>
      </c>
      <c r="AC207" t="s">
        <v>1311</v>
      </c>
      <c r="AD207" t="s">
        <v>463</v>
      </c>
      <c r="AE207">
        <v>5</v>
      </c>
      <c r="AF207" s="125">
        <v>-7554223214</v>
      </c>
      <c r="AG207" s="125">
        <v>624192533</v>
      </c>
      <c r="AH207" t="s">
        <v>1312</v>
      </c>
      <c r="AI207" t="s">
        <v>1313</v>
      </c>
      <c r="AJ207" t="s">
        <v>1314</v>
      </c>
      <c r="AK207" s="55">
        <v>45898</v>
      </c>
      <c r="AM207" t="s">
        <v>1315</v>
      </c>
      <c r="AN207" t="s">
        <v>1316</v>
      </c>
      <c r="AO207" t="s">
        <v>2447</v>
      </c>
      <c r="AP207" t="s">
        <v>2448</v>
      </c>
    </row>
    <row r="208" spans="1:42" x14ac:dyDescent="0.25">
      <c r="A208">
        <v>23525661</v>
      </c>
      <c r="B208">
        <v>1</v>
      </c>
      <c r="C208">
        <v>2</v>
      </c>
      <c r="D208" t="s">
        <v>1302</v>
      </c>
      <c r="E208" t="s">
        <v>465</v>
      </c>
      <c r="F208" t="s">
        <v>15</v>
      </c>
      <c r="G208" s="54">
        <v>45897.643194444441</v>
      </c>
      <c r="H208" s="54">
        <v>45897.643171296295</v>
      </c>
      <c r="I208" s="54">
        <v>45901.90697916667</v>
      </c>
      <c r="J208" t="s">
        <v>2450</v>
      </c>
      <c r="K208" t="s">
        <v>1025</v>
      </c>
      <c r="M208">
        <v>0</v>
      </c>
      <c r="N208" t="s">
        <v>1303</v>
      </c>
      <c r="O208">
        <v>491</v>
      </c>
      <c r="P208" t="s">
        <v>1304</v>
      </c>
      <c r="Q208">
        <v>1057756854</v>
      </c>
      <c r="R208" t="s">
        <v>2449</v>
      </c>
      <c r="V208" t="s">
        <v>1308</v>
      </c>
      <c r="X208">
        <v>3133961850</v>
      </c>
      <c r="AA208" t="s">
        <v>2451</v>
      </c>
      <c r="AB208" t="s">
        <v>464</v>
      </c>
      <c r="AC208" t="s">
        <v>1311</v>
      </c>
      <c r="AD208" t="s">
        <v>463</v>
      </c>
      <c r="AE208">
        <v>5</v>
      </c>
      <c r="AF208" s="125">
        <v>-7566209051</v>
      </c>
      <c r="AG208" s="125">
        <v>629002046</v>
      </c>
      <c r="AH208" t="s">
        <v>1312</v>
      </c>
      <c r="AI208" t="s">
        <v>1313</v>
      </c>
      <c r="AJ208" t="s">
        <v>1314</v>
      </c>
      <c r="AK208" s="55">
        <v>45898</v>
      </c>
      <c r="AM208" t="s">
        <v>1350</v>
      </c>
      <c r="AN208" t="s">
        <v>1316</v>
      </c>
      <c r="AO208" t="s">
        <v>2452</v>
      </c>
      <c r="AP208" t="s">
        <v>2453</v>
      </c>
    </row>
    <row r="209" spans="1:42" x14ac:dyDescent="0.25">
      <c r="A209">
        <v>23525782</v>
      </c>
      <c r="B209">
        <v>1</v>
      </c>
      <c r="C209">
        <v>2</v>
      </c>
      <c r="D209" t="s">
        <v>1302</v>
      </c>
      <c r="E209" t="s">
        <v>465</v>
      </c>
      <c r="F209" t="s">
        <v>15</v>
      </c>
      <c r="G209" s="54">
        <v>45897.653136574074</v>
      </c>
      <c r="H209" s="54">
        <v>45897.653113425928</v>
      </c>
      <c r="I209" s="54">
        <v>45901.906840277778</v>
      </c>
      <c r="J209" t="s">
        <v>2455</v>
      </c>
      <c r="K209" t="s">
        <v>1025</v>
      </c>
      <c r="M209">
        <v>0</v>
      </c>
      <c r="N209" t="s">
        <v>1303</v>
      </c>
      <c r="O209">
        <v>491</v>
      </c>
      <c r="P209" t="s">
        <v>1304</v>
      </c>
      <c r="Q209">
        <v>1037263551</v>
      </c>
      <c r="R209" t="s">
        <v>2454</v>
      </c>
      <c r="V209" t="s">
        <v>1308</v>
      </c>
      <c r="X209">
        <v>3218958174</v>
      </c>
      <c r="AA209" t="s">
        <v>2456</v>
      </c>
      <c r="AB209" t="s">
        <v>464</v>
      </c>
      <c r="AC209" t="s">
        <v>1311</v>
      </c>
      <c r="AD209" t="s">
        <v>463</v>
      </c>
      <c r="AE209">
        <v>5</v>
      </c>
      <c r="AF209" s="125">
        <v>-7561330617</v>
      </c>
      <c r="AG209" s="125">
        <v>627609891</v>
      </c>
      <c r="AH209" t="s">
        <v>1312</v>
      </c>
      <c r="AI209" t="s">
        <v>1313</v>
      </c>
      <c r="AJ209" t="s">
        <v>1314</v>
      </c>
      <c r="AK209" s="55">
        <v>45898</v>
      </c>
      <c r="AM209" t="s">
        <v>1315</v>
      </c>
      <c r="AN209" t="s">
        <v>1316</v>
      </c>
      <c r="AO209" t="s">
        <v>2457</v>
      </c>
      <c r="AP209" t="s">
        <v>2458</v>
      </c>
    </row>
    <row r="210" spans="1:42" x14ac:dyDescent="0.25">
      <c r="A210">
        <v>23525791</v>
      </c>
      <c r="B210">
        <v>1</v>
      </c>
      <c r="C210">
        <v>2</v>
      </c>
      <c r="D210" t="s">
        <v>1302</v>
      </c>
      <c r="E210" t="s">
        <v>465</v>
      </c>
      <c r="F210" t="s">
        <v>15</v>
      </c>
      <c r="G210" s="54">
        <v>45897.658252314817</v>
      </c>
      <c r="H210" s="54">
        <v>45897.658229166664</v>
      </c>
      <c r="I210" s="54">
        <v>45901.906840277778</v>
      </c>
      <c r="J210" t="s">
        <v>2460</v>
      </c>
      <c r="K210" t="s">
        <v>1025</v>
      </c>
      <c r="M210">
        <v>0</v>
      </c>
      <c r="N210" t="s">
        <v>1303</v>
      </c>
      <c r="O210">
        <v>491</v>
      </c>
      <c r="P210" t="s">
        <v>1304</v>
      </c>
      <c r="Q210">
        <v>42764334</v>
      </c>
      <c r="R210" t="s">
        <v>2459</v>
      </c>
      <c r="S210">
        <v>3718629</v>
      </c>
      <c r="V210" t="s">
        <v>1308</v>
      </c>
      <c r="W210">
        <v>3718629</v>
      </c>
      <c r="X210">
        <v>3015109734</v>
      </c>
      <c r="AA210" t="s">
        <v>2461</v>
      </c>
      <c r="AB210" t="s">
        <v>464</v>
      </c>
      <c r="AC210" t="s">
        <v>1311</v>
      </c>
      <c r="AD210" t="s">
        <v>463</v>
      </c>
      <c r="AE210">
        <v>5</v>
      </c>
      <c r="AF210" s="125">
        <v>-7556085997</v>
      </c>
      <c r="AG210" s="125">
        <v>622832998</v>
      </c>
      <c r="AH210" t="s">
        <v>1312</v>
      </c>
      <c r="AI210" t="s">
        <v>1313</v>
      </c>
      <c r="AJ210" t="s">
        <v>1314</v>
      </c>
      <c r="AK210" s="55">
        <v>45898</v>
      </c>
      <c r="AM210" t="s">
        <v>1315</v>
      </c>
      <c r="AN210" t="s">
        <v>1316</v>
      </c>
      <c r="AO210" t="s">
        <v>2462</v>
      </c>
      <c r="AP210" t="s">
        <v>2463</v>
      </c>
    </row>
    <row r="211" spans="1:42" x14ac:dyDescent="0.25">
      <c r="A211">
        <v>23525892</v>
      </c>
      <c r="B211">
        <v>1</v>
      </c>
      <c r="C211">
        <v>2</v>
      </c>
      <c r="D211" t="s">
        <v>1302</v>
      </c>
      <c r="E211" t="s">
        <v>465</v>
      </c>
      <c r="F211" t="s">
        <v>15</v>
      </c>
      <c r="G211" s="54">
        <v>45897.742407407408</v>
      </c>
      <c r="H211" s="54">
        <v>45897.742384259262</v>
      </c>
      <c r="I211" s="54">
        <v>45901.906840277778</v>
      </c>
      <c r="J211" t="s">
        <v>2466</v>
      </c>
      <c r="K211" t="s">
        <v>1025</v>
      </c>
      <c r="M211">
        <v>0</v>
      </c>
      <c r="N211" t="s">
        <v>1303</v>
      </c>
      <c r="O211">
        <v>491</v>
      </c>
      <c r="P211" t="s">
        <v>1304</v>
      </c>
      <c r="Q211">
        <v>1152190076</v>
      </c>
      <c r="R211" t="s">
        <v>2464</v>
      </c>
      <c r="T211" t="s">
        <v>2465</v>
      </c>
      <c r="V211" t="s">
        <v>1308</v>
      </c>
      <c r="X211">
        <v>3013550419</v>
      </c>
      <c r="AA211" t="s">
        <v>2467</v>
      </c>
      <c r="AB211" t="s">
        <v>464</v>
      </c>
      <c r="AC211" t="s">
        <v>1311</v>
      </c>
      <c r="AD211" t="s">
        <v>463</v>
      </c>
      <c r="AE211">
        <v>5</v>
      </c>
      <c r="AF211" s="125">
        <v>-7555815489</v>
      </c>
      <c r="AG211" s="125">
        <v>6233117</v>
      </c>
      <c r="AH211" t="s">
        <v>1312</v>
      </c>
      <c r="AI211" t="s">
        <v>1313</v>
      </c>
      <c r="AJ211" t="s">
        <v>1314</v>
      </c>
      <c r="AK211" s="55">
        <v>45898</v>
      </c>
      <c r="AM211" t="s">
        <v>1315</v>
      </c>
      <c r="AN211" t="s">
        <v>1316</v>
      </c>
      <c r="AO211" t="s">
        <v>2468</v>
      </c>
      <c r="AP211" t="s">
        <v>2469</v>
      </c>
    </row>
    <row r="212" spans="1:42" x14ac:dyDescent="0.25">
      <c r="A212">
        <v>23526477</v>
      </c>
      <c r="B212">
        <v>1</v>
      </c>
      <c r="C212">
        <v>2</v>
      </c>
      <c r="D212" t="s">
        <v>1302</v>
      </c>
      <c r="E212" t="s">
        <v>465</v>
      </c>
      <c r="F212" t="s">
        <v>15</v>
      </c>
      <c r="G212" s="54">
        <v>45898.44736111111</v>
      </c>
      <c r="H212" s="54">
        <v>45898.447326388887</v>
      </c>
      <c r="I212" s="54">
        <v>45901.906770833331</v>
      </c>
      <c r="J212" t="s">
        <v>2472</v>
      </c>
      <c r="K212" t="s">
        <v>1025</v>
      </c>
      <c r="M212">
        <v>0</v>
      </c>
      <c r="N212" t="s">
        <v>1303</v>
      </c>
      <c r="O212">
        <v>491</v>
      </c>
      <c r="P212" t="s">
        <v>1304</v>
      </c>
      <c r="Q212">
        <v>43758432</v>
      </c>
      <c r="R212" t="s">
        <v>2470</v>
      </c>
      <c r="S212">
        <v>3006451</v>
      </c>
      <c r="T212" t="s">
        <v>2471</v>
      </c>
      <c r="V212" t="s">
        <v>1308</v>
      </c>
      <c r="W212">
        <v>3006451</v>
      </c>
      <c r="X212">
        <v>3146900354</v>
      </c>
      <c r="AA212" t="s">
        <v>2473</v>
      </c>
      <c r="AB212" t="s">
        <v>464</v>
      </c>
      <c r="AC212" t="s">
        <v>1311</v>
      </c>
      <c r="AD212" t="s">
        <v>463</v>
      </c>
      <c r="AE212">
        <v>5</v>
      </c>
      <c r="AF212" s="125">
        <v>-7563328045</v>
      </c>
      <c r="AG212" s="125">
        <v>623433638</v>
      </c>
      <c r="AH212" t="s">
        <v>1312</v>
      </c>
      <c r="AM212" t="s">
        <v>1350</v>
      </c>
      <c r="AN212" t="s">
        <v>1316</v>
      </c>
      <c r="AO212" t="s">
        <v>2474</v>
      </c>
      <c r="AP212" t="s">
        <v>2475</v>
      </c>
    </row>
    <row r="213" spans="1:42" x14ac:dyDescent="0.25">
      <c r="A213">
        <v>23526501</v>
      </c>
      <c r="B213">
        <v>1</v>
      </c>
      <c r="C213">
        <v>2</v>
      </c>
      <c r="D213" t="s">
        <v>1302</v>
      </c>
      <c r="E213" t="s">
        <v>465</v>
      </c>
      <c r="F213" t="s">
        <v>15</v>
      </c>
      <c r="G213" s="54">
        <v>45898.454282407409</v>
      </c>
      <c r="H213" s="54">
        <v>45898.454259259262</v>
      </c>
      <c r="I213" s="54">
        <v>45901.906550925924</v>
      </c>
      <c r="J213" t="s">
        <v>2478</v>
      </c>
      <c r="K213" t="s">
        <v>1025</v>
      </c>
      <c r="M213">
        <v>0</v>
      </c>
      <c r="N213" t="s">
        <v>1303</v>
      </c>
      <c r="O213">
        <v>491</v>
      </c>
      <c r="P213" t="s">
        <v>1304</v>
      </c>
      <c r="Q213">
        <v>98633492</v>
      </c>
      <c r="R213" t="s">
        <v>2476</v>
      </c>
      <c r="S213">
        <v>2359943</v>
      </c>
      <c r="U213" t="s">
        <v>2477</v>
      </c>
      <c r="V213" t="s">
        <v>1308</v>
      </c>
      <c r="W213">
        <v>2359943</v>
      </c>
      <c r="X213">
        <v>3012734126</v>
      </c>
      <c r="AA213" t="s">
        <v>2479</v>
      </c>
      <c r="AB213" t="s">
        <v>464</v>
      </c>
      <c r="AC213" t="s">
        <v>1311</v>
      </c>
      <c r="AD213" t="s">
        <v>463</v>
      </c>
      <c r="AE213">
        <v>5</v>
      </c>
      <c r="AF213" s="125">
        <v>-7558592077</v>
      </c>
      <c r="AG213" s="125">
        <v>622682711</v>
      </c>
      <c r="AH213" t="s">
        <v>1312</v>
      </c>
      <c r="AM213" t="s">
        <v>1315</v>
      </c>
      <c r="AN213" t="s">
        <v>1316</v>
      </c>
      <c r="AO213" t="s">
        <v>2480</v>
      </c>
      <c r="AP213" t="s">
        <v>2481</v>
      </c>
    </row>
    <row r="214" spans="1:42" x14ac:dyDescent="0.25">
      <c r="A214">
        <v>23526521</v>
      </c>
      <c r="B214">
        <v>1</v>
      </c>
      <c r="C214">
        <v>2</v>
      </c>
      <c r="D214" t="s">
        <v>1302</v>
      </c>
      <c r="E214" t="s">
        <v>465</v>
      </c>
      <c r="F214" t="s">
        <v>15</v>
      </c>
      <c r="G214" s="54">
        <v>45898.463958333334</v>
      </c>
      <c r="H214" s="54">
        <v>45898.463738425926</v>
      </c>
      <c r="I214" s="54">
        <v>45901.906875000001</v>
      </c>
      <c r="J214" t="s">
        <v>2484</v>
      </c>
      <c r="K214" t="s">
        <v>1025</v>
      </c>
      <c r="M214">
        <v>0</v>
      </c>
      <c r="N214" t="s">
        <v>1303</v>
      </c>
      <c r="O214">
        <v>491</v>
      </c>
      <c r="P214" t="s">
        <v>1304</v>
      </c>
      <c r="Q214">
        <v>25876017</v>
      </c>
      <c r="R214" t="s">
        <v>2482</v>
      </c>
      <c r="T214" t="s">
        <v>2483</v>
      </c>
      <c r="V214" t="s">
        <v>1308</v>
      </c>
      <c r="X214">
        <v>3023473357</v>
      </c>
      <c r="AA214" t="s">
        <v>2485</v>
      </c>
      <c r="AB214" t="s">
        <v>464</v>
      </c>
      <c r="AC214" t="s">
        <v>1311</v>
      </c>
      <c r="AD214" t="s">
        <v>463</v>
      </c>
      <c r="AE214">
        <v>5</v>
      </c>
      <c r="AF214" s="125">
        <v>-7560161812</v>
      </c>
      <c r="AG214" s="125">
        <v>622676082</v>
      </c>
      <c r="AH214" t="s">
        <v>1312</v>
      </c>
      <c r="AM214" t="s">
        <v>1315</v>
      </c>
      <c r="AN214" t="s">
        <v>1316</v>
      </c>
      <c r="AO214" t="s">
        <v>2486</v>
      </c>
      <c r="AP214" t="s">
        <v>2487</v>
      </c>
    </row>
    <row r="215" spans="1:42" x14ac:dyDescent="0.25">
      <c r="A215">
        <v>23526528</v>
      </c>
      <c r="B215">
        <v>1</v>
      </c>
      <c r="C215">
        <v>2</v>
      </c>
      <c r="D215" t="s">
        <v>1302</v>
      </c>
      <c r="E215" t="s">
        <v>465</v>
      </c>
      <c r="F215" t="s">
        <v>15</v>
      </c>
      <c r="G215" s="54">
        <v>45898.467349537037</v>
      </c>
      <c r="H215" s="54">
        <v>45898.467326388891</v>
      </c>
      <c r="I215" s="54">
        <v>45901.906875000001</v>
      </c>
      <c r="J215" t="s">
        <v>2489</v>
      </c>
      <c r="K215" t="s">
        <v>1025</v>
      </c>
      <c r="M215">
        <v>0</v>
      </c>
      <c r="N215" t="s">
        <v>1303</v>
      </c>
      <c r="O215">
        <v>491</v>
      </c>
      <c r="P215" t="s">
        <v>1304</v>
      </c>
      <c r="Q215">
        <v>8414680</v>
      </c>
      <c r="R215" t="s">
        <v>2488</v>
      </c>
      <c r="V215" t="s">
        <v>1308</v>
      </c>
      <c r="X215">
        <v>3245092154</v>
      </c>
      <c r="AA215" t="s">
        <v>2490</v>
      </c>
      <c r="AB215" t="s">
        <v>464</v>
      </c>
      <c r="AC215" t="s">
        <v>1311</v>
      </c>
      <c r="AD215" t="s">
        <v>463</v>
      </c>
      <c r="AE215">
        <v>5</v>
      </c>
      <c r="AF215" s="125">
        <v>-7553791201</v>
      </c>
      <c r="AG215" s="125">
        <v>624909879</v>
      </c>
      <c r="AH215" t="s">
        <v>1312</v>
      </c>
      <c r="AM215" t="s">
        <v>1315</v>
      </c>
      <c r="AN215" t="s">
        <v>1316</v>
      </c>
      <c r="AO215" t="s">
        <v>2491</v>
      </c>
      <c r="AP215" t="s">
        <v>2492</v>
      </c>
    </row>
    <row r="216" spans="1:42" x14ac:dyDescent="0.25">
      <c r="A216">
        <v>23526557</v>
      </c>
      <c r="B216">
        <v>1</v>
      </c>
      <c r="C216">
        <v>2</v>
      </c>
      <c r="D216" t="s">
        <v>1302</v>
      </c>
      <c r="E216" t="s">
        <v>465</v>
      </c>
      <c r="F216" t="s">
        <v>15</v>
      </c>
      <c r="G216" s="54">
        <v>45898.475405092591</v>
      </c>
      <c r="H216" s="54">
        <v>45898.475381944445</v>
      </c>
      <c r="I216" s="54">
        <v>45901.90693287037</v>
      </c>
      <c r="J216" t="s">
        <v>2495</v>
      </c>
      <c r="K216" t="s">
        <v>1025</v>
      </c>
      <c r="M216">
        <v>0</v>
      </c>
      <c r="N216" t="s">
        <v>1303</v>
      </c>
      <c r="O216">
        <v>491</v>
      </c>
      <c r="P216" t="s">
        <v>1304</v>
      </c>
      <c r="Q216">
        <v>1045077194</v>
      </c>
      <c r="R216" t="s">
        <v>2493</v>
      </c>
      <c r="T216" t="s">
        <v>2397</v>
      </c>
      <c r="U216" t="s">
        <v>2494</v>
      </c>
      <c r="V216" t="s">
        <v>1308</v>
      </c>
      <c r="X216">
        <v>3016258895</v>
      </c>
      <c r="AA216" t="s">
        <v>2496</v>
      </c>
      <c r="AB216" t="s">
        <v>464</v>
      </c>
      <c r="AC216" t="s">
        <v>1311</v>
      </c>
      <c r="AD216" t="s">
        <v>463</v>
      </c>
      <c r="AE216">
        <v>5</v>
      </c>
      <c r="AF216" s="125">
        <v>-7561745815</v>
      </c>
      <c r="AG216" s="125">
        <v>627236792</v>
      </c>
      <c r="AH216" t="s">
        <v>1312</v>
      </c>
      <c r="AM216" t="s">
        <v>1315</v>
      </c>
      <c r="AN216" t="s">
        <v>1316</v>
      </c>
      <c r="AO216" t="s">
        <v>2497</v>
      </c>
      <c r="AP216" t="s">
        <v>2498</v>
      </c>
    </row>
    <row r="217" spans="1:42" x14ac:dyDescent="0.25">
      <c r="A217">
        <v>23526606</v>
      </c>
      <c r="B217">
        <v>1</v>
      </c>
      <c r="C217">
        <v>2</v>
      </c>
      <c r="D217" t="s">
        <v>1302</v>
      </c>
      <c r="E217" t="s">
        <v>465</v>
      </c>
      <c r="F217" t="s">
        <v>15</v>
      </c>
      <c r="G217" s="54">
        <v>45898.499907407408</v>
      </c>
      <c r="H217" s="54">
        <v>45898.499884259261</v>
      </c>
      <c r="I217" s="54">
        <v>45901.906828703701</v>
      </c>
      <c r="J217" t="s">
        <v>2501</v>
      </c>
      <c r="K217" t="s">
        <v>1025</v>
      </c>
      <c r="M217">
        <v>0</v>
      </c>
      <c r="N217" t="s">
        <v>1303</v>
      </c>
      <c r="O217">
        <v>491</v>
      </c>
      <c r="P217" t="s">
        <v>1304</v>
      </c>
      <c r="Q217">
        <v>43592832</v>
      </c>
      <c r="R217" t="s">
        <v>2499</v>
      </c>
      <c r="T217" t="s">
        <v>2500</v>
      </c>
      <c r="V217" t="s">
        <v>1308</v>
      </c>
      <c r="X217">
        <v>3157923692</v>
      </c>
      <c r="AA217" t="s">
        <v>2502</v>
      </c>
      <c r="AB217" t="s">
        <v>464</v>
      </c>
      <c r="AC217" t="s">
        <v>1311</v>
      </c>
      <c r="AD217" t="s">
        <v>463</v>
      </c>
      <c r="AE217">
        <v>5</v>
      </c>
      <c r="AF217" s="125">
        <v>-7560381284</v>
      </c>
      <c r="AG217" s="125">
        <v>626210066</v>
      </c>
      <c r="AH217" t="s">
        <v>1312</v>
      </c>
      <c r="AM217" t="s">
        <v>1315</v>
      </c>
      <c r="AN217" t="s">
        <v>1316</v>
      </c>
      <c r="AO217" t="s">
        <v>2503</v>
      </c>
      <c r="AP217" t="s">
        <v>2504</v>
      </c>
    </row>
    <row r="218" spans="1:42" x14ac:dyDescent="0.25">
      <c r="A218">
        <v>23526705</v>
      </c>
      <c r="B218">
        <v>1</v>
      </c>
      <c r="C218">
        <v>2</v>
      </c>
      <c r="D218" t="s">
        <v>1302</v>
      </c>
      <c r="E218" t="s">
        <v>465</v>
      </c>
      <c r="F218" t="s">
        <v>15</v>
      </c>
      <c r="G218" s="54">
        <v>45898.598819444444</v>
      </c>
      <c r="H218" s="54">
        <v>45898.598796296297</v>
      </c>
      <c r="I218" s="54">
        <v>45901.90693287037</v>
      </c>
      <c r="J218" t="s">
        <v>2506</v>
      </c>
      <c r="K218" t="s">
        <v>1025</v>
      </c>
      <c r="M218">
        <v>0</v>
      </c>
      <c r="N218" t="s">
        <v>1303</v>
      </c>
      <c r="O218">
        <v>491</v>
      </c>
      <c r="P218" t="s">
        <v>1304</v>
      </c>
      <c r="Q218">
        <v>24510650</v>
      </c>
      <c r="R218" t="s">
        <v>2505</v>
      </c>
      <c r="V218" t="s">
        <v>1308</v>
      </c>
      <c r="X218">
        <v>3042542864</v>
      </c>
      <c r="AA218" t="s">
        <v>2507</v>
      </c>
      <c r="AB218" t="s">
        <v>464</v>
      </c>
      <c r="AC218" t="s">
        <v>1311</v>
      </c>
      <c r="AD218" t="s">
        <v>463</v>
      </c>
      <c r="AE218">
        <v>5</v>
      </c>
      <c r="AF218" s="125">
        <v>-75643766</v>
      </c>
      <c r="AG218" s="125">
        <v>6282272</v>
      </c>
      <c r="AH218" t="s">
        <v>1312</v>
      </c>
      <c r="AM218" t="s">
        <v>1315</v>
      </c>
      <c r="AN218" t="s">
        <v>1316</v>
      </c>
      <c r="AO218" t="s">
        <v>2508</v>
      </c>
      <c r="AP218" t="s">
        <v>2509</v>
      </c>
    </row>
    <row r="219" spans="1:42" x14ac:dyDescent="0.25">
      <c r="A219">
        <v>23526721</v>
      </c>
      <c r="B219">
        <v>1</v>
      </c>
      <c r="C219">
        <v>2</v>
      </c>
      <c r="D219" t="s">
        <v>1302</v>
      </c>
      <c r="E219" t="s">
        <v>465</v>
      </c>
      <c r="F219" t="s">
        <v>15</v>
      </c>
      <c r="G219" s="54">
        <v>45898.610775462963</v>
      </c>
      <c r="H219" s="54">
        <v>45898.610752314817</v>
      </c>
      <c r="I219" s="54">
        <v>45901.906828703701</v>
      </c>
      <c r="J219" t="s">
        <v>2513</v>
      </c>
      <c r="K219" t="s">
        <v>1025</v>
      </c>
      <c r="M219">
        <v>0</v>
      </c>
      <c r="N219" t="s">
        <v>1303</v>
      </c>
      <c r="O219">
        <v>491</v>
      </c>
      <c r="P219" t="s">
        <v>1304</v>
      </c>
      <c r="Q219">
        <v>71229933</v>
      </c>
      <c r="R219" t="s">
        <v>2510</v>
      </c>
      <c r="S219">
        <v>5287591</v>
      </c>
      <c r="T219" t="s">
        <v>2511</v>
      </c>
      <c r="U219" t="s">
        <v>2512</v>
      </c>
      <c r="V219" t="s">
        <v>1308</v>
      </c>
      <c r="W219">
        <v>5287591</v>
      </c>
      <c r="X219">
        <v>3237507047</v>
      </c>
      <c r="AA219" t="s">
        <v>2514</v>
      </c>
      <c r="AB219" t="s">
        <v>464</v>
      </c>
      <c r="AC219" t="s">
        <v>1311</v>
      </c>
      <c r="AD219" t="s">
        <v>463</v>
      </c>
      <c r="AE219">
        <v>5</v>
      </c>
      <c r="AF219" s="125">
        <v>-7554179191</v>
      </c>
      <c r="AG219" s="125">
        <v>624858613</v>
      </c>
      <c r="AH219" t="s">
        <v>1312</v>
      </c>
      <c r="AM219" t="s">
        <v>1315</v>
      </c>
      <c r="AN219" t="s">
        <v>1316</v>
      </c>
      <c r="AO219" t="s">
        <v>2515</v>
      </c>
      <c r="AP219" t="s">
        <v>2516</v>
      </c>
    </row>
    <row r="220" spans="1:42" x14ac:dyDescent="0.25">
      <c r="A220">
        <v>23526738</v>
      </c>
      <c r="B220">
        <v>1</v>
      </c>
      <c r="C220">
        <v>2</v>
      </c>
      <c r="D220" t="s">
        <v>1302</v>
      </c>
      <c r="E220" t="s">
        <v>465</v>
      </c>
      <c r="F220" t="s">
        <v>15</v>
      </c>
      <c r="G220" s="54">
        <v>45898.623344907406</v>
      </c>
      <c r="H220" s="54">
        <v>45898.62332175926</v>
      </c>
      <c r="I220" s="54">
        <v>45901.90693287037</v>
      </c>
      <c r="J220" t="s">
        <v>2519</v>
      </c>
      <c r="K220" t="s">
        <v>1025</v>
      </c>
      <c r="M220">
        <v>0</v>
      </c>
      <c r="N220" t="s">
        <v>1303</v>
      </c>
      <c r="O220">
        <v>491</v>
      </c>
      <c r="P220" t="s">
        <v>1304</v>
      </c>
      <c r="Q220">
        <v>15265404</v>
      </c>
      <c r="R220" t="s">
        <v>2517</v>
      </c>
      <c r="T220" t="s">
        <v>2518</v>
      </c>
      <c r="U220">
        <v>0</v>
      </c>
      <c r="V220" t="s">
        <v>1308</v>
      </c>
      <c r="X220">
        <v>3136858409</v>
      </c>
      <c r="AA220" t="s">
        <v>2520</v>
      </c>
      <c r="AB220" t="s">
        <v>464</v>
      </c>
      <c r="AC220" t="s">
        <v>1311</v>
      </c>
      <c r="AD220" t="s">
        <v>463</v>
      </c>
      <c r="AE220">
        <v>5</v>
      </c>
      <c r="AF220" s="125">
        <v>-7569995758</v>
      </c>
      <c r="AG220" s="125">
        <v>634364240</v>
      </c>
      <c r="AH220" t="s">
        <v>1312</v>
      </c>
      <c r="AM220" t="s">
        <v>1350</v>
      </c>
      <c r="AN220" t="s">
        <v>1316</v>
      </c>
      <c r="AO220" t="s">
        <v>2521</v>
      </c>
      <c r="AP220" t="s">
        <v>2522</v>
      </c>
    </row>
    <row r="221" spans="1:42" x14ac:dyDescent="0.25">
      <c r="A221">
        <v>23526871</v>
      </c>
      <c r="B221">
        <v>1</v>
      </c>
      <c r="C221">
        <v>2</v>
      </c>
      <c r="D221" t="s">
        <v>1302</v>
      </c>
      <c r="E221" t="s">
        <v>465</v>
      </c>
      <c r="F221" t="s">
        <v>15</v>
      </c>
      <c r="G221" s="54">
        <v>45898.702592592592</v>
      </c>
      <c r="H221" s="54">
        <v>45898.702557870369</v>
      </c>
      <c r="I221" s="54">
        <v>45901.906770833331</v>
      </c>
      <c r="J221" t="s">
        <v>2524</v>
      </c>
      <c r="K221" t="s">
        <v>1025</v>
      </c>
      <c r="M221">
        <v>0</v>
      </c>
      <c r="N221" t="s">
        <v>1303</v>
      </c>
      <c r="O221">
        <v>491</v>
      </c>
      <c r="P221" t="s">
        <v>1304</v>
      </c>
      <c r="Q221">
        <v>1010104893</v>
      </c>
      <c r="R221" t="s">
        <v>2523</v>
      </c>
      <c r="V221" t="s">
        <v>1308</v>
      </c>
      <c r="X221">
        <v>3135645495</v>
      </c>
      <c r="AA221" t="s">
        <v>2525</v>
      </c>
      <c r="AB221" t="s">
        <v>464</v>
      </c>
      <c r="AC221" t="s">
        <v>1311</v>
      </c>
      <c r="AD221" t="s">
        <v>463</v>
      </c>
      <c r="AE221">
        <v>5</v>
      </c>
      <c r="AF221" s="125">
        <v>-7554189149</v>
      </c>
      <c r="AG221" s="125">
        <v>625393557</v>
      </c>
      <c r="AH221" t="s">
        <v>1312</v>
      </c>
      <c r="AM221" t="s">
        <v>1315</v>
      </c>
      <c r="AN221" t="s">
        <v>1316</v>
      </c>
      <c r="AO221" t="s">
        <v>2526</v>
      </c>
      <c r="AP221" t="s">
        <v>2527</v>
      </c>
    </row>
    <row r="222" spans="1:42" x14ac:dyDescent="0.25">
      <c r="A222">
        <v>23526897</v>
      </c>
      <c r="B222">
        <v>1</v>
      </c>
      <c r="C222">
        <v>2</v>
      </c>
      <c r="D222" t="s">
        <v>1302</v>
      </c>
      <c r="E222" t="s">
        <v>465</v>
      </c>
      <c r="F222" t="s">
        <v>15</v>
      </c>
      <c r="G222" s="54">
        <v>45898.740995370368</v>
      </c>
      <c r="H222" s="54">
        <v>45898.740960648145</v>
      </c>
      <c r="I222" s="54">
        <v>45901.906655092593</v>
      </c>
      <c r="J222" t="s">
        <v>2530</v>
      </c>
      <c r="K222" t="s">
        <v>1506</v>
      </c>
      <c r="M222">
        <v>0</v>
      </c>
      <c r="N222" t="s">
        <v>1303</v>
      </c>
      <c r="O222">
        <v>491</v>
      </c>
      <c r="P222" t="s">
        <v>1304</v>
      </c>
      <c r="Q222">
        <v>1038263376</v>
      </c>
      <c r="R222" t="s">
        <v>2528</v>
      </c>
      <c r="T222" t="s">
        <v>2529</v>
      </c>
      <c r="V222" t="s">
        <v>1308</v>
      </c>
      <c r="X222">
        <v>3122685000</v>
      </c>
      <c r="AA222" t="s">
        <v>2531</v>
      </c>
      <c r="AB222" t="s">
        <v>464</v>
      </c>
      <c r="AC222" t="s">
        <v>1311</v>
      </c>
      <c r="AD222" t="s">
        <v>1508</v>
      </c>
      <c r="AE222">
        <v>266</v>
      </c>
      <c r="AF222" s="125">
        <v>-7549061509</v>
      </c>
      <c r="AG222" s="125">
        <v>617453182</v>
      </c>
      <c r="AH222" t="s">
        <v>1312</v>
      </c>
      <c r="AM222" t="s">
        <v>1350</v>
      </c>
      <c r="AN222" t="s">
        <v>1316</v>
      </c>
      <c r="AO222" t="s">
        <v>2532</v>
      </c>
      <c r="AP222" t="s">
        <v>2533</v>
      </c>
    </row>
    <row r="223" spans="1:42" x14ac:dyDescent="0.25">
      <c r="A223">
        <v>23526902</v>
      </c>
      <c r="B223">
        <v>1</v>
      </c>
      <c r="C223">
        <v>2</v>
      </c>
      <c r="D223" t="s">
        <v>1302</v>
      </c>
      <c r="E223" t="s">
        <v>465</v>
      </c>
      <c r="F223" t="s">
        <v>15</v>
      </c>
      <c r="G223" s="54">
        <v>45898.758634259262</v>
      </c>
      <c r="H223" s="54">
        <v>45898.758611111109</v>
      </c>
      <c r="I223" s="54">
        <v>45901.90693287037</v>
      </c>
      <c r="J223" t="s">
        <v>2535</v>
      </c>
      <c r="K223" t="s">
        <v>1025</v>
      </c>
      <c r="M223">
        <v>0</v>
      </c>
      <c r="N223" t="s">
        <v>1303</v>
      </c>
      <c r="O223">
        <v>491</v>
      </c>
      <c r="P223" t="s">
        <v>1304</v>
      </c>
      <c r="Q223">
        <v>1128470665</v>
      </c>
      <c r="R223" t="s">
        <v>2534</v>
      </c>
      <c r="V223" t="s">
        <v>1308</v>
      </c>
      <c r="X223">
        <v>3001233992</v>
      </c>
      <c r="AA223" t="s">
        <v>2536</v>
      </c>
      <c r="AB223" t="s">
        <v>464</v>
      </c>
      <c r="AC223" t="s">
        <v>1311</v>
      </c>
      <c r="AD223" t="s">
        <v>463</v>
      </c>
      <c r="AE223">
        <v>5</v>
      </c>
      <c r="AF223" s="125">
        <v>-75609163</v>
      </c>
      <c r="AG223" s="125">
        <v>6271593</v>
      </c>
      <c r="AH223" t="s">
        <v>1312</v>
      </c>
      <c r="AM223" t="s">
        <v>1315</v>
      </c>
      <c r="AN223" t="s">
        <v>1316</v>
      </c>
      <c r="AO223" t="s">
        <v>2537</v>
      </c>
      <c r="AP223" t="s">
        <v>2538</v>
      </c>
    </row>
    <row r="224" spans="1:42" x14ac:dyDescent="0.25">
      <c r="A224">
        <v>23526903</v>
      </c>
      <c r="B224">
        <v>1</v>
      </c>
      <c r="C224">
        <v>2</v>
      </c>
      <c r="D224" t="s">
        <v>1302</v>
      </c>
      <c r="E224" t="s">
        <v>465</v>
      </c>
      <c r="F224" t="s">
        <v>15</v>
      </c>
      <c r="G224" s="54">
        <v>45898.759375000001</v>
      </c>
      <c r="H224" s="54">
        <v>45898.759351851855</v>
      </c>
      <c r="I224" s="54">
        <v>45901.906655092593</v>
      </c>
      <c r="J224" t="s">
        <v>2539</v>
      </c>
      <c r="K224" t="s">
        <v>1025</v>
      </c>
      <c r="M224">
        <v>0</v>
      </c>
      <c r="N224" t="s">
        <v>1303</v>
      </c>
      <c r="O224">
        <v>491</v>
      </c>
      <c r="P224" t="s">
        <v>1304</v>
      </c>
      <c r="Q224">
        <v>1128470665</v>
      </c>
      <c r="R224" t="s">
        <v>2534</v>
      </c>
      <c r="V224" t="s">
        <v>1308</v>
      </c>
      <c r="X224">
        <v>3001233992</v>
      </c>
      <c r="AA224" t="s">
        <v>2540</v>
      </c>
      <c r="AB224" t="s">
        <v>464</v>
      </c>
      <c r="AC224" t="s">
        <v>1311</v>
      </c>
      <c r="AD224" t="s">
        <v>463</v>
      </c>
      <c r="AE224">
        <v>5</v>
      </c>
      <c r="AF224" s="125">
        <v>-75609163</v>
      </c>
      <c r="AG224" s="125">
        <v>6271593</v>
      </c>
      <c r="AH224" t="s">
        <v>1312</v>
      </c>
      <c r="AM224" t="s">
        <v>1315</v>
      </c>
      <c r="AN224" t="s">
        <v>1316</v>
      </c>
      <c r="AO224" t="s">
        <v>2541</v>
      </c>
      <c r="AP224" t="s">
        <v>2542</v>
      </c>
    </row>
    <row r="225" spans="1:42" x14ac:dyDescent="0.25">
      <c r="A225">
        <v>23527122</v>
      </c>
      <c r="B225">
        <v>1</v>
      </c>
      <c r="C225">
        <v>2</v>
      </c>
      <c r="D225" t="s">
        <v>1302</v>
      </c>
      <c r="E225" t="s">
        <v>465</v>
      </c>
      <c r="F225" t="s">
        <v>15</v>
      </c>
      <c r="G225" s="54">
        <v>45899.317743055559</v>
      </c>
      <c r="H225" s="54">
        <v>45899.317719907405</v>
      </c>
      <c r="I225" s="54">
        <v>45901.906828703701</v>
      </c>
      <c r="J225" t="s">
        <v>2544</v>
      </c>
      <c r="K225" t="s">
        <v>1506</v>
      </c>
      <c r="M225">
        <v>0</v>
      </c>
      <c r="N225" t="s">
        <v>1303</v>
      </c>
      <c r="O225">
        <v>491</v>
      </c>
      <c r="P225" t="s">
        <v>1304</v>
      </c>
      <c r="Q225">
        <v>42876852</v>
      </c>
      <c r="R225" t="s">
        <v>2543</v>
      </c>
      <c r="S225">
        <v>2765583</v>
      </c>
      <c r="V225" t="s">
        <v>1308</v>
      </c>
      <c r="W225">
        <v>2765583</v>
      </c>
      <c r="X225">
        <v>3002167890</v>
      </c>
      <c r="AA225" t="s">
        <v>2545</v>
      </c>
      <c r="AB225" t="s">
        <v>464</v>
      </c>
      <c r="AC225" t="s">
        <v>1311</v>
      </c>
      <c r="AD225" t="s">
        <v>1508</v>
      </c>
      <c r="AE225">
        <v>266</v>
      </c>
      <c r="AF225" s="125">
        <v>-7557755574</v>
      </c>
      <c r="AG225" s="125">
        <v>617401680</v>
      </c>
      <c r="AH225" t="s">
        <v>1312</v>
      </c>
      <c r="AM225" t="s">
        <v>1315</v>
      </c>
      <c r="AN225" t="s">
        <v>1316</v>
      </c>
      <c r="AO225" t="s">
        <v>2546</v>
      </c>
      <c r="AP225" t="s">
        <v>2547</v>
      </c>
    </row>
    <row r="226" spans="1:42" x14ac:dyDescent="0.25">
      <c r="A226">
        <v>23527420</v>
      </c>
      <c r="B226">
        <v>1</v>
      </c>
      <c r="C226">
        <v>2</v>
      </c>
      <c r="D226" t="s">
        <v>1302</v>
      </c>
      <c r="E226" t="s">
        <v>465</v>
      </c>
      <c r="F226" t="s">
        <v>15</v>
      </c>
      <c r="G226" s="54">
        <v>45901.327870370369</v>
      </c>
      <c r="H226" s="54">
        <v>45901.327847222223</v>
      </c>
      <c r="I226" s="54">
        <v>45901.906550925924</v>
      </c>
      <c r="J226" t="s">
        <v>2550</v>
      </c>
      <c r="K226" t="s">
        <v>1025</v>
      </c>
      <c r="M226">
        <v>0</v>
      </c>
      <c r="N226" t="s">
        <v>1303</v>
      </c>
      <c r="O226">
        <v>491</v>
      </c>
      <c r="P226" t="s">
        <v>1304</v>
      </c>
      <c r="Q226">
        <v>1152438220</v>
      </c>
      <c r="R226" t="s">
        <v>2548</v>
      </c>
      <c r="T226" t="s">
        <v>2549</v>
      </c>
      <c r="V226" t="s">
        <v>1308</v>
      </c>
      <c r="X226">
        <v>3045365456</v>
      </c>
      <c r="AA226" t="s">
        <v>2551</v>
      </c>
      <c r="AB226" t="s">
        <v>464</v>
      </c>
      <c r="AC226" t="s">
        <v>1311</v>
      </c>
      <c r="AD226" t="s">
        <v>463</v>
      </c>
      <c r="AE226">
        <v>5</v>
      </c>
      <c r="AF226" s="125">
        <v>-756128996</v>
      </c>
      <c r="AG226" s="125">
        <v>622242482</v>
      </c>
      <c r="AH226" t="s">
        <v>1312</v>
      </c>
      <c r="AM226" t="s">
        <v>1315</v>
      </c>
      <c r="AN226" t="s">
        <v>1316</v>
      </c>
      <c r="AO226" t="s">
        <v>2552</v>
      </c>
      <c r="AP226" t="s">
        <v>2553</v>
      </c>
    </row>
    <row r="227" spans="1:42" x14ac:dyDescent="0.25">
      <c r="A227">
        <v>23527422</v>
      </c>
      <c r="B227">
        <v>1</v>
      </c>
      <c r="C227">
        <v>2</v>
      </c>
      <c r="D227" t="s">
        <v>1302</v>
      </c>
      <c r="E227" t="s">
        <v>465</v>
      </c>
      <c r="F227" t="s">
        <v>15</v>
      </c>
      <c r="G227" s="54">
        <v>45901.330497685187</v>
      </c>
      <c r="H227" s="54">
        <v>45901.330474537041</v>
      </c>
      <c r="I227" s="54">
        <v>45901.906724537039</v>
      </c>
      <c r="J227" t="s">
        <v>2556</v>
      </c>
      <c r="K227" t="s">
        <v>1506</v>
      </c>
      <c r="M227">
        <v>0</v>
      </c>
      <c r="N227" t="s">
        <v>1303</v>
      </c>
      <c r="O227">
        <v>491</v>
      </c>
      <c r="P227" t="s">
        <v>1304</v>
      </c>
      <c r="Q227">
        <v>98561268</v>
      </c>
      <c r="R227" t="s">
        <v>2554</v>
      </c>
      <c r="S227">
        <v>4946443</v>
      </c>
      <c r="T227" t="s">
        <v>2555</v>
      </c>
      <c r="V227" t="s">
        <v>1308</v>
      </c>
      <c r="W227">
        <v>4946443</v>
      </c>
      <c r="X227">
        <v>3017292469</v>
      </c>
      <c r="AA227" t="s">
        <v>2557</v>
      </c>
      <c r="AB227" t="s">
        <v>464</v>
      </c>
      <c r="AC227" t="s">
        <v>1311</v>
      </c>
      <c r="AD227" t="s">
        <v>1508</v>
      </c>
      <c r="AE227">
        <v>266</v>
      </c>
      <c r="AF227" s="125">
        <v>-7558234173</v>
      </c>
      <c r="AG227" s="125">
        <v>615681209</v>
      </c>
      <c r="AH227" t="s">
        <v>1312</v>
      </c>
      <c r="AM227" t="s">
        <v>1315</v>
      </c>
      <c r="AN227" t="s">
        <v>1316</v>
      </c>
      <c r="AO227" t="s">
        <v>2558</v>
      </c>
      <c r="AP227" t="s">
        <v>2559</v>
      </c>
    </row>
    <row r="228" spans="1:42" x14ac:dyDescent="0.25">
      <c r="A228">
        <v>23527432</v>
      </c>
      <c r="B228">
        <v>1</v>
      </c>
      <c r="C228">
        <v>2</v>
      </c>
      <c r="D228" t="s">
        <v>1302</v>
      </c>
      <c r="E228" t="s">
        <v>465</v>
      </c>
      <c r="F228" t="s">
        <v>15</v>
      </c>
      <c r="G228" s="54">
        <v>45901.335034722222</v>
      </c>
      <c r="H228" s="54">
        <v>45901.335011574076</v>
      </c>
      <c r="I228" s="54">
        <v>45901.906875000001</v>
      </c>
      <c r="J228" t="s">
        <v>2562</v>
      </c>
      <c r="K228" t="s">
        <v>1025</v>
      </c>
      <c r="M228">
        <v>0</v>
      </c>
      <c r="N228" t="s">
        <v>1303</v>
      </c>
      <c r="O228">
        <v>491</v>
      </c>
      <c r="P228" t="s">
        <v>1304</v>
      </c>
      <c r="Q228">
        <v>71748961</v>
      </c>
      <c r="R228" t="s">
        <v>2560</v>
      </c>
      <c r="T228" t="s">
        <v>2561</v>
      </c>
      <c r="V228" t="s">
        <v>1308</v>
      </c>
      <c r="X228">
        <v>3105246284</v>
      </c>
      <c r="AA228" t="s">
        <v>2563</v>
      </c>
      <c r="AB228" t="s">
        <v>464</v>
      </c>
      <c r="AC228" t="s">
        <v>1311</v>
      </c>
      <c r="AD228" t="s">
        <v>463</v>
      </c>
      <c r="AE228">
        <v>5</v>
      </c>
      <c r="AF228" s="125">
        <v>-75610068</v>
      </c>
      <c r="AG228" s="125">
        <v>6264350</v>
      </c>
      <c r="AH228" t="s">
        <v>1312</v>
      </c>
      <c r="AM228" t="s">
        <v>1315</v>
      </c>
      <c r="AN228" t="s">
        <v>1316</v>
      </c>
      <c r="AO228" t="s">
        <v>2564</v>
      </c>
      <c r="AP228" t="s">
        <v>2565</v>
      </c>
    </row>
    <row r="229" spans="1:42" x14ac:dyDescent="0.25">
      <c r="A229">
        <v>23527489</v>
      </c>
      <c r="B229">
        <v>1</v>
      </c>
      <c r="C229">
        <v>2</v>
      </c>
      <c r="D229" t="s">
        <v>1302</v>
      </c>
      <c r="E229" t="s">
        <v>465</v>
      </c>
      <c r="F229" t="s">
        <v>15</v>
      </c>
      <c r="G229" s="54">
        <v>45901.373865740738</v>
      </c>
      <c r="H229" s="54">
        <v>45901.373842592591</v>
      </c>
      <c r="I229" s="54">
        <v>45901.906875000001</v>
      </c>
      <c r="J229" t="s">
        <v>2568</v>
      </c>
      <c r="K229" t="s">
        <v>1025</v>
      </c>
      <c r="M229">
        <v>0</v>
      </c>
      <c r="N229" t="s">
        <v>1303</v>
      </c>
      <c r="O229">
        <v>491</v>
      </c>
      <c r="P229" t="s">
        <v>1304</v>
      </c>
      <c r="Q229">
        <v>1152685608</v>
      </c>
      <c r="R229" t="s">
        <v>2566</v>
      </c>
      <c r="T229" t="s">
        <v>2567</v>
      </c>
      <c r="V229" t="s">
        <v>1308</v>
      </c>
      <c r="X229">
        <v>3112855802</v>
      </c>
      <c r="AA229" t="s">
        <v>2569</v>
      </c>
      <c r="AB229" t="s">
        <v>464</v>
      </c>
      <c r="AC229" t="s">
        <v>1311</v>
      </c>
      <c r="AD229" t="s">
        <v>463</v>
      </c>
      <c r="AE229">
        <v>5</v>
      </c>
      <c r="AF229" s="125">
        <v>-7562567776</v>
      </c>
      <c r="AG229" s="125">
        <v>624893530</v>
      </c>
      <c r="AH229" t="s">
        <v>1312</v>
      </c>
      <c r="AM229" t="s">
        <v>1315</v>
      </c>
      <c r="AN229" t="s">
        <v>1316</v>
      </c>
      <c r="AO229" t="s">
        <v>2570</v>
      </c>
      <c r="AP229" t="s">
        <v>2571</v>
      </c>
    </row>
    <row r="230" spans="1:42" x14ac:dyDescent="0.25">
      <c r="A230">
        <v>23527495</v>
      </c>
      <c r="B230">
        <v>1</v>
      </c>
      <c r="C230">
        <v>2</v>
      </c>
      <c r="D230" t="s">
        <v>1302</v>
      </c>
      <c r="E230" t="s">
        <v>465</v>
      </c>
      <c r="F230" t="s">
        <v>15</v>
      </c>
      <c r="G230" s="54">
        <v>45901.377708333333</v>
      </c>
      <c r="H230" s="54">
        <v>45901.377685185187</v>
      </c>
      <c r="I230" s="54">
        <v>45901.906655092593</v>
      </c>
      <c r="J230" t="s">
        <v>2574</v>
      </c>
      <c r="K230" t="s">
        <v>1025</v>
      </c>
      <c r="M230">
        <v>0</v>
      </c>
      <c r="N230" t="s">
        <v>1303</v>
      </c>
      <c r="O230">
        <v>491</v>
      </c>
      <c r="P230" t="s">
        <v>1304</v>
      </c>
      <c r="Q230">
        <v>1017209389</v>
      </c>
      <c r="R230" t="s">
        <v>2572</v>
      </c>
      <c r="T230" t="s">
        <v>2573</v>
      </c>
      <c r="V230" t="s">
        <v>1308</v>
      </c>
      <c r="X230">
        <v>3128811762</v>
      </c>
      <c r="AA230" t="s">
        <v>2575</v>
      </c>
      <c r="AB230" t="s">
        <v>464</v>
      </c>
      <c r="AC230" t="s">
        <v>1311</v>
      </c>
      <c r="AD230" t="s">
        <v>463</v>
      </c>
      <c r="AE230">
        <v>5</v>
      </c>
      <c r="AF230" s="125">
        <v>-75615814</v>
      </c>
      <c r="AG230" s="125">
        <v>6262844</v>
      </c>
      <c r="AH230" t="s">
        <v>1312</v>
      </c>
      <c r="AM230" t="s">
        <v>1315</v>
      </c>
      <c r="AN230" t="s">
        <v>1316</v>
      </c>
      <c r="AO230" t="s">
        <v>2576</v>
      </c>
      <c r="AP230" t="s">
        <v>2577</v>
      </c>
    </row>
    <row r="231" spans="1:42" x14ac:dyDescent="0.25">
      <c r="A231">
        <v>23527505</v>
      </c>
      <c r="B231">
        <v>1</v>
      </c>
      <c r="C231">
        <v>2</v>
      </c>
      <c r="D231" t="s">
        <v>1302</v>
      </c>
      <c r="E231" t="s">
        <v>465</v>
      </c>
      <c r="F231" t="s">
        <v>15</v>
      </c>
      <c r="G231" s="54">
        <v>45901.3828125</v>
      </c>
      <c r="H231" s="54">
        <v>45901.382777777777</v>
      </c>
      <c r="I231" s="54">
        <v>45901.906724537039</v>
      </c>
      <c r="J231" t="s">
        <v>2581</v>
      </c>
      <c r="K231" t="s">
        <v>1025</v>
      </c>
      <c r="M231">
        <v>0</v>
      </c>
      <c r="N231" t="s">
        <v>1303</v>
      </c>
      <c r="O231">
        <v>491</v>
      </c>
      <c r="P231" t="s">
        <v>1304</v>
      </c>
      <c r="Q231">
        <v>71599584</v>
      </c>
      <c r="R231" t="s">
        <v>2578</v>
      </c>
      <c r="T231" t="s">
        <v>2579</v>
      </c>
      <c r="U231" t="s">
        <v>2580</v>
      </c>
      <c r="V231" t="s">
        <v>1308</v>
      </c>
      <c r="X231">
        <v>3005619552</v>
      </c>
      <c r="AA231" t="s">
        <v>2582</v>
      </c>
      <c r="AB231" t="s">
        <v>464</v>
      </c>
      <c r="AC231" t="s">
        <v>1311</v>
      </c>
      <c r="AD231" t="s">
        <v>463</v>
      </c>
      <c r="AE231">
        <v>5</v>
      </c>
      <c r="AF231" s="125">
        <v>-756152395</v>
      </c>
      <c r="AG231" s="125">
        <v>626647666</v>
      </c>
      <c r="AH231" t="s">
        <v>1312</v>
      </c>
      <c r="AM231" t="s">
        <v>1315</v>
      </c>
      <c r="AN231" t="s">
        <v>1316</v>
      </c>
      <c r="AO231" t="s">
        <v>2583</v>
      </c>
      <c r="AP231" t="s">
        <v>2584</v>
      </c>
    </row>
    <row r="232" spans="1:42" x14ac:dyDescent="0.25">
      <c r="A232">
        <v>23527545</v>
      </c>
      <c r="B232">
        <v>1</v>
      </c>
      <c r="C232">
        <v>2</v>
      </c>
      <c r="D232" t="s">
        <v>1302</v>
      </c>
      <c r="E232" t="s">
        <v>465</v>
      </c>
      <c r="F232" t="s">
        <v>15</v>
      </c>
      <c r="G232" s="54">
        <v>45901.396863425929</v>
      </c>
      <c r="H232" s="54">
        <v>45901.396840277775</v>
      </c>
      <c r="I232" s="54">
        <v>45901.90693287037</v>
      </c>
      <c r="J232" t="s">
        <v>2587</v>
      </c>
      <c r="K232" t="s">
        <v>1025</v>
      </c>
      <c r="M232">
        <v>0</v>
      </c>
      <c r="N232" t="s">
        <v>1303</v>
      </c>
      <c r="O232">
        <v>491</v>
      </c>
      <c r="P232" t="s">
        <v>1304</v>
      </c>
      <c r="Q232">
        <v>1007407720</v>
      </c>
      <c r="R232" t="s">
        <v>2585</v>
      </c>
      <c r="T232" t="s">
        <v>2586</v>
      </c>
      <c r="V232" t="s">
        <v>1308</v>
      </c>
      <c r="X232">
        <v>3122431320</v>
      </c>
      <c r="AA232" t="s">
        <v>2588</v>
      </c>
      <c r="AB232" t="s">
        <v>464</v>
      </c>
      <c r="AC232" t="s">
        <v>1311</v>
      </c>
      <c r="AD232" t="s">
        <v>463</v>
      </c>
      <c r="AE232">
        <v>5</v>
      </c>
      <c r="AF232" s="125">
        <v>-7553207109</v>
      </c>
      <c r="AG232" s="125">
        <v>623256316</v>
      </c>
      <c r="AH232" t="s">
        <v>1312</v>
      </c>
      <c r="AM232" t="s">
        <v>1315</v>
      </c>
      <c r="AN232" t="s">
        <v>1316</v>
      </c>
      <c r="AO232" t="s">
        <v>2589</v>
      </c>
      <c r="AP232" t="s">
        <v>2590</v>
      </c>
    </row>
    <row r="233" spans="1:42" x14ac:dyDescent="0.25">
      <c r="A233">
        <v>23527576</v>
      </c>
      <c r="B233">
        <v>1</v>
      </c>
      <c r="C233">
        <v>2</v>
      </c>
      <c r="D233" t="s">
        <v>1302</v>
      </c>
      <c r="E233" t="s">
        <v>465</v>
      </c>
      <c r="F233" t="s">
        <v>15</v>
      </c>
      <c r="G233" s="54">
        <v>45901.405092592591</v>
      </c>
      <c r="H233" s="54">
        <v>45901.405069444445</v>
      </c>
      <c r="I233" s="54">
        <v>45901.906875000001</v>
      </c>
      <c r="J233" t="s">
        <v>2593</v>
      </c>
      <c r="K233" t="s">
        <v>1025</v>
      </c>
      <c r="M233">
        <v>0</v>
      </c>
      <c r="N233" t="s">
        <v>1303</v>
      </c>
      <c r="O233">
        <v>491</v>
      </c>
      <c r="P233" t="s">
        <v>1304</v>
      </c>
      <c r="Q233">
        <v>1128466772</v>
      </c>
      <c r="R233" t="s">
        <v>2591</v>
      </c>
      <c r="S233">
        <v>4927684</v>
      </c>
      <c r="T233" t="s">
        <v>2592</v>
      </c>
      <c r="V233" t="s">
        <v>1308</v>
      </c>
      <c r="W233">
        <v>4927684</v>
      </c>
      <c r="X233">
        <v>3135357533</v>
      </c>
      <c r="AA233" t="s">
        <v>2594</v>
      </c>
      <c r="AB233" t="s">
        <v>464</v>
      </c>
      <c r="AC233" t="s">
        <v>1311</v>
      </c>
      <c r="AD233" t="s">
        <v>463</v>
      </c>
      <c r="AE233">
        <v>5</v>
      </c>
      <c r="AF233" s="125">
        <v>-7562891483</v>
      </c>
      <c r="AG233" s="125">
        <v>625412875</v>
      </c>
      <c r="AH233" t="s">
        <v>1312</v>
      </c>
      <c r="AM233" t="s">
        <v>1315</v>
      </c>
      <c r="AN233" t="s">
        <v>1316</v>
      </c>
      <c r="AO233" t="s">
        <v>2595</v>
      </c>
      <c r="AP233" t="s">
        <v>2596</v>
      </c>
    </row>
    <row r="234" spans="1:42" x14ac:dyDescent="0.25">
      <c r="A234">
        <v>23527578</v>
      </c>
      <c r="B234">
        <v>1</v>
      </c>
      <c r="C234">
        <v>2</v>
      </c>
      <c r="D234" t="s">
        <v>1302</v>
      </c>
      <c r="E234" t="s">
        <v>465</v>
      </c>
      <c r="F234" t="s">
        <v>15</v>
      </c>
      <c r="G234" s="54">
        <v>45901.405960648146</v>
      </c>
      <c r="H234" s="54">
        <v>45901.405925925923</v>
      </c>
      <c r="I234" s="54">
        <v>45901.906724537039</v>
      </c>
      <c r="J234" t="s">
        <v>2597</v>
      </c>
      <c r="K234" t="s">
        <v>1025</v>
      </c>
      <c r="M234">
        <v>0</v>
      </c>
      <c r="N234" t="s">
        <v>1303</v>
      </c>
      <c r="O234">
        <v>491</v>
      </c>
      <c r="P234" t="s">
        <v>1304</v>
      </c>
      <c r="Q234">
        <v>1128466772</v>
      </c>
      <c r="R234" t="s">
        <v>2591</v>
      </c>
      <c r="S234">
        <v>4927684</v>
      </c>
      <c r="T234" t="s">
        <v>2592</v>
      </c>
      <c r="V234" t="s">
        <v>1308</v>
      </c>
      <c r="W234">
        <v>4927684</v>
      </c>
      <c r="X234">
        <v>3135357533</v>
      </c>
      <c r="AA234" t="s">
        <v>2598</v>
      </c>
      <c r="AB234" t="s">
        <v>464</v>
      </c>
      <c r="AC234" t="s">
        <v>1311</v>
      </c>
      <c r="AD234" t="s">
        <v>463</v>
      </c>
      <c r="AE234">
        <v>5</v>
      </c>
      <c r="AF234" s="125">
        <v>-7562891483</v>
      </c>
      <c r="AG234" s="125">
        <v>625412875</v>
      </c>
      <c r="AH234" t="s">
        <v>1312</v>
      </c>
      <c r="AM234" t="s">
        <v>1315</v>
      </c>
      <c r="AN234" t="s">
        <v>1316</v>
      </c>
      <c r="AO234" t="s">
        <v>2599</v>
      </c>
      <c r="AP234" t="s">
        <v>2600</v>
      </c>
    </row>
    <row r="235" spans="1:42" x14ac:dyDescent="0.25">
      <c r="A235">
        <v>23527587</v>
      </c>
      <c r="B235">
        <v>1</v>
      </c>
      <c r="C235">
        <v>2</v>
      </c>
      <c r="D235" t="s">
        <v>1302</v>
      </c>
      <c r="E235" t="s">
        <v>465</v>
      </c>
      <c r="F235" t="s">
        <v>15</v>
      </c>
      <c r="G235" s="54">
        <v>45901.408634259256</v>
      </c>
      <c r="H235" s="54">
        <v>45901.40861111111</v>
      </c>
      <c r="I235" s="54">
        <v>45901.906655092593</v>
      </c>
      <c r="J235" t="s">
        <v>2601</v>
      </c>
      <c r="K235" t="s">
        <v>1025</v>
      </c>
      <c r="M235">
        <v>0</v>
      </c>
      <c r="N235" t="s">
        <v>1303</v>
      </c>
      <c r="O235">
        <v>491</v>
      </c>
      <c r="P235" t="s">
        <v>1304</v>
      </c>
      <c r="Q235">
        <v>1128466772</v>
      </c>
      <c r="R235" t="s">
        <v>2591</v>
      </c>
      <c r="S235">
        <v>4927684</v>
      </c>
      <c r="T235" t="s">
        <v>2592</v>
      </c>
      <c r="V235" t="s">
        <v>1308</v>
      </c>
      <c r="W235">
        <v>4927684</v>
      </c>
      <c r="X235">
        <v>3135357533</v>
      </c>
      <c r="AA235" t="s">
        <v>2602</v>
      </c>
      <c r="AB235" t="s">
        <v>464</v>
      </c>
      <c r="AC235" t="s">
        <v>1311</v>
      </c>
      <c r="AD235" t="s">
        <v>463</v>
      </c>
      <c r="AE235">
        <v>5</v>
      </c>
      <c r="AF235" s="125">
        <v>-7562891483</v>
      </c>
      <c r="AG235" s="125">
        <v>625412875</v>
      </c>
      <c r="AH235" t="s">
        <v>1312</v>
      </c>
      <c r="AM235" t="s">
        <v>1315</v>
      </c>
      <c r="AN235" t="s">
        <v>1316</v>
      </c>
      <c r="AO235" t="s">
        <v>2603</v>
      </c>
      <c r="AP235" t="s">
        <v>2604</v>
      </c>
    </row>
    <row r="236" spans="1:42" x14ac:dyDescent="0.25">
      <c r="A236">
        <v>23527646</v>
      </c>
      <c r="B236">
        <v>1</v>
      </c>
      <c r="C236">
        <v>2</v>
      </c>
      <c r="D236" t="s">
        <v>1302</v>
      </c>
      <c r="E236" t="s">
        <v>465</v>
      </c>
      <c r="F236" t="s">
        <v>15</v>
      </c>
      <c r="G236" s="54">
        <v>45901.436886574076</v>
      </c>
      <c r="H236" s="54">
        <v>45901.436863425923</v>
      </c>
      <c r="I236" s="54">
        <v>45901.90693287037</v>
      </c>
      <c r="J236" t="s">
        <v>2607</v>
      </c>
      <c r="K236" t="s">
        <v>1025</v>
      </c>
      <c r="M236">
        <v>0</v>
      </c>
      <c r="N236" t="s">
        <v>1303</v>
      </c>
      <c r="O236">
        <v>491</v>
      </c>
      <c r="P236" t="s">
        <v>1304</v>
      </c>
      <c r="Q236">
        <v>1128480617</v>
      </c>
      <c r="R236" t="s">
        <v>2605</v>
      </c>
      <c r="T236" t="s">
        <v>2606</v>
      </c>
      <c r="U236">
        <v>1.4702232E+17</v>
      </c>
      <c r="V236" t="s">
        <v>1308</v>
      </c>
      <c r="X236">
        <v>3245680147</v>
      </c>
      <c r="AA236" t="s">
        <v>2608</v>
      </c>
      <c r="AB236" t="s">
        <v>464</v>
      </c>
      <c r="AC236" t="s">
        <v>1311</v>
      </c>
      <c r="AD236" t="s">
        <v>463</v>
      </c>
      <c r="AE236">
        <v>5</v>
      </c>
      <c r="AF236" s="125">
        <v>-75634357</v>
      </c>
      <c r="AG236" s="125">
        <v>6278111</v>
      </c>
      <c r="AH236" t="s">
        <v>1312</v>
      </c>
      <c r="AM236" t="s">
        <v>1315</v>
      </c>
      <c r="AN236" t="s">
        <v>1316</v>
      </c>
      <c r="AO236" t="s">
        <v>2609</v>
      </c>
      <c r="AP236" t="s">
        <v>2610</v>
      </c>
    </row>
    <row r="237" spans="1:42" x14ac:dyDescent="0.25">
      <c r="A237">
        <v>23527668</v>
      </c>
      <c r="B237">
        <v>1</v>
      </c>
      <c r="C237">
        <v>2</v>
      </c>
      <c r="D237" t="s">
        <v>1302</v>
      </c>
      <c r="E237" t="s">
        <v>465</v>
      </c>
      <c r="F237" t="s">
        <v>15</v>
      </c>
      <c r="G237" s="54">
        <v>45901.449212962965</v>
      </c>
      <c r="H237" s="54">
        <v>45901.449189814812</v>
      </c>
      <c r="I237" s="54">
        <v>45901.906875000001</v>
      </c>
      <c r="J237" t="s">
        <v>2611</v>
      </c>
      <c r="K237" t="s">
        <v>1506</v>
      </c>
      <c r="M237">
        <v>0</v>
      </c>
      <c r="N237" t="s">
        <v>1303</v>
      </c>
      <c r="O237">
        <v>491</v>
      </c>
      <c r="P237" t="s">
        <v>1304</v>
      </c>
      <c r="Q237">
        <v>42876852</v>
      </c>
      <c r="R237" t="s">
        <v>2543</v>
      </c>
      <c r="S237">
        <v>2765583</v>
      </c>
      <c r="V237" t="s">
        <v>1308</v>
      </c>
      <c r="W237">
        <v>2765583</v>
      </c>
      <c r="X237">
        <v>3002167890</v>
      </c>
      <c r="AA237" t="s">
        <v>2612</v>
      </c>
      <c r="AB237" t="s">
        <v>464</v>
      </c>
      <c r="AC237" t="s">
        <v>1311</v>
      </c>
      <c r="AD237" t="s">
        <v>1508</v>
      </c>
      <c r="AE237">
        <v>266</v>
      </c>
      <c r="AF237" s="125">
        <v>-75577886</v>
      </c>
      <c r="AG237" s="125">
        <v>6174218</v>
      </c>
      <c r="AH237" t="s">
        <v>1312</v>
      </c>
      <c r="AM237" t="s">
        <v>1315</v>
      </c>
      <c r="AN237" t="s">
        <v>1316</v>
      </c>
      <c r="AO237" t="s">
        <v>2613</v>
      </c>
      <c r="AP237" t="s">
        <v>2614</v>
      </c>
    </row>
    <row r="238" spans="1:42" x14ac:dyDescent="0.25">
      <c r="A238">
        <v>23527751</v>
      </c>
      <c r="B238">
        <v>1</v>
      </c>
      <c r="C238">
        <v>2</v>
      </c>
      <c r="D238" t="s">
        <v>1302</v>
      </c>
      <c r="E238" t="s">
        <v>465</v>
      </c>
      <c r="F238" t="s">
        <v>15</v>
      </c>
      <c r="G238" s="54">
        <v>45901.480196759258</v>
      </c>
      <c r="H238" s="54">
        <v>45901.480173611111</v>
      </c>
      <c r="I238" s="54">
        <v>45901.906967592593</v>
      </c>
      <c r="J238" t="s">
        <v>2616</v>
      </c>
      <c r="K238" t="s">
        <v>1025</v>
      </c>
      <c r="M238">
        <v>0</v>
      </c>
      <c r="N238" t="s">
        <v>1303</v>
      </c>
      <c r="O238">
        <v>491</v>
      </c>
      <c r="P238" t="s">
        <v>1304</v>
      </c>
      <c r="Q238">
        <v>21556366</v>
      </c>
      <c r="R238" t="s">
        <v>2615</v>
      </c>
      <c r="V238" t="s">
        <v>1308</v>
      </c>
      <c r="X238">
        <v>3148119596</v>
      </c>
      <c r="AA238" t="s">
        <v>2617</v>
      </c>
      <c r="AB238" t="s">
        <v>464</v>
      </c>
      <c r="AC238" t="s">
        <v>1311</v>
      </c>
      <c r="AD238" t="s">
        <v>463</v>
      </c>
      <c r="AE238">
        <v>5</v>
      </c>
      <c r="AF238" s="125">
        <v>-75615273</v>
      </c>
      <c r="AG238" s="125">
        <v>6264671</v>
      </c>
      <c r="AH238" t="s">
        <v>1312</v>
      </c>
      <c r="AM238" t="s">
        <v>1315</v>
      </c>
      <c r="AN238" t="s">
        <v>1316</v>
      </c>
      <c r="AO238" t="s">
        <v>2618</v>
      </c>
      <c r="AP238" t="s">
        <v>2619</v>
      </c>
    </row>
    <row r="239" spans="1:42" x14ac:dyDescent="0.25">
      <c r="A239">
        <v>23527758</v>
      </c>
      <c r="B239">
        <v>1</v>
      </c>
      <c r="C239">
        <v>2</v>
      </c>
      <c r="D239" t="s">
        <v>1302</v>
      </c>
      <c r="E239" t="s">
        <v>465</v>
      </c>
      <c r="F239" t="s">
        <v>15</v>
      </c>
      <c r="G239" s="54">
        <v>45901.483368055553</v>
      </c>
      <c r="H239" s="54">
        <v>45901.483344907407</v>
      </c>
      <c r="I239" s="54">
        <v>45901.90693287037</v>
      </c>
      <c r="J239" t="s">
        <v>2620</v>
      </c>
      <c r="K239" t="s">
        <v>1025</v>
      </c>
      <c r="M239">
        <v>0</v>
      </c>
      <c r="N239" t="s">
        <v>1303</v>
      </c>
      <c r="O239">
        <v>491</v>
      </c>
      <c r="P239" t="s">
        <v>1304</v>
      </c>
      <c r="Q239">
        <v>21556366</v>
      </c>
      <c r="R239" t="s">
        <v>2615</v>
      </c>
      <c r="V239" t="s">
        <v>1308</v>
      </c>
      <c r="X239">
        <v>3148119596</v>
      </c>
      <c r="AA239" t="s">
        <v>2621</v>
      </c>
      <c r="AB239" t="s">
        <v>464</v>
      </c>
      <c r="AC239" t="s">
        <v>1311</v>
      </c>
      <c r="AD239" t="s">
        <v>463</v>
      </c>
      <c r="AE239">
        <v>5</v>
      </c>
      <c r="AF239" s="125">
        <v>-75615273</v>
      </c>
      <c r="AG239" s="125">
        <v>6264671</v>
      </c>
      <c r="AH239" t="s">
        <v>1312</v>
      </c>
      <c r="AM239" t="s">
        <v>1315</v>
      </c>
      <c r="AN239" t="s">
        <v>1316</v>
      </c>
      <c r="AO239" t="s">
        <v>2622</v>
      </c>
      <c r="AP239" t="s">
        <v>2623</v>
      </c>
    </row>
    <row r="240" spans="1:42" x14ac:dyDescent="0.25">
      <c r="A240">
        <v>23527800</v>
      </c>
      <c r="B240">
        <v>1</v>
      </c>
      <c r="C240">
        <v>2</v>
      </c>
      <c r="D240" t="s">
        <v>1302</v>
      </c>
      <c r="E240" t="s">
        <v>465</v>
      </c>
      <c r="F240" t="s">
        <v>15</v>
      </c>
      <c r="G240" s="54">
        <v>45901.50409722222</v>
      </c>
      <c r="H240" s="54">
        <v>45901.504074074073</v>
      </c>
      <c r="I240" s="54">
        <v>45901.906655092593</v>
      </c>
      <c r="J240" t="s">
        <v>2626</v>
      </c>
      <c r="K240" t="s">
        <v>1025</v>
      </c>
      <c r="M240">
        <v>0</v>
      </c>
      <c r="N240" t="s">
        <v>1303</v>
      </c>
      <c r="O240">
        <v>491</v>
      </c>
      <c r="P240" t="s">
        <v>1304</v>
      </c>
      <c r="Q240">
        <v>1067919407</v>
      </c>
      <c r="R240" t="s">
        <v>2624</v>
      </c>
      <c r="T240" t="s">
        <v>2625</v>
      </c>
      <c r="V240" t="s">
        <v>1308</v>
      </c>
      <c r="X240">
        <v>3246003867</v>
      </c>
      <c r="AA240" t="s">
        <v>2627</v>
      </c>
      <c r="AB240" t="s">
        <v>464</v>
      </c>
      <c r="AC240" t="s">
        <v>1311</v>
      </c>
      <c r="AD240" t="s">
        <v>463</v>
      </c>
      <c r="AE240">
        <v>5</v>
      </c>
      <c r="AF240" s="125">
        <v>-7553007836</v>
      </c>
      <c r="AG240" s="125">
        <v>623139460</v>
      </c>
      <c r="AH240" t="s">
        <v>1312</v>
      </c>
      <c r="AM240" t="s">
        <v>1315</v>
      </c>
      <c r="AN240" t="s">
        <v>1316</v>
      </c>
      <c r="AO240" t="s">
        <v>2628</v>
      </c>
      <c r="AP240" t="s">
        <v>2629</v>
      </c>
    </row>
    <row r="241" spans="1:42" x14ac:dyDescent="0.25">
      <c r="A241">
        <v>23527865</v>
      </c>
      <c r="B241">
        <v>1</v>
      </c>
      <c r="C241">
        <v>2</v>
      </c>
      <c r="D241" t="s">
        <v>1302</v>
      </c>
      <c r="E241" t="s">
        <v>465</v>
      </c>
      <c r="F241" t="s">
        <v>15</v>
      </c>
      <c r="G241" s="54">
        <v>45901.541562500002</v>
      </c>
      <c r="H241" s="54">
        <v>45901.541539351849</v>
      </c>
      <c r="I241" s="54">
        <v>45901.906875000001</v>
      </c>
      <c r="J241" t="s">
        <v>2632</v>
      </c>
      <c r="K241" t="s">
        <v>1025</v>
      </c>
      <c r="M241">
        <v>0</v>
      </c>
      <c r="N241" t="s">
        <v>1303</v>
      </c>
      <c r="O241">
        <v>491</v>
      </c>
      <c r="P241" t="s">
        <v>1304</v>
      </c>
      <c r="Q241">
        <v>3556268</v>
      </c>
      <c r="R241" t="s">
        <v>2630</v>
      </c>
      <c r="T241" t="s">
        <v>2631</v>
      </c>
      <c r="V241" t="s">
        <v>1308</v>
      </c>
      <c r="X241">
        <v>3105306157</v>
      </c>
      <c r="AA241" t="s">
        <v>2633</v>
      </c>
      <c r="AB241" t="s">
        <v>464</v>
      </c>
      <c r="AC241" t="s">
        <v>1311</v>
      </c>
      <c r="AD241" t="s">
        <v>463</v>
      </c>
      <c r="AE241">
        <v>5</v>
      </c>
      <c r="AF241" s="125">
        <v>-7569515289</v>
      </c>
      <c r="AG241" s="125">
        <v>633134348</v>
      </c>
      <c r="AH241" t="s">
        <v>1312</v>
      </c>
      <c r="AM241" t="s">
        <v>1350</v>
      </c>
      <c r="AN241" t="s">
        <v>1316</v>
      </c>
      <c r="AO241" t="s">
        <v>2634</v>
      </c>
      <c r="AP241" t="s">
        <v>2635</v>
      </c>
    </row>
    <row r="242" spans="1:42" x14ac:dyDescent="0.25">
      <c r="A242">
        <v>23527894</v>
      </c>
      <c r="B242">
        <v>1</v>
      </c>
      <c r="C242">
        <v>2</v>
      </c>
      <c r="D242" t="s">
        <v>1302</v>
      </c>
      <c r="E242" t="s">
        <v>465</v>
      </c>
      <c r="F242" t="s">
        <v>15</v>
      </c>
      <c r="G242" s="54">
        <v>45901.562858796293</v>
      </c>
      <c r="H242" s="54">
        <v>45901.562824074077</v>
      </c>
      <c r="I242" s="54">
        <v>45901.906550925924</v>
      </c>
      <c r="J242" t="s">
        <v>2638</v>
      </c>
      <c r="K242" t="s">
        <v>1379</v>
      </c>
      <c r="M242">
        <v>0</v>
      </c>
      <c r="N242" t="s">
        <v>1303</v>
      </c>
      <c r="O242">
        <v>491</v>
      </c>
      <c r="P242" t="s">
        <v>1304</v>
      </c>
      <c r="Q242">
        <v>1036131373</v>
      </c>
      <c r="R242" t="s">
        <v>2636</v>
      </c>
      <c r="T242" t="s">
        <v>2637</v>
      </c>
      <c r="V242" t="s">
        <v>1308</v>
      </c>
      <c r="X242">
        <v>3137323424</v>
      </c>
      <c r="AA242" t="s">
        <v>2639</v>
      </c>
      <c r="AB242" t="s">
        <v>464</v>
      </c>
      <c r="AC242" t="s">
        <v>1311</v>
      </c>
      <c r="AD242" t="s">
        <v>502</v>
      </c>
      <c r="AE242">
        <v>360</v>
      </c>
      <c r="AF242" s="125">
        <v>-7560778487</v>
      </c>
      <c r="AG242" s="125">
        <v>619208685</v>
      </c>
      <c r="AH242" t="s">
        <v>1312</v>
      </c>
      <c r="AM242" t="s">
        <v>1350</v>
      </c>
      <c r="AN242" t="s">
        <v>1316</v>
      </c>
      <c r="AO242" t="s">
        <v>2640</v>
      </c>
      <c r="AP242" t="s">
        <v>2641</v>
      </c>
    </row>
    <row r="243" spans="1:42" x14ac:dyDescent="0.25">
      <c r="A243">
        <v>23527898</v>
      </c>
      <c r="B243">
        <v>1</v>
      </c>
      <c r="C243">
        <v>2</v>
      </c>
      <c r="D243" t="s">
        <v>1302</v>
      </c>
      <c r="E243" t="s">
        <v>465</v>
      </c>
      <c r="F243" t="s">
        <v>15</v>
      </c>
      <c r="G243" s="54">
        <v>45901.566203703704</v>
      </c>
      <c r="H243" s="54">
        <v>45901.566180555557</v>
      </c>
      <c r="I243" s="54">
        <v>45901.906967592593</v>
      </c>
      <c r="J243" t="s">
        <v>2643</v>
      </c>
      <c r="K243" t="s">
        <v>1025</v>
      </c>
      <c r="M243">
        <v>0</v>
      </c>
      <c r="N243" t="s">
        <v>1303</v>
      </c>
      <c r="O243">
        <v>491</v>
      </c>
      <c r="P243" t="s">
        <v>1304</v>
      </c>
      <c r="Q243">
        <v>1151447992</v>
      </c>
      <c r="R243" t="s">
        <v>2642</v>
      </c>
      <c r="V243" t="s">
        <v>1308</v>
      </c>
      <c r="X243">
        <v>3043642100</v>
      </c>
      <c r="AA243" t="s">
        <v>2644</v>
      </c>
      <c r="AB243" t="s">
        <v>464</v>
      </c>
      <c r="AC243" t="s">
        <v>1311</v>
      </c>
      <c r="AD243" t="s">
        <v>463</v>
      </c>
      <c r="AE243">
        <v>5</v>
      </c>
      <c r="AF243" s="125">
        <v>-7562741750</v>
      </c>
      <c r="AG243" s="125">
        <v>624283626</v>
      </c>
      <c r="AH243" t="s">
        <v>1312</v>
      </c>
      <c r="AM243" t="s">
        <v>1315</v>
      </c>
      <c r="AN243" t="s">
        <v>1316</v>
      </c>
      <c r="AO243" t="s">
        <v>2645</v>
      </c>
      <c r="AP243" t="s">
        <v>2646</v>
      </c>
    </row>
    <row r="244" spans="1:42" x14ac:dyDescent="0.25">
      <c r="A244">
        <v>23527899</v>
      </c>
      <c r="B244">
        <v>1</v>
      </c>
      <c r="C244">
        <v>2</v>
      </c>
      <c r="D244" t="s">
        <v>1302</v>
      </c>
      <c r="E244" t="s">
        <v>465</v>
      </c>
      <c r="F244" t="s">
        <v>15</v>
      </c>
      <c r="G244" s="54">
        <v>45901.566458333335</v>
      </c>
      <c r="H244" s="54">
        <v>45901.566423611112</v>
      </c>
      <c r="I244" s="54">
        <v>45901.906550925924</v>
      </c>
      <c r="J244" t="s">
        <v>2649</v>
      </c>
      <c r="K244" t="s">
        <v>1401</v>
      </c>
      <c r="M244">
        <v>0</v>
      </c>
      <c r="N244" t="s">
        <v>1303</v>
      </c>
      <c r="O244">
        <v>491</v>
      </c>
      <c r="P244" t="s">
        <v>1304</v>
      </c>
      <c r="Q244">
        <v>1026157192</v>
      </c>
      <c r="R244" t="s">
        <v>2647</v>
      </c>
      <c r="T244" t="s">
        <v>2648</v>
      </c>
      <c r="V244" t="s">
        <v>1308</v>
      </c>
      <c r="X244">
        <v>3045656141</v>
      </c>
      <c r="AA244" t="s">
        <v>2650</v>
      </c>
      <c r="AB244" t="s">
        <v>464</v>
      </c>
      <c r="AC244" t="s">
        <v>1311</v>
      </c>
      <c r="AD244" t="s">
        <v>1403</v>
      </c>
      <c r="AE244">
        <v>129</v>
      </c>
      <c r="AF244" s="125">
        <v>-7564951133</v>
      </c>
      <c r="AG244" s="125">
        <v>605780708</v>
      </c>
      <c r="AH244" t="s">
        <v>1312</v>
      </c>
      <c r="AM244" t="s">
        <v>1350</v>
      </c>
      <c r="AN244" t="s">
        <v>1316</v>
      </c>
      <c r="AO244" t="s">
        <v>2651</v>
      </c>
      <c r="AP244" t="s">
        <v>2652</v>
      </c>
    </row>
    <row r="245" spans="1:42" x14ac:dyDescent="0.25">
      <c r="A245">
        <v>23527923</v>
      </c>
      <c r="B245">
        <v>1</v>
      </c>
      <c r="C245">
        <v>2</v>
      </c>
      <c r="D245" t="s">
        <v>1302</v>
      </c>
      <c r="E245" t="s">
        <v>465</v>
      </c>
      <c r="F245" t="s">
        <v>15</v>
      </c>
      <c r="G245" s="54">
        <v>45901.579594907409</v>
      </c>
      <c r="H245" s="54">
        <v>45901.579571759263</v>
      </c>
      <c r="I245" s="54">
        <v>45901.906770833331</v>
      </c>
      <c r="J245" t="s">
        <v>2655</v>
      </c>
      <c r="K245" t="s">
        <v>1025</v>
      </c>
      <c r="M245">
        <v>0</v>
      </c>
      <c r="N245" t="s">
        <v>1303</v>
      </c>
      <c r="O245">
        <v>491</v>
      </c>
      <c r="P245" t="s">
        <v>1304</v>
      </c>
      <c r="Q245">
        <v>32107193</v>
      </c>
      <c r="R245" t="s">
        <v>2653</v>
      </c>
      <c r="T245" t="s">
        <v>2654</v>
      </c>
      <c r="V245" t="s">
        <v>1308</v>
      </c>
      <c r="X245">
        <v>3106136226</v>
      </c>
      <c r="AA245" t="s">
        <v>2656</v>
      </c>
      <c r="AB245" t="s">
        <v>464</v>
      </c>
      <c r="AC245" t="s">
        <v>1311</v>
      </c>
      <c r="AD245" t="s">
        <v>463</v>
      </c>
      <c r="AE245">
        <v>5</v>
      </c>
      <c r="AF245" s="125">
        <v>-7562607867</v>
      </c>
      <c r="AG245" s="125">
        <v>627661660</v>
      </c>
      <c r="AH245" t="s">
        <v>1312</v>
      </c>
      <c r="AM245" t="s">
        <v>1315</v>
      </c>
      <c r="AN245" t="s">
        <v>1316</v>
      </c>
      <c r="AO245" t="s">
        <v>2657</v>
      </c>
      <c r="AP245" t="s">
        <v>2658</v>
      </c>
    </row>
    <row r="246" spans="1:42" x14ac:dyDescent="0.25">
      <c r="A246">
        <v>23527956</v>
      </c>
      <c r="B246">
        <v>1</v>
      </c>
      <c r="C246">
        <v>2</v>
      </c>
      <c r="D246" t="s">
        <v>1302</v>
      </c>
      <c r="E246" t="s">
        <v>465</v>
      </c>
      <c r="F246" t="s">
        <v>15</v>
      </c>
      <c r="G246" s="54">
        <v>45901.600092592591</v>
      </c>
      <c r="H246" s="54">
        <v>45901.600069444445</v>
      </c>
      <c r="I246" s="54">
        <v>45901.906967592593</v>
      </c>
      <c r="J246" t="s">
        <v>2661</v>
      </c>
      <c r="K246" t="s">
        <v>1379</v>
      </c>
      <c r="M246">
        <v>0</v>
      </c>
      <c r="N246" t="s">
        <v>1303</v>
      </c>
      <c r="O246">
        <v>491</v>
      </c>
      <c r="P246" t="s">
        <v>1304</v>
      </c>
      <c r="Q246">
        <v>43185245</v>
      </c>
      <c r="R246" t="s">
        <v>2659</v>
      </c>
      <c r="T246" t="s">
        <v>2660</v>
      </c>
      <c r="V246" t="s">
        <v>1308</v>
      </c>
      <c r="X246">
        <v>3238044334</v>
      </c>
      <c r="AA246" t="s">
        <v>2662</v>
      </c>
      <c r="AB246" t="s">
        <v>464</v>
      </c>
      <c r="AC246" t="s">
        <v>1311</v>
      </c>
      <c r="AD246" t="s">
        <v>502</v>
      </c>
      <c r="AE246">
        <v>360</v>
      </c>
      <c r="AF246" s="125">
        <v>-7562427557</v>
      </c>
      <c r="AG246" s="125">
        <v>616309622</v>
      </c>
      <c r="AH246" t="s">
        <v>1312</v>
      </c>
      <c r="AM246" t="s">
        <v>1315</v>
      </c>
      <c r="AN246" t="s">
        <v>1316</v>
      </c>
      <c r="AO246" t="s">
        <v>2663</v>
      </c>
      <c r="AP246" t="s">
        <v>2664</v>
      </c>
    </row>
    <row r="247" spans="1:42" x14ac:dyDescent="0.25">
      <c r="A247">
        <v>23527957</v>
      </c>
      <c r="B247">
        <v>1</v>
      </c>
      <c r="C247">
        <v>2</v>
      </c>
      <c r="D247" t="s">
        <v>1302</v>
      </c>
      <c r="E247" t="s">
        <v>465</v>
      </c>
      <c r="F247" t="s">
        <v>15</v>
      </c>
      <c r="G247" s="54">
        <v>45901.600601851853</v>
      </c>
      <c r="H247" s="54">
        <v>45901.600578703707</v>
      </c>
      <c r="I247" s="54">
        <v>45901.906550925924</v>
      </c>
      <c r="J247" t="s">
        <v>2667</v>
      </c>
      <c r="K247" t="s">
        <v>1401</v>
      </c>
      <c r="M247">
        <v>0</v>
      </c>
      <c r="N247" t="s">
        <v>1303</v>
      </c>
      <c r="O247">
        <v>491</v>
      </c>
      <c r="P247" t="s">
        <v>1304</v>
      </c>
      <c r="Q247">
        <v>1026161956</v>
      </c>
      <c r="R247" t="s">
        <v>2665</v>
      </c>
      <c r="T247" t="s">
        <v>2666</v>
      </c>
      <c r="V247" t="s">
        <v>1308</v>
      </c>
      <c r="X247">
        <v>3012724461</v>
      </c>
      <c r="AA247" t="s">
        <v>2668</v>
      </c>
      <c r="AB247" t="s">
        <v>464</v>
      </c>
      <c r="AC247" t="s">
        <v>1311</v>
      </c>
      <c r="AD247" t="s">
        <v>1403</v>
      </c>
      <c r="AE247">
        <v>129</v>
      </c>
      <c r="AF247" s="125">
        <v>-7562282597</v>
      </c>
      <c r="AG247" s="125">
        <v>610269266</v>
      </c>
      <c r="AH247" t="s">
        <v>1312</v>
      </c>
      <c r="AM247" t="s">
        <v>1350</v>
      </c>
      <c r="AN247" t="s">
        <v>1316</v>
      </c>
      <c r="AO247" t="s">
        <v>2669</v>
      </c>
      <c r="AP247" t="s">
        <v>2670</v>
      </c>
    </row>
    <row r="248" spans="1:42" x14ac:dyDescent="0.25">
      <c r="A248">
        <v>23527969</v>
      </c>
      <c r="B248">
        <v>1</v>
      </c>
      <c r="C248">
        <v>2</v>
      </c>
      <c r="D248" t="s">
        <v>1302</v>
      </c>
      <c r="E248" t="s">
        <v>465</v>
      </c>
      <c r="F248" t="s">
        <v>15</v>
      </c>
      <c r="G248" s="54">
        <v>45901.607488425929</v>
      </c>
      <c r="H248" s="54">
        <v>45901.607488425929</v>
      </c>
      <c r="I248" s="54">
        <v>45901.906828703701</v>
      </c>
      <c r="J248" t="s">
        <v>2673</v>
      </c>
      <c r="K248" t="s">
        <v>1401</v>
      </c>
      <c r="M248">
        <v>0</v>
      </c>
      <c r="N248" t="s">
        <v>1303</v>
      </c>
      <c r="O248">
        <v>491</v>
      </c>
      <c r="P248" t="s">
        <v>1304</v>
      </c>
      <c r="Q248">
        <v>1000656766</v>
      </c>
      <c r="R248" t="s">
        <v>2671</v>
      </c>
      <c r="T248" t="s">
        <v>2672</v>
      </c>
      <c r="V248" t="s">
        <v>1308</v>
      </c>
      <c r="X248">
        <v>3024534853</v>
      </c>
      <c r="AA248" t="s">
        <v>2674</v>
      </c>
      <c r="AB248" t="s">
        <v>464</v>
      </c>
      <c r="AC248" t="s">
        <v>1311</v>
      </c>
      <c r="AD248" t="s">
        <v>1403</v>
      </c>
      <c r="AE248">
        <v>129</v>
      </c>
      <c r="AF248" s="125">
        <v>-7562740995</v>
      </c>
      <c r="AG248" s="125">
        <v>610133939</v>
      </c>
      <c r="AH248" t="s">
        <v>1312</v>
      </c>
      <c r="AM248" t="s">
        <v>1350</v>
      </c>
      <c r="AN248" t="s">
        <v>1316</v>
      </c>
      <c r="AO248" t="s">
        <v>2675</v>
      </c>
      <c r="AP248" t="s">
        <v>2676</v>
      </c>
    </row>
    <row r="249" spans="1:42" x14ac:dyDescent="0.25">
      <c r="A249">
        <v>23527971</v>
      </c>
      <c r="B249">
        <v>1</v>
      </c>
      <c r="C249">
        <v>2</v>
      </c>
      <c r="D249" t="s">
        <v>1302</v>
      </c>
      <c r="E249" t="s">
        <v>465</v>
      </c>
      <c r="F249" t="s">
        <v>15</v>
      </c>
      <c r="G249" s="54">
        <v>45901.608124999999</v>
      </c>
      <c r="H249" s="54">
        <v>45901.608101851853</v>
      </c>
      <c r="I249" s="54">
        <v>45901.906770833331</v>
      </c>
      <c r="J249" t="s">
        <v>2679</v>
      </c>
      <c r="K249" t="s">
        <v>1379</v>
      </c>
      <c r="M249">
        <v>0</v>
      </c>
      <c r="N249" t="s">
        <v>1303</v>
      </c>
      <c r="O249">
        <v>491</v>
      </c>
      <c r="P249" t="s">
        <v>1304</v>
      </c>
      <c r="Q249">
        <v>1039884001</v>
      </c>
      <c r="R249" t="s">
        <v>2677</v>
      </c>
      <c r="S249">
        <v>3778860</v>
      </c>
      <c r="T249" t="s">
        <v>2678</v>
      </c>
      <c r="V249" t="s">
        <v>1308</v>
      </c>
      <c r="W249">
        <v>3778860</v>
      </c>
      <c r="X249">
        <v>3013555990</v>
      </c>
      <c r="AA249" t="s">
        <v>2680</v>
      </c>
      <c r="AB249" t="s">
        <v>464</v>
      </c>
      <c r="AC249" t="s">
        <v>1311</v>
      </c>
      <c r="AD249" t="s">
        <v>502</v>
      </c>
      <c r="AE249">
        <v>360</v>
      </c>
      <c r="AF249" s="125">
        <v>-7561193739</v>
      </c>
      <c r="AG249" s="125">
        <v>619642898</v>
      </c>
      <c r="AH249" t="s">
        <v>1312</v>
      </c>
      <c r="AM249" t="s">
        <v>1350</v>
      </c>
      <c r="AN249" t="s">
        <v>1316</v>
      </c>
      <c r="AO249" t="s">
        <v>2681</v>
      </c>
      <c r="AP249" t="s">
        <v>2682</v>
      </c>
    </row>
    <row r="250" spans="1:42" x14ac:dyDescent="0.25">
      <c r="A250">
        <v>23528046</v>
      </c>
      <c r="B250">
        <v>1</v>
      </c>
      <c r="C250">
        <v>2</v>
      </c>
      <c r="D250" t="s">
        <v>1302</v>
      </c>
      <c r="E250" t="s">
        <v>465</v>
      </c>
      <c r="F250" t="s">
        <v>15</v>
      </c>
      <c r="G250" s="54">
        <v>45901.645428240743</v>
      </c>
      <c r="H250" s="54">
        <v>45901.645405092589</v>
      </c>
      <c r="I250" s="54">
        <v>45901.906967592593</v>
      </c>
      <c r="J250" t="s">
        <v>2684</v>
      </c>
      <c r="K250" t="s">
        <v>1379</v>
      </c>
      <c r="M250">
        <v>0</v>
      </c>
      <c r="N250" t="s">
        <v>1303</v>
      </c>
      <c r="O250">
        <v>491</v>
      </c>
      <c r="P250" t="s">
        <v>1304</v>
      </c>
      <c r="Q250">
        <v>98524870</v>
      </c>
      <c r="R250" t="s">
        <v>2683</v>
      </c>
      <c r="S250">
        <v>5591808</v>
      </c>
      <c r="V250" t="s">
        <v>1308</v>
      </c>
      <c r="W250">
        <v>5591808</v>
      </c>
      <c r="X250">
        <v>3044399814</v>
      </c>
      <c r="AA250" t="s">
        <v>2685</v>
      </c>
      <c r="AB250" t="s">
        <v>464</v>
      </c>
      <c r="AC250" t="s">
        <v>1311</v>
      </c>
      <c r="AD250" t="s">
        <v>502</v>
      </c>
      <c r="AE250">
        <v>360</v>
      </c>
      <c r="AF250" s="125">
        <v>-75624131</v>
      </c>
      <c r="AG250" s="125">
        <v>6163148</v>
      </c>
      <c r="AH250" t="s">
        <v>1312</v>
      </c>
      <c r="AM250" t="s">
        <v>1315</v>
      </c>
      <c r="AN250" t="s">
        <v>1316</v>
      </c>
      <c r="AO250" t="s">
        <v>2686</v>
      </c>
      <c r="AP250" t="s">
        <v>2687</v>
      </c>
    </row>
    <row r="251" spans="1:42" x14ac:dyDescent="0.25">
      <c r="A251">
        <v>23528075</v>
      </c>
      <c r="B251">
        <v>1</v>
      </c>
      <c r="C251">
        <v>2</v>
      </c>
      <c r="D251" t="s">
        <v>1302</v>
      </c>
      <c r="E251" t="s">
        <v>465</v>
      </c>
      <c r="F251" t="s">
        <v>15</v>
      </c>
      <c r="G251" s="54">
        <v>45901.656041666669</v>
      </c>
      <c r="H251" s="54">
        <v>45901.656006944446</v>
      </c>
      <c r="I251" s="54">
        <v>45901.90693287037</v>
      </c>
      <c r="J251" t="s">
        <v>2690</v>
      </c>
      <c r="K251" t="s">
        <v>1025</v>
      </c>
      <c r="M251">
        <v>0</v>
      </c>
      <c r="N251" t="s">
        <v>1303</v>
      </c>
      <c r="O251">
        <v>491</v>
      </c>
      <c r="P251" t="s">
        <v>1304</v>
      </c>
      <c r="Q251">
        <v>21664489</v>
      </c>
      <c r="R251" t="s">
        <v>2688</v>
      </c>
      <c r="U251" t="s">
        <v>2689</v>
      </c>
      <c r="V251" t="s">
        <v>1308</v>
      </c>
      <c r="W251">
        <v>4223680</v>
      </c>
      <c r="X251">
        <v>3117212573</v>
      </c>
      <c r="AA251" t="s">
        <v>2691</v>
      </c>
      <c r="AB251" t="s">
        <v>464</v>
      </c>
      <c r="AC251" t="s">
        <v>1311</v>
      </c>
      <c r="AD251" t="s">
        <v>463</v>
      </c>
      <c r="AE251">
        <v>5</v>
      </c>
      <c r="AF251" s="125">
        <v>-75599624</v>
      </c>
      <c r="AG251" s="125">
        <v>6273293</v>
      </c>
      <c r="AH251" t="s">
        <v>1312</v>
      </c>
      <c r="AM251" t="s">
        <v>1315</v>
      </c>
      <c r="AN251" t="s">
        <v>1316</v>
      </c>
      <c r="AO251" t="s">
        <v>2692</v>
      </c>
      <c r="AP251" t="s">
        <v>2693</v>
      </c>
    </row>
    <row r="252" spans="1:42" x14ac:dyDescent="0.25">
      <c r="A252">
        <v>23528312</v>
      </c>
      <c r="B252">
        <v>1</v>
      </c>
      <c r="C252">
        <v>2</v>
      </c>
      <c r="D252" t="s">
        <v>1302</v>
      </c>
      <c r="E252" t="s">
        <v>465</v>
      </c>
      <c r="F252" t="s">
        <v>15</v>
      </c>
      <c r="G252" s="54">
        <v>45901.70590277778</v>
      </c>
      <c r="H252" s="54">
        <v>45901.705879629626</v>
      </c>
      <c r="I252" s="54">
        <v>45901.906967592593</v>
      </c>
      <c r="J252" t="s">
        <v>2696</v>
      </c>
      <c r="K252" t="s">
        <v>1379</v>
      </c>
      <c r="M252">
        <v>0</v>
      </c>
      <c r="N252" t="s">
        <v>1303</v>
      </c>
      <c r="O252">
        <v>491</v>
      </c>
      <c r="P252" t="s">
        <v>1304</v>
      </c>
      <c r="Q252">
        <v>1036679171</v>
      </c>
      <c r="R252" t="s">
        <v>2694</v>
      </c>
      <c r="T252" t="s">
        <v>2695</v>
      </c>
      <c r="V252" t="s">
        <v>1308</v>
      </c>
      <c r="X252">
        <v>3194030344</v>
      </c>
      <c r="AA252" t="s">
        <v>2697</v>
      </c>
      <c r="AB252" t="s">
        <v>464</v>
      </c>
      <c r="AC252" t="s">
        <v>1311</v>
      </c>
      <c r="AD252" t="s">
        <v>502</v>
      </c>
      <c r="AE252">
        <v>360</v>
      </c>
      <c r="AF252" s="125">
        <v>-75606212</v>
      </c>
      <c r="AG252" s="125">
        <v>6194585</v>
      </c>
      <c r="AH252" t="s">
        <v>1312</v>
      </c>
      <c r="AM252" t="s">
        <v>1350</v>
      </c>
      <c r="AN252" t="s">
        <v>1316</v>
      </c>
      <c r="AO252" t="s">
        <v>2698</v>
      </c>
      <c r="AP252" t="s">
        <v>2699</v>
      </c>
    </row>
  </sheetData>
  <conditionalFormatting sqref="A1:A1048135">
    <cfRule type="duplicateValues" dxfId="0" priority="1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05572-5678-4069-A813-84F8212862C2}">
  <sheetPr codeName="Hoja6"/>
  <dimension ref="A1:C25"/>
  <sheetViews>
    <sheetView workbookViewId="0">
      <selection activeCell="E15" sqref="E15"/>
    </sheetView>
  </sheetViews>
  <sheetFormatPr baseColWidth="10" defaultRowHeight="15" x14ac:dyDescent="0.25"/>
  <cols>
    <col min="1" max="1" width="22.85546875" customWidth="1"/>
    <col min="2" max="2" width="19.28515625" customWidth="1"/>
    <col min="3" max="3" width="72.140625" customWidth="1"/>
    <col min="5" max="5" width="21" customWidth="1"/>
    <col min="6" max="6" width="11.85546875" customWidth="1"/>
    <col min="8" max="8" width="7.85546875" customWidth="1"/>
    <col min="9" max="9" width="59.42578125" customWidth="1"/>
  </cols>
  <sheetData>
    <row r="1" spans="1:3" x14ac:dyDescent="0.25">
      <c r="A1" t="s">
        <v>4108</v>
      </c>
      <c r="B1">
        <v>1200</v>
      </c>
    </row>
    <row r="2" spans="1:3" x14ac:dyDescent="0.25">
      <c r="A2" t="s">
        <v>4107</v>
      </c>
      <c r="B2">
        <v>1000</v>
      </c>
    </row>
    <row r="3" spans="1:3" x14ac:dyDescent="0.25">
      <c r="A3" t="s">
        <v>4106</v>
      </c>
      <c r="B3">
        <v>2000</v>
      </c>
    </row>
    <row r="4" spans="1:3" x14ac:dyDescent="0.25">
      <c r="A4" t="s">
        <v>4105</v>
      </c>
      <c r="B4">
        <v>300</v>
      </c>
    </row>
    <row r="5" spans="1:3" x14ac:dyDescent="0.25">
      <c r="A5" t="s">
        <v>4104</v>
      </c>
      <c r="B5">
        <v>1500</v>
      </c>
    </row>
    <row r="7" spans="1:3" ht="15.75" thickBot="1" x14ac:dyDescent="0.3"/>
    <row r="8" spans="1:3" ht="16.5" thickBot="1" x14ac:dyDescent="0.3">
      <c r="A8" s="151" t="s">
        <v>5159</v>
      </c>
      <c r="B8" s="152" t="s">
        <v>5160</v>
      </c>
      <c r="C8" s="152" t="s">
        <v>5161</v>
      </c>
    </row>
    <row r="9" spans="1:3" ht="16.5" thickBot="1" x14ac:dyDescent="0.3">
      <c r="A9" s="153" t="s">
        <v>5162</v>
      </c>
      <c r="B9" s="154" t="s">
        <v>1187</v>
      </c>
      <c r="C9" s="154" t="s">
        <v>5163</v>
      </c>
    </row>
    <row r="10" spans="1:3" ht="16.5" thickBot="1" x14ac:dyDescent="0.3">
      <c r="A10" s="153" t="s">
        <v>5164</v>
      </c>
      <c r="B10" s="154" t="s">
        <v>1187</v>
      </c>
      <c r="C10" s="154" t="s">
        <v>5165</v>
      </c>
    </row>
    <row r="11" spans="1:3" ht="16.5" thickBot="1" x14ac:dyDescent="0.3">
      <c r="A11" s="153" t="s">
        <v>5166</v>
      </c>
      <c r="B11" s="154" t="s">
        <v>1187</v>
      </c>
      <c r="C11" s="154" t="s">
        <v>5167</v>
      </c>
    </row>
    <row r="12" spans="1:3" ht="16.5" thickBot="1" x14ac:dyDescent="0.3">
      <c r="A12" s="153" t="s">
        <v>5168</v>
      </c>
      <c r="B12" s="154" t="s">
        <v>1187</v>
      </c>
      <c r="C12" s="154" t="s">
        <v>5169</v>
      </c>
    </row>
    <row r="13" spans="1:3" ht="16.5" thickBot="1" x14ac:dyDescent="0.3">
      <c r="A13" s="153" t="s">
        <v>5170</v>
      </c>
      <c r="B13" s="154" t="s">
        <v>1187</v>
      </c>
      <c r="C13" s="154" t="s">
        <v>5171</v>
      </c>
    </row>
    <row r="14" spans="1:3" ht="16.5" thickBot="1" x14ac:dyDescent="0.3">
      <c r="A14" s="153" t="s">
        <v>5172</v>
      </c>
      <c r="B14" s="154" t="s">
        <v>1187</v>
      </c>
      <c r="C14" s="154" t="s">
        <v>5173</v>
      </c>
    </row>
    <row r="15" spans="1:3" ht="16.5" thickBot="1" x14ac:dyDescent="0.3">
      <c r="A15" s="153" t="s">
        <v>5174</v>
      </c>
      <c r="B15" s="154" t="s">
        <v>1187</v>
      </c>
      <c r="C15" s="154" t="s">
        <v>5175</v>
      </c>
    </row>
    <row r="16" spans="1:3" ht="16.5" thickBot="1" x14ac:dyDescent="0.3">
      <c r="A16" s="153" t="s">
        <v>5176</v>
      </c>
      <c r="B16" s="154" t="s">
        <v>1187</v>
      </c>
      <c r="C16" s="154" t="s">
        <v>5177</v>
      </c>
    </row>
    <row r="17" spans="1:3" ht="16.5" thickBot="1" x14ac:dyDescent="0.3">
      <c r="A17" s="153" t="s">
        <v>5178</v>
      </c>
      <c r="B17" s="154" t="s">
        <v>76</v>
      </c>
      <c r="C17" s="154" t="s">
        <v>5179</v>
      </c>
    </row>
    <row r="18" spans="1:3" ht="16.5" thickBot="1" x14ac:dyDescent="0.3">
      <c r="A18" s="153" t="s">
        <v>5180</v>
      </c>
      <c r="B18" s="154" t="s">
        <v>76</v>
      </c>
      <c r="C18" s="154" t="s">
        <v>5181</v>
      </c>
    </row>
    <row r="19" spans="1:3" ht="16.5" thickBot="1" x14ac:dyDescent="0.3">
      <c r="A19" s="153" t="s">
        <v>5182</v>
      </c>
      <c r="B19" s="154" t="s">
        <v>76</v>
      </c>
      <c r="C19" s="154" t="s">
        <v>5183</v>
      </c>
    </row>
    <row r="20" spans="1:3" ht="16.5" thickBot="1" x14ac:dyDescent="0.3">
      <c r="A20" s="153" t="s">
        <v>5184</v>
      </c>
      <c r="B20" s="154" t="s">
        <v>76</v>
      </c>
      <c r="C20" s="154" t="s">
        <v>5185</v>
      </c>
    </row>
    <row r="21" spans="1:3" ht="16.5" thickBot="1" x14ac:dyDescent="0.3">
      <c r="A21" s="153" t="s">
        <v>5186</v>
      </c>
      <c r="B21" s="154" t="s">
        <v>1401</v>
      </c>
      <c r="C21" s="154" t="s">
        <v>5187</v>
      </c>
    </row>
    <row r="22" spans="1:3" ht="16.5" thickBot="1" x14ac:dyDescent="0.3">
      <c r="A22" s="153" t="s">
        <v>5188</v>
      </c>
      <c r="B22" s="154" t="s">
        <v>1187</v>
      </c>
      <c r="C22" s="154" t="s">
        <v>5187</v>
      </c>
    </row>
    <row r="23" spans="1:3" ht="48" thickBot="1" x14ac:dyDescent="0.3">
      <c r="A23" s="153" t="s">
        <v>5189</v>
      </c>
      <c r="B23" s="155" t="s">
        <v>5190</v>
      </c>
      <c r="C23" s="154" t="s">
        <v>5187</v>
      </c>
    </row>
    <row r="24" spans="1:3" ht="16.5" thickBot="1" x14ac:dyDescent="0.3">
      <c r="A24" s="153" t="s">
        <v>5191</v>
      </c>
      <c r="B24" s="154" t="s">
        <v>76</v>
      </c>
      <c r="C24" s="154" t="s">
        <v>5187</v>
      </c>
    </row>
    <row r="25" spans="1:3" ht="16.5" thickBot="1" x14ac:dyDescent="0.3">
      <c r="A25" s="153" t="s">
        <v>5192</v>
      </c>
      <c r="B25" s="154" t="s">
        <v>76</v>
      </c>
      <c r="C25" s="154" t="s">
        <v>5193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0C56A-C105-49A0-8976-562303E122BF}">
  <sheetPr codeName="Hoja7"/>
  <dimension ref="A1:G3"/>
  <sheetViews>
    <sheetView workbookViewId="0">
      <selection activeCell="F13" sqref="F13"/>
    </sheetView>
  </sheetViews>
  <sheetFormatPr baseColWidth="10" defaultRowHeight="15" x14ac:dyDescent="0.25"/>
  <cols>
    <col min="2" max="2" width="6.85546875" customWidth="1"/>
    <col min="3" max="3" width="32.140625" customWidth="1"/>
    <col min="6" max="6" width="32.42578125" customWidth="1"/>
    <col min="7" max="7" width="40.85546875" customWidth="1"/>
  </cols>
  <sheetData>
    <row r="1" spans="1:7" s="156" customFormat="1" ht="15.95" customHeight="1" x14ac:dyDescent="0.25">
      <c r="A1" s="172" t="s">
        <v>5258</v>
      </c>
      <c r="B1" s="172" t="s">
        <v>5208</v>
      </c>
      <c r="C1" s="172" t="s">
        <v>5259</v>
      </c>
      <c r="D1" s="172" t="s">
        <v>5260</v>
      </c>
      <c r="E1" s="172" t="s">
        <v>76</v>
      </c>
      <c r="F1" s="172" t="s">
        <v>5261</v>
      </c>
      <c r="G1" s="183" t="s">
        <v>5473</v>
      </c>
    </row>
    <row r="2" spans="1:7" s="156" customFormat="1" x14ac:dyDescent="0.25">
      <c r="A2" s="172" t="s">
        <v>5267</v>
      </c>
      <c r="B2" s="172" t="s">
        <v>5208</v>
      </c>
      <c r="C2" s="172" t="s">
        <v>5259</v>
      </c>
      <c r="D2" s="172" t="s">
        <v>5268</v>
      </c>
      <c r="E2" s="172" t="s">
        <v>76</v>
      </c>
      <c r="F2" s="172" t="s">
        <v>5269</v>
      </c>
      <c r="G2" s="183"/>
    </row>
    <row r="3" spans="1:7" s="156" customFormat="1" x14ac:dyDescent="0.25">
      <c r="A3" s="172" t="s">
        <v>5462</v>
      </c>
      <c r="B3" s="172" t="s">
        <v>5208</v>
      </c>
      <c r="C3" s="172" t="s">
        <v>5259</v>
      </c>
      <c r="D3" s="172" t="s">
        <v>5463</v>
      </c>
      <c r="E3" s="172" t="s">
        <v>76</v>
      </c>
      <c r="F3" s="172" t="s">
        <v>5464</v>
      </c>
      <c r="G3" s="183"/>
    </row>
  </sheetData>
  <mergeCells count="1">
    <mergeCell ref="G1:G3"/>
  </mergeCells>
  <dataValidations count="5">
    <dataValidation type="textLength" operator="lessThanOrEqual" allowBlank="1" showInputMessage="1" showErrorMessage="1" errorTitle="Longitud excedida" error="Este valor debe tener 100 caracteres o menos." promptTitle="Texto" prompt="Longitud máxima: 100 caracteres." sqref="A1:A3" xr:uid="{C71A697F-2647-4BB0-9DFC-595F30B84D2E}">
      <formula1>100</formula1>
    </dataValidation>
    <dataValidation showInputMessage="1" showErrorMessage="1" error=" " promptTitle="Búsqueda (se requiere)" prompt="Este registro de Tipo de Tarea ya tiene que existir en Microsoft Dynamics 365 o en este archivo de origen." sqref="C1:C3" xr:uid="{9075D353-82FC-40B0-8C33-119CEFC13ADF}"/>
    <dataValidation type="textLength" operator="lessThanOrEqual" allowBlank="1" showInputMessage="1" showErrorMessage="1" errorTitle="Longitud excedida" error="Este valor debe tener 10 caracteres o menos." promptTitle="Texto" prompt="Longitud máxima: 10 caracteres." sqref="D1:D3 G1" xr:uid="{9FE667C0-3FB0-41E7-AE5F-96918A6F8A38}">
      <formula1>10</formula1>
    </dataValidation>
    <dataValidation allowBlank="1" showInputMessage="1" showErrorMessage="1" error=" " promptTitle="Búsqueda" prompt="Este registro de Municipio (Caso Asociado) (Caso) ya tiene que existir en Microsoft Dynamics 365 o en este archivo de origen." sqref="E1:E3" xr:uid="{2132EABE-A3D1-4C3A-8DFC-56CCAAF43F0E}"/>
    <dataValidation showInputMessage="1" showErrorMessage="1" error=" " promptTitle="Búsqueda (se requiere)" prompt="Este registro de Punto de Prestación del Servicio (Caso Asociado) (Caso) ya tiene que existir en Microsoft Dynamics 365 o en este archivo de origen." sqref="F1:F3" xr:uid="{41D72011-2D95-4D7E-8750-8CAAB918940E}"/>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BASE</vt:lpstr>
      <vt:lpstr>INGRESO DIARIO</vt:lpstr>
      <vt:lpstr>QUEJA </vt:lpstr>
      <vt:lpstr>PRODUCCION</vt:lpstr>
      <vt:lpstr>491</vt: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Usuario1</dc:creator>
  <cp:lastModifiedBy>Hector Alejandro Gaviria</cp:lastModifiedBy>
  <cp:lastPrinted>2025-09-11T17:01:30Z</cp:lastPrinted>
  <dcterms:created xsi:type="dcterms:W3CDTF">2020-08-07T15:53:20Z</dcterms:created>
  <dcterms:modified xsi:type="dcterms:W3CDTF">2025-10-15T18:05:11Z</dcterms:modified>
</cp:coreProperties>
</file>