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BAI\Downloads\INTRODUCTION TO MACHINE LEARNING\"/>
    </mc:Choice>
  </mc:AlternateContent>
  <xr:revisionPtr revIDLastSave="0" documentId="8_{A4360EBB-7B97-4660-881C-4F2536093130}" xr6:coauthVersionLast="47" xr6:coauthVersionMax="47" xr10:uidLastSave="{00000000-0000-0000-0000-000000000000}"/>
  <bookViews>
    <workbookView xWindow="-110" yWindow="-110" windowWidth="19420" windowHeight="10300" xr2:uid="{F8C05F12-56DD-4F47-8883-DD20E8E84864}"/>
  </bookViews>
  <sheets>
    <sheet name="19 AUGU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8" i="1" l="1"/>
  <c r="D268" i="1"/>
  <c r="F267" i="1"/>
  <c r="G267" i="1" s="1"/>
  <c r="F266" i="1"/>
  <c r="G266" i="1" s="1"/>
  <c r="F265" i="1"/>
  <c r="G265" i="1" s="1"/>
  <c r="F264" i="1"/>
  <c r="G264" i="1" s="1"/>
  <c r="F263" i="1"/>
  <c r="G263" i="1" s="1"/>
  <c r="F262" i="1"/>
  <c r="G262" i="1" s="1"/>
  <c r="F261" i="1"/>
  <c r="G261" i="1" s="1"/>
  <c r="F260" i="1"/>
  <c r="G260" i="1" s="1"/>
  <c r="F259" i="1"/>
  <c r="G259" i="1" s="1"/>
  <c r="F258" i="1"/>
  <c r="G258" i="1" s="1"/>
  <c r="F257" i="1"/>
  <c r="G257" i="1" s="1"/>
  <c r="F256" i="1"/>
  <c r="G256" i="1" s="1"/>
  <c r="G255" i="1"/>
  <c r="F255" i="1"/>
  <c r="G254" i="1"/>
  <c r="F254" i="1"/>
  <c r="F253" i="1"/>
  <c r="G253" i="1" s="1"/>
  <c r="F252" i="1"/>
  <c r="G252" i="1" s="1"/>
  <c r="F251" i="1"/>
  <c r="G251" i="1" s="1"/>
  <c r="F250" i="1"/>
  <c r="G250" i="1" s="1"/>
  <c r="F249" i="1"/>
  <c r="G249" i="1" s="1"/>
  <c r="F248" i="1"/>
  <c r="G248" i="1" s="1"/>
  <c r="F247" i="1"/>
  <c r="G247" i="1" s="1"/>
  <c r="F246" i="1"/>
  <c r="G246" i="1" s="1"/>
  <c r="F245" i="1"/>
  <c r="G245" i="1" s="1"/>
  <c r="F244" i="1"/>
  <c r="G244" i="1" s="1"/>
  <c r="F243" i="1"/>
  <c r="G243" i="1" s="1"/>
  <c r="F242" i="1"/>
  <c r="G242" i="1" s="1"/>
  <c r="F241" i="1"/>
  <c r="G241" i="1" s="1"/>
  <c r="F240" i="1"/>
  <c r="G240" i="1" s="1"/>
  <c r="F239" i="1"/>
  <c r="G239" i="1" s="1"/>
  <c r="F238" i="1"/>
  <c r="G238" i="1" s="1"/>
  <c r="F237" i="1"/>
  <c r="G237" i="1" s="1"/>
  <c r="F236" i="1"/>
  <c r="G236" i="1" s="1"/>
  <c r="G235" i="1"/>
  <c r="F235" i="1"/>
  <c r="G234" i="1"/>
  <c r="F234" i="1"/>
  <c r="F233" i="1"/>
  <c r="G233" i="1" s="1"/>
  <c r="F232" i="1"/>
  <c r="G232" i="1" s="1"/>
  <c r="F231" i="1"/>
  <c r="G231" i="1" s="1"/>
  <c r="F230" i="1"/>
  <c r="G230" i="1" s="1"/>
  <c r="F229" i="1"/>
  <c r="G229" i="1" s="1"/>
  <c r="F228" i="1"/>
  <c r="G228" i="1" s="1"/>
  <c r="F227" i="1"/>
  <c r="G227" i="1" s="1"/>
  <c r="F226" i="1"/>
  <c r="G226" i="1" s="1"/>
  <c r="F225" i="1"/>
  <c r="G225" i="1" s="1"/>
  <c r="F224" i="1"/>
  <c r="G224" i="1" s="1"/>
  <c r="F223" i="1"/>
  <c r="G223" i="1" s="1"/>
  <c r="F222" i="1"/>
  <c r="G222" i="1" s="1"/>
  <c r="F221" i="1"/>
  <c r="G221" i="1" s="1"/>
  <c r="F220" i="1"/>
  <c r="G220" i="1" s="1"/>
  <c r="F219" i="1"/>
  <c r="G219" i="1" s="1"/>
  <c r="G218" i="1"/>
  <c r="F218" i="1"/>
  <c r="F217" i="1"/>
  <c r="G217" i="1" s="1"/>
  <c r="F216" i="1"/>
  <c r="G216" i="1" s="1"/>
  <c r="F215" i="1"/>
  <c r="G215" i="1" s="1"/>
  <c r="F214" i="1"/>
  <c r="G214" i="1" s="1"/>
  <c r="F213" i="1"/>
  <c r="G213" i="1" s="1"/>
  <c r="F212" i="1"/>
  <c r="G212" i="1" s="1"/>
  <c r="F211" i="1"/>
  <c r="D208" i="1"/>
  <c r="E201" i="1"/>
  <c r="D141" i="1" s="1"/>
  <c r="D201" i="1"/>
  <c r="G200" i="1"/>
  <c r="F200" i="1"/>
  <c r="F199" i="1"/>
  <c r="G199" i="1" s="1"/>
  <c r="F198" i="1"/>
  <c r="G198" i="1" s="1"/>
  <c r="G197" i="1"/>
  <c r="F197" i="1"/>
  <c r="F196" i="1"/>
  <c r="G196" i="1" s="1"/>
  <c r="F195" i="1"/>
  <c r="G195" i="1" s="1"/>
  <c r="F194" i="1"/>
  <c r="G194" i="1" s="1"/>
  <c r="F193" i="1"/>
  <c r="G193" i="1" s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F186" i="1"/>
  <c r="G186" i="1" s="1"/>
  <c r="F185" i="1"/>
  <c r="G185" i="1" s="1"/>
  <c r="F184" i="1"/>
  <c r="G184" i="1" s="1"/>
  <c r="F183" i="1"/>
  <c r="G183" i="1" s="1"/>
  <c r="F182" i="1"/>
  <c r="G182" i="1" s="1"/>
  <c r="F181" i="1"/>
  <c r="G181" i="1" s="1"/>
  <c r="F180" i="1"/>
  <c r="G180" i="1" s="1"/>
  <c r="F179" i="1"/>
  <c r="G179" i="1" s="1"/>
  <c r="F178" i="1"/>
  <c r="G178" i="1" s="1"/>
  <c r="F177" i="1"/>
  <c r="G177" i="1" s="1"/>
  <c r="F176" i="1"/>
  <c r="G176" i="1" s="1"/>
  <c r="F175" i="1"/>
  <c r="G175" i="1" s="1"/>
  <c r="F174" i="1"/>
  <c r="G174" i="1" s="1"/>
  <c r="F173" i="1"/>
  <c r="G173" i="1" s="1"/>
  <c r="F172" i="1"/>
  <c r="G172" i="1" s="1"/>
  <c r="F171" i="1"/>
  <c r="G171" i="1" s="1"/>
  <c r="F170" i="1"/>
  <c r="G170" i="1" s="1"/>
  <c r="F169" i="1"/>
  <c r="G169" i="1" s="1"/>
  <c r="F168" i="1"/>
  <c r="G168" i="1" s="1"/>
  <c r="F167" i="1"/>
  <c r="G167" i="1" s="1"/>
  <c r="F166" i="1"/>
  <c r="G166" i="1" s="1"/>
  <c r="F165" i="1"/>
  <c r="G165" i="1" s="1"/>
  <c r="F164" i="1"/>
  <c r="G164" i="1" s="1"/>
  <c r="F163" i="1"/>
  <c r="G163" i="1" s="1"/>
  <c r="F162" i="1"/>
  <c r="G162" i="1" s="1"/>
  <c r="G161" i="1"/>
  <c r="F161" i="1"/>
  <c r="F160" i="1"/>
  <c r="G160" i="1" s="1"/>
  <c r="F159" i="1"/>
  <c r="G159" i="1" s="1"/>
  <c r="F158" i="1"/>
  <c r="G158" i="1" s="1"/>
  <c r="F157" i="1"/>
  <c r="G157" i="1" s="1"/>
  <c r="F156" i="1"/>
  <c r="G156" i="1" s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E134" i="1"/>
  <c r="D134" i="1"/>
  <c r="F133" i="1"/>
  <c r="G133" i="1" s="1"/>
  <c r="F132" i="1"/>
  <c r="G132" i="1" s="1"/>
  <c r="F131" i="1"/>
  <c r="G131" i="1" s="1"/>
  <c r="F130" i="1"/>
  <c r="G130" i="1" s="1"/>
  <c r="F129" i="1"/>
  <c r="G129" i="1" s="1"/>
  <c r="F128" i="1"/>
  <c r="G128" i="1" s="1"/>
  <c r="F127" i="1"/>
  <c r="G127" i="1" s="1"/>
  <c r="F126" i="1"/>
  <c r="G126" i="1" s="1"/>
  <c r="F125" i="1"/>
  <c r="G125" i="1" s="1"/>
  <c r="F124" i="1"/>
  <c r="G124" i="1" s="1"/>
  <c r="F123" i="1"/>
  <c r="G123" i="1" s="1"/>
  <c r="F122" i="1"/>
  <c r="G122" i="1" s="1"/>
  <c r="F121" i="1"/>
  <c r="G121" i="1" s="1"/>
  <c r="F120" i="1"/>
  <c r="G120" i="1" s="1"/>
  <c r="F119" i="1"/>
  <c r="G119" i="1" s="1"/>
  <c r="F118" i="1"/>
  <c r="G118" i="1" s="1"/>
  <c r="F117" i="1"/>
  <c r="G117" i="1" s="1"/>
  <c r="F116" i="1"/>
  <c r="G116" i="1" s="1"/>
  <c r="F115" i="1"/>
  <c r="G115" i="1" s="1"/>
  <c r="F114" i="1"/>
  <c r="G114" i="1" s="1"/>
  <c r="F113" i="1"/>
  <c r="G113" i="1" s="1"/>
  <c r="F112" i="1"/>
  <c r="G112" i="1" s="1"/>
  <c r="F111" i="1"/>
  <c r="G111" i="1" s="1"/>
  <c r="F110" i="1"/>
  <c r="G110" i="1" s="1"/>
  <c r="F109" i="1"/>
  <c r="G109" i="1" s="1"/>
  <c r="F108" i="1"/>
  <c r="G108" i="1" s="1"/>
  <c r="F107" i="1"/>
  <c r="G107" i="1" s="1"/>
  <c r="F106" i="1"/>
  <c r="G106" i="1" s="1"/>
  <c r="F105" i="1"/>
  <c r="G105" i="1" s="1"/>
  <c r="F104" i="1"/>
  <c r="G104" i="1" s="1"/>
  <c r="F103" i="1"/>
  <c r="G103" i="1" s="1"/>
  <c r="F102" i="1"/>
  <c r="G102" i="1" s="1"/>
  <c r="F101" i="1"/>
  <c r="G101" i="1" s="1"/>
  <c r="F100" i="1"/>
  <c r="G100" i="1" s="1"/>
  <c r="F99" i="1"/>
  <c r="G99" i="1" s="1"/>
  <c r="F98" i="1"/>
  <c r="G98" i="1" s="1"/>
  <c r="F97" i="1"/>
  <c r="G97" i="1" s="1"/>
  <c r="F96" i="1"/>
  <c r="G96" i="1" s="1"/>
  <c r="F95" i="1"/>
  <c r="G95" i="1" s="1"/>
  <c r="F94" i="1"/>
  <c r="G94" i="1" s="1"/>
  <c r="F93" i="1"/>
  <c r="G93" i="1" s="1"/>
  <c r="F92" i="1"/>
  <c r="G92" i="1" s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E67" i="1"/>
  <c r="D67" i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7" i="1"/>
  <c r="G57" i="1" s="1"/>
  <c r="F59" i="1"/>
  <c r="G59" i="1" s="1"/>
  <c r="F58" i="1"/>
  <c r="G58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0" i="1"/>
  <c r="G30" i="1" s="1"/>
  <c r="F32" i="1"/>
  <c r="G32" i="1" s="1"/>
  <c r="F31" i="1"/>
  <c r="G31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F10" i="1"/>
  <c r="G10" i="1" s="1"/>
  <c r="G134" i="1" l="1"/>
  <c r="F134" i="1"/>
  <c r="D74" i="1"/>
  <c r="D6" i="1"/>
  <c r="F67" i="1"/>
  <c r="F268" i="1"/>
  <c r="G211" i="1"/>
  <c r="G268" i="1" s="1"/>
  <c r="G11" i="1"/>
  <c r="G67" i="1" s="1"/>
</calcChain>
</file>

<file path=xl/sharedStrings.xml><?xml version="1.0" encoding="utf-8"?>
<sst xmlns="http://schemas.openxmlformats.org/spreadsheetml/2006/main" count="303" uniqueCount="119">
  <si>
    <t>SN</t>
  </si>
  <si>
    <t>1ST TRUCK WAYBILL INFO</t>
  </si>
  <si>
    <t xml:space="preserve">DRIVER </t>
  </si>
  <si>
    <t>PHONE NO</t>
  </si>
  <si>
    <t>OUTLET :</t>
  </si>
  <si>
    <t>DEPATURE TIME</t>
  </si>
  <si>
    <t>TOTAL CASES</t>
  </si>
  <si>
    <t>Brand</t>
  </si>
  <si>
    <t>VOLUME</t>
  </si>
  <si>
    <t>TONNE</t>
  </si>
  <si>
    <t>Caprisun 200 x 40</t>
  </si>
  <si>
    <t>Caprisun 100 x 40</t>
  </si>
  <si>
    <t>Chivita 1ltr x 10</t>
  </si>
  <si>
    <t xml:space="preserve">Chi Exotic  - 500 ml </t>
  </si>
  <si>
    <t>Chi Exotic 315ml x 12</t>
  </si>
  <si>
    <t xml:space="preserve">Chi Exotic 330ml Can VIS </t>
  </si>
  <si>
    <t>Chi Exotic  - 125ml x 24</t>
  </si>
  <si>
    <t xml:space="preserve">Chi Ice Lemon Tea - 1 Ltr </t>
  </si>
  <si>
    <t xml:space="preserve">Chi Ice Tea Lemon - 315 ml </t>
  </si>
  <si>
    <t>Chi Ice Tea Lemon - 125 ml x 24</t>
  </si>
  <si>
    <t xml:space="preserve">Chi Ice Tea - 330 ml CAN </t>
  </si>
  <si>
    <t>Chivita Active 1lt x 10</t>
  </si>
  <si>
    <t xml:space="preserve">Chivita Active - 330 ml CAN </t>
  </si>
  <si>
    <t>Chivita Active - 315 ml x12</t>
  </si>
  <si>
    <t xml:space="preserve">Chivita Active Zest - 1 Ltr </t>
  </si>
  <si>
    <t>Chivita Active Zest C02 330ml Can VIS</t>
  </si>
  <si>
    <t>Chivita Active Zest 50ml</t>
  </si>
  <si>
    <t xml:space="preserve">Chivita Smart Malts Drink 125ml </t>
  </si>
  <si>
    <t xml:space="preserve">Happy Hour by Chivita - 1 Ltr </t>
  </si>
  <si>
    <t xml:space="preserve">Happy Hour by Chivita - 330 ml CAN </t>
  </si>
  <si>
    <t xml:space="preserve">Happy Hour Tasty tango - 125 ml </t>
  </si>
  <si>
    <t xml:space="preserve">Happy Hour Orange safari - 125 ml </t>
  </si>
  <si>
    <t xml:space="preserve">Happy Hour - 90 ml </t>
  </si>
  <si>
    <t>Hollandia  Yoghurt  - 1 Ltr x 10</t>
  </si>
  <si>
    <t>Hollandia  Yoghurt  - 315 ml VIS</t>
  </si>
  <si>
    <t>Hollandia  Yoghurt  - 180 ml x 24</t>
  </si>
  <si>
    <t>Total</t>
  </si>
  <si>
    <t>1STTRUCK WAYBILL INFO</t>
  </si>
  <si>
    <t>4TH TRUCK WAYBILL INFO</t>
  </si>
  <si>
    <t xml:space="preserve">DRIVER : </t>
  </si>
  <si>
    <t xml:space="preserve">PHONE NO. - </t>
  </si>
  <si>
    <t xml:space="preserve">OUTLET : </t>
  </si>
  <si>
    <t xml:space="preserve">DEPATURE TIME </t>
  </si>
  <si>
    <t xml:space="preserve">TOTAL </t>
  </si>
  <si>
    <t>2ND TRUCK WAYBILL INFO</t>
  </si>
  <si>
    <t>PHONE NO. -</t>
  </si>
  <si>
    <t>DEPATURE TIME - 2:21 PM</t>
  </si>
  <si>
    <t>GET MORE SUPERSTORE</t>
  </si>
  <si>
    <t>FEDEKO</t>
  </si>
  <si>
    <t>LAND LAKE</t>
  </si>
  <si>
    <t>012334768</t>
  </si>
  <si>
    <t>DAVID</t>
  </si>
  <si>
    <t>Pat Apple 200x40</t>
  </si>
  <si>
    <t>Pat Apple 200x16</t>
  </si>
  <si>
    <t>Pat Orange 200x40</t>
  </si>
  <si>
    <t>Pat Orange 200x16</t>
  </si>
  <si>
    <t>Pat Apple 100x40</t>
  </si>
  <si>
    <t>Pat Orange 100x40</t>
  </si>
  <si>
    <t>Juice 100% Orange - 1 Ltr</t>
  </si>
  <si>
    <t>Juice 100% Pineapple - 1 Ltr</t>
  </si>
  <si>
    <t>Juice 100% Apple - 1 Ltr</t>
  </si>
  <si>
    <t>Juice 100% RED GRAPE - 1 Ltr</t>
  </si>
  <si>
    <t>Juice Active - 1 Ltr x 10</t>
  </si>
  <si>
    <t xml:space="preserve">Juice Active Carrot Orange - 1 Ltr </t>
  </si>
  <si>
    <t xml:space="preserve">Juice Active - 330 ml CAN </t>
  </si>
  <si>
    <t>Juice Active - 315 ml x12</t>
  </si>
  <si>
    <t xml:space="preserve">Juice Smart Malts Drink 125ml </t>
  </si>
  <si>
    <t>Blend Multifruita - 1 Ltr VIS</t>
  </si>
  <si>
    <t>Blend Mango - 1 Ltr</t>
  </si>
  <si>
    <t>Blend Pineapple - 1 Ltr</t>
  </si>
  <si>
    <t>Blend Pineapple coconut - 1 Ltr X 10</t>
  </si>
  <si>
    <t xml:space="preserve">Blend Pinacolada - 500 ml </t>
  </si>
  <si>
    <t>Blend Pineapple coconut - 315ml x 12</t>
  </si>
  <si>
    <t xml:space="preserve">Blend - Pineapple C02 330ml Can VIS </t>
  </si>
  <si>
    <t>Blend Pineapple coconut - 125ml x 24</t>
  </si>
  <si>
    <t>Blend Pineapple - 125 ml x 24</t>
  </si>
  <si>
    <t xml:space="preserve">Blend Ice Lemon Tea - 1 Ltr </t>
  </si>
  <si>
    <t xml:space="preserve">Blend Ice Tea - 330 ml CAN </t>
  </si>
  <si>
    <t xml:space="preserve">Blend Ice Tea Lemon - 315 ml </t>
  </si>
  <si>
    <t>Blend Ice Tea Lemon - 125 ml x 24</t>
  </si>
  <si>
    <t xml:space="preserve">Fun time Tasty tango - 125 ml </t>
  </si>
  <si>
    <t xml:space="preserve">Fun time Orange safari - 125 ml </t>
  </si>
  <si>
    <t xml:space="preserve">Fun time Tasty tango - 90 ml </t>
  </si>
  <si>
    <t xml:space="preserve">Fun time Orange safari - 90 ml </t>
  </si>
  <si>
    <t xml:space="preserve">Fun time  Juice - 1 Ltr </t>
  </si>
  <si>
    <t xml:space="preserve">Fun time  Juice - 330 ml CAN </t>
  </si>
  <si>
    <t>Merry  Yoghurt plain sweetened - 1 Ltr x 10</t>
  </si>
  <si>
    <t>Merry  Yoghurt Vannila - 1 Ltr x10</t>
  </si>
  <si>
    <t>Merry  Yoghurt Strawberry - 1 Ltr x 10 VIS</t>
  </si>
  <si>
    <t>Merry  Yoghurt plain sweetened - 500ml x 10 VIS</t>
  </si>
  <si>
    <t>Merry  Yoghurt Strawberry - 500ml x 10 VIS</t>
  </si>
  <si>
    <t>Merry  Yoghurt plain sweetened - 315 ml VIS</t>
  </si>
  <si>
    <t>Merry  Yoghurt Strawberry 315 x 12 ml VIS</t>
  </si>
  <si>
    <t>Merry  Yoghurt Vannila - 315 ml x12</t>
  </si>
  <si>
    <t>Merry  Yoghurt plain sweetened - 180 ml x 24</t>
  </si>
  <si>
    <t>Merry  Yoghurt Strawberry 180 x 24 ml VIS</t>
  </si>
  <si>
    <t>Merry  Yoghurt Strawberry 90 ml VIS</t>
  </si>
  <si>
    <t>Merry  Yoghurt plain sweetened - 90 ml VIS</t>
  </si>
  <si>
    <t xml:space="preserve">Merry Powdered Milk 14G </t>
  </si>
  <si>
    <t>Merry  Yoghurt Strawberry - 1 Ltr x10</t>
  </si>
  <si>
    <t>Merry  Yoghurt Strawberry - 315 ml x12</t>
  </si>
  <si>
    <t>Merry  Yoghurt Strawberry - 315ml x 10 VIS</t>
  </si>
  <si>
    <t xml:space="preserve">Merry  Pure Milk - 1 Ltr </t>
  </si>
  <si>
    <t xml:space="preserve">Merry  Pure Milk LOW FAT - 1 Ltr </t>
  </si>
  <si>
    <t xml:space="preserve">Merry  Pure Milk 190g x 24 (Full Cream) </t>
  </si>
  <si>
    <t>Merry  Pure Milk 120g x Full Cream Combi vis</t>
  </si>
  <si>
    <t xml:space="preserve">Merry  Pure Milk 50g x 48 (Full Cream) </t>
  </si>
  <si>
    <t>Merry 0% Lactose  Milk 1Ltr VIS</t>
  </si>
  <si>
    <t>Wills</t>
  </si>
  <si>
    <t>Set</t>
  </si>
  <si>
    <t xml:space="preserve">Merry Powdered Milk </t>
  </si>
  <si>
    <t xml:space="preserve">Juice  Boost - 1 Ltr </t>
  </si>
  <si>
    <t>Juice  Boost C02 330ml Can VIS</t>
  </si>
  <si>
    <t>Juice  Boost 125ml vis</t>
  </si>
  <si>
    <t>Juice  Boost 50ml</t>
  </si>
  <si>
    <t xml:space="preserve">Juice Active Boost - 1 Ltr </t>
  </si>
  <si>
    <t>Juice Active Boost C02 330ml Can VIS</t>
  </si>
  <si>
    <t>Juice Active Boost 125ml vis</t>
  </si>
  <si>
    <t>Juice Active Boost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</si>
</sst>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002060"/>
      <name val="Arial Narrow"/>
      <family val="2"/>
    </font>
    <font>
      <b/>
      <sz val="11"/>
      <color rgb="FF002060"/>
      <name val="Aptos Narrow"/>
      <family val="2"/>
      <scheme val="minor"/>
    </font>
    <font>
      <b/>
      <sz val="8"/>
      <color rgb="FF002060"/>
      <name val="Arial Narrow"/>
      <family val="2"/>
    </font>
    <font>
      <b/>
      <sz val="10"/>
      <color theme="3" tint="-0.249977111117893"/>
      <name val="Arial Narrow"/>
      <family val="2"/>
    </font>
    <font>
      <b/>
      <sz val="10"/>
      <color theme="4" tint="-0.249977111117893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6" fontId="1" fillId="2" borderId="1" xfId="0" applyNumberFormat="1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3" xfId="0" applyFont="1" applyFill="1" applyBorder="1"/>
    <xf numFmtId="49" fontId="1" fillId="4" borderId="3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0" fontId="1" fillId="4" borderId="5" xfId="0" applyFont="1" applyFill="1" applyBorder="1"/>
    <xf numFmtId="49" fontId="1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8" fontId="1" fillId="4" borderId="5" xfId="0" applyNumberFormat="1" applyFont="1" applyFill="1" applyBorder="1" applyAlignment="1">
      <alignment horizontal="center"/>
    </xf>
    <xf numFmtId="18" fontId="1" fillId="4" borderId="6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14" fontId="0" fillId="0" borderId="0" xfId="0" applyNumberFormat="1"/>
    <xf numFmtId="0" fontId="1" fillId="4" borderId="10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1" fillId="4" borderId="2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0" borderId="13" xfId="0" applyFont="1" applyBorder="1"/>
    <xf numFmtId="0" fontId="1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16" fontId="1" fillId="2" borderId="15" xfId="0" applyNumberFormat="1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434B-983C-4A51-B07A-44F28EF881DB}">
  <dimension ref="A1:J268"/>
  <sheetViews>
    <sheetView tabSelected="1" topLeftCell="C1" zoomScale="60" zoomScaleNormal="60" workbookViewId="0">
      <selection activeCell="C1" sqref="C1:G67"/>
    </sheetView>
  </sheetViews>
  <sheetFormatPr defaultRowHeight="14.5" x14ac:dyDescent="0.35"/>
  <cols>
    <col min="1" max="1" width="0" hidden="1" customWidth="1"/>
    <col min="2" max="2" width="26.6328125" hidden="1" customWidth="1"/>
    <col min="3" max="3" width="37.90625" customWidth="1"/>
    <col min="4" max="4" width="13.7265625" bestFit="1" customWidth="1"/>
    <col min="5" max="5" width="14.08984375" bestFit="1" customWidth="1"/>
    <col min="6" max="8" width="9.7265625" customWidth="1"/>
    <col min="10" max="10" width="10.08984375" bestFit="1" customWidth="1"/>
  </cols>
  <sheetData>
    <row r="1" spans="1:10" ht="15" thickBot="1" x14ac:dyDescent="0.4">
      <c r="A1" s="1" t="s">
        <v>0</v>
      </c>
      <c r="C1" s="2" t="s">
        <v>1</v>
      </c>
    </row>
    <row r="2" spans="1:10" x14ac:dyDescent="0.35">
      <c r="A2" s="3">
        <v>1</v>
      </c>
      <c r="C2" s="4" t="s">
        <v>2</v>
      </c>
      <c r="D2" s="5" t="s">
        <v>51</v>
      </c>
      <c r="E2" s="6"/>
    </row>
    <row r="3" spans="1:10" x14ac:dyDescent="0.35">
      <c r="A3" s="3">
        <v>2</v>
      </c>
      <c r="C3" s="7" t="s">
        <v>3</v>
      </c>
      <c r="D3" s="8" t="s">
        <v>50</v>
      </c>
      <c r="E3" s="9"/>
    </row>
    <row r="4" spans="1:10" ht="20.5" customHeight="1" x14ac:dyDescent="0.35">
      <c r="A4" s="3">
        <v>3</v>
      </c>
      <c r="C4" s="7" t="s">
        <v>4</v>
      </c>
      <c r="D4" s="10" t="s">
        <v>47</v>
      </c>
      <c r="E4" s="11"/>
    </row>
    <row r="5" spans="1:10" x14ac:dyDescent="0.35">
      <c r="A5" s="3">
        <v>4</v>
      </c>
      <c r="C5" s="7" t="s">
        <v>5</v>
      </c>
      <c r="D5" s="12">
        <v>0.51388888888888884</v>
      </c>
      <c r="E5" s="13"/>
    </row>
    <row r="6" spans="1:10" ht="15" thickBot="1" x14ac:dyDescent="0.4">
      <c r="A6" s="3">
        <v>5</v>
      </c>
      <c r="C6" s="14" t="s">
        <v>6</v>
      </c>
      <c r="D6" s="15">
        <f>D67+E67</f>
        <v>1575</v>
      </c>
      <c r="E6" s="16"/>
      <c r="J6" s="17"/>
    </row>
    <row r="7" spans="1:10" hidden="1" x14ac:dyDescent="0.35">
      <c r="A7" s="3">
        <v>6</v>
      </c>
      <c r="C7" s="18"/>
    </row>
    <row r="8" spans="1:10" hidden="1" x14ac:dyDescent="0.35">
      <c r="A8" s="3"/>
      <c r="B8" s="3"/>
      <c r="C8" s="3"/>
      <c r="D8" s="39"/>
    </row>
    <row r="9" spans="1:10" ht="15" thickBot="1" x14ac:dyDescent="0.4">
      <c r="A9" s="1" t="s">
        <v>0</v>
      </c>
      <c r="B9" s="1"/>
      <c r="C9" s="48" t="s">
        <v>7</v>
      </c>
      <c r="D9" s="49" t="s">
        <v>48</v>
      </c>
      <c r="E9" s="49" t="s">
        <v>49</v>
      </c>
      <c r="F9" s="49" t="s">
        <v>8</v>
      </c>
      <c r="G9" s="49" t="s">
        <v>9</v>
      </c>
    </row>
    <row r="10" spans="1:10" x14ac:dyDescent="0.35">
      <c r="A10" s="3">
        <v>1</v>
      </c>
      <c r="B10" s="20" t="s">
        <v>10</v>
      </c>
      <c r="C10" s="21" t="s">
        <v>52</v>
      </c>
      <c r="D10" s="50">
        <v>100</v>
      </c>
      <c r="E10" s="50">
        <v>50</v>
      </c>
      <c r="F10" s="56">
        <f>(200*40)*(D10+E10)</f>
        <v>1200000</v>
      </c>
      <c r="G10" s="57">
        <f>F10*0.000001</f>
        <v>1.2</v>
      </c>
    </row>
    <row r="11" spans="1:10" hidden="1" x14ac:dyDescent="0.35">
      <c r="A11" s="3">
        <v>1</v>
      </c>
      <c r="B11" s="25"/>
      <c r="C11" s="21" t="s">
        <v>53</v>
      </c>
      <c r="D11" s="22"/>
      <c r="E11" s="22"/>
      <c r="F11" s="23">
        <f>(200*16)*(D11+E11)</f>
        <v>0</v>
      </c>
      <c r="G11" s="24">
        <f t="shared" ref="G11:G15" si="0">F11*0.000001</f>
        <v>0</v>
      </c>
    </row>
    <row r="12" spans="1:10" x14ac:dyDescent="0.35">
      <c r="A12" s="3">
        <v>2</v>
      </c>
      <c r="B12" s="26"/>
      <c r="C12" s="21" t="s">
        <v>54</v>
      </c>
      <c r="D12" s="22">
        <v>100</v>
      </c>
      <c r="E12" s="22">
        <v>50</v>
      </c>
      <c r="F12" s="23">
        <f>(200*40)*(D12+E12)</f>
        <v>1200000</v>
      </c>
      <c r="G12" s="24">
        <f t="shared" si="0"/>
        <v>1.2</v>
      </c>
    </row>
    <row r="13" spans="1:10" hidden="1" x14ac:dyDescent="0.35">
      <c r="A13" s="3">
        <v>2</v>
      </c>
      <c r="B13" s="27"/>
      <c r="C13" s="21" t="s">
        <v>55</v>
      </c>
      <c r="D13" s="22"/>
      <c r="E13" s="22"/>
      <c r="F13" s="23">
        <f>(200*16)*(D13+E13)</f>
        <v>0</v>
      </c>
      <c r="G13" s="24">
        <f t="shared" si="0"/>
        <v>0</v>
      </c>
    </row>
    <row r="14" spans="1:10" x14ac:dyDescent="0.35">
      <c r="A14" s="3">
        <v>3</v>
      </c>
      <c r="B14" s="20" t="s">
        <v>11</v>
      </c>
      <c r="C14" s="21" t="s">
        <v>56</v>
      </c>
      <c r="D14" s="22">
        <v>25</v>
      </c>
      <c r="E14" s="22">
        <v>20</v>
      </c>
      <c r="F14" s="23">
        <f>(100*40)*(D14+E14)</f>
        <v>180000</v>
      </c>
      <c r="G14" s="24">
        <f t="shared" si="0"/>
        <v>0.18</v>
      </c>
    </row>
    <row r="15" spans="1:10" hidden="1" x14ac:dyDescent="0.35">
      <c r="A15" s="3">
        <v>4</v>
      </c>
      <c r="B15" s="26"/>
      <c r="C15" s="21" t="s">
        <v>57</v>
      </c>
      <c r="D15" s="22"/>
      <c r="E15" s="22"/>
      <c r="F15" s="23">
        <f>(100*40)*(D15+E15)</f>
        <v>0</v>
      </c>
      <c r="G15" s="24">
        <f t="shared" si="0"/>
        <v>0</v>
      </c>
    </row>
    <row r="16" spans="1:10" x14ac:dyDescent="0.35">
      <c r="A16" s="3">
        <v>5</v>
      </c>
      <c r="B16" s="28" t="s">
        <v>12</v>
      </c>
      <c r="C16" s="29" t="s">
        <v>58</v>
      </c>
      <c r="D16" s="22">
        <v>20</v>
      </c>
      <c r="E16" s="22">
        <v>20</v>
      </c>
      <c r="F16" s="23">
        <f>(1*10)*(D16+E16)</f>
        <v>400</v>
      </c>
      <c r="G16" s="24">
        <f>F16*0.001</f>
        <v>0.4</v>
      </c>
    </row>
    <row r="17" spans="1:7" x14ac:dyDescent="0.35">
      <c r="A17" s="3">
        <v>6</v>
      </c>
      <c r="B17" s="27"/>
      <c r="C17" s="29" t="s">
        <v>59</v>
      </c>
      <c r="D17" s="22">
        <v>20</v>
      </c>
      <c r="E17" s="22">
        <v>20</v>
      </c>
      <c r="F17" s="23">
        <f t="shared" ref="F17:F23" si="1">(1*10)*(D17+E17)</f>
        <v>400</v>
      </c>
      <c r="G17" s="24">
        <f>F17*0.001</f>
        <v>0.4</v>
      </c>
    </row>
    <row r="18" spans="1:7" x14ac:dyDescent="0.35">
      <c r="A18" s="3">
        <v>7</v>
      </c>
      <c r="B18" s="30"/>
      <c r="C18" s="29" t="s">
        <v>60</v>
      </c>
      <c r="D18" s="22">
        <v>10</v>
      </c>
      <c r="E18" s="22">
        <v>10</v>
      </c>
      <c r="F18" s="23">
        <f t="shared" si="1"/>
        <v>200</v>
      </c>
      <c r="G18" s="24">
        <f t="shared" ref="G18:G23" si="2">F18*0.001</f>
        <v>0.2</v>
      </c>
    </row>
    <row r="19" spans="1:7" x14ac:dyDescent="0.35">
      <c r="A19" s="3">
        <v>7</v>
      </c>
      <c r="B19" s="30"/>
      <c r="C19" s="29" t="s">
        <v>61</v>
      </c>
      <c r="D19" s="22">
        <v>10</v>
      </c>
      <c r="E19" s="22">
        <v>10</v>
      </c>
      <c r="F19" s="23">
        <f t="shared" si="1"/>
        <v>200</v>
      </c>
      <c r="G19" s="24">
        <f t="shared" si="2"/>
        <v>0.2</v>
      </c>
    </row>
    <row r="20" spans="1:7" hidden="1" x14ac:dyDescent="0.35">
      <c r="A20" s="3">
        <v>8</v>
      </c>
      <c r="B20" s="27"/>
      <c r="C20" s="31" t="s">
        <v>67</v>
      </c>
      <c r="D20" s="22"/>
      <c r="E20" s="22"/>
      <c r="F20" s="23">
        <f>(1*10)*(D20+E20)</f>
        <v>0</v>
      </c>
      <c r="G20" s="24">
        <f t="shared" si="2"/>
        <v>0</v>
      </c>
    </row>
    <row r="21" spans="1:7" hidden="1" x14ac:dyDescent="0.35">
      <c r="A21" s="3">
        <v>9</v>
      </c>
      <c r="B21" s="27"/>
      <c r="C21" s="31" t="s">
        <v>68</v>
      </c>
      <c r="D21" s="22"/>
      <c r="E21" s="22"/>
      <c r="F21" s="23">
        <f t="shared" si="1"/>
        <v>0</v>
      </c>
      <c r="G21" s="24">
        <f t="shared" si="2"/>
        <v>0</v>
      </c>
    </row>
    <row r="22" spans="1:7" hidden="1" x14ac:dyDescent="0.35">
      <c r="A22" s="3">
        <v>10</v>
      </c>
      <c r="B22" s="27"/>
      <c r="C22" s="31" t="s">
        <v>69</v>
      </c>
      <c r="D22" s="22"/>
      <c r="E22" s="22"/>
      <c r="F22" s="23">
        <f t="shared" si="1"/>
        <v>0</v>
      </c>
      <c r="G22" s="24">
        <f t="shared" si="2"/>
        <v>0</v>
      </c>
    </row>
    <row r="23" spans="1:7" x14ac:dyDescent="0.35">
      <c r="A23" s="3">
        <v>11</v>
      </c>
      <c r="B23" s="30"/>
      <c r="C23" s="31" t="s">
        <v>70</v>
      </c>
      <c r="D23" s="22">
        <v>10</v>
      </c>
      <c r="E23" s="22">
        <v>5</v>
      </c>
      <c r="F23" s="23">
        <f t="shared" si="1"/>
        <v>150</v>
      </c>
      <c r="G23" s="24">
        <f t="shared" si="2"/>
        <v>0.15</v>
      </c>
    </row>
    <row r="24" spans="1:7" hidden="1" x14ac:dyDescent="0.35">
      <c r="A24" s="3">
        <v>12</v>
      </c>
      <c r="B24" s="3" t="s">
        <v>13</v>
      </c>
      <c r="C24" s="31" t="s">
        <v>71</v>
      </c>
      <c r="D24" s="22"/>
      <c r="E24" s="22"/>
      <c r="F24" s="23">
        <f>(500*10)*(D24+E24)</f>
        <v>0</v>
      </c>
      <c r="G24" s="24">
        <f t="shared" ref="G24:G28" si="3">F24*0.000001</f>
        <v>0</v>
      </c>
    </row>
    <row r="25" spans="1:7" x14ac:dyDescent="0.35">
      <c r="A25" s="3">
        <v>13</v>
      </c>
      <c r="B25" s="3" t="s">
        <v>14</v>
      </c>
      <c r="C25" s="31" t="s">
        <v>72</v>
      </c>
      <c r="D25" s="22"/>
      <c r="E25" s="22">
        <v>20</v>
      </c>
      <c r="F25" s="23">
        <f>(315*12)*(D25+E25)</f>
        <v>75600</v>
      </c>
      <c r="G25" s="24">
        <f t="shared" si="3"/>
        <v>7.5600000000000001E-2</v>
      </c>
    </row>
    <row r="26" spans="1:7" x14ac:dyDescent="0.35">
      <c r="A26" s="3">
        <v>14</v>
      </c>
      <c r="B26" s="3" t="s">
        <v>15</v>
      </c>
      <c r="C26" s="31" t="s">
        <v>73</v>
      </c>
      <c r="D26" s="22"/>
      <c r="E26" s="22">
        <v>20</v>
      </c>
      <c r="F26" s="23">
        <f>(330*24)*(D26+E26)</f>
        <v>158400</v>
      </c>
      <c r="G26" s="24">
        <f t="shared" si="3"/>
        <v>0.15839999999999999</v>
      </c>
    </row>
    <row r="27" spans="1:7" x14ac:dyDescent="0.35">
      <c r="A27" s="3">
        <v>15</v>
      </c>
      <c r="B27" s="28" t="s">
        <v>16</v>
      </c>
      <c r="C27" s="31" t="s">
        <v>74</v>
      </c>
      <c r="D27" s="22"/>
      <c r="E27" s="22">
        <v>20</v>
      </c>
      <c r="F27" s="23">
        <f>(125*24)*(D27+E27)</f>
        <v>60000</v>
      </c>
      <c r="G27" s="24">
        <f t="shared" si="3"/>
        <v>0.06</v>
      </c>
    </row>
    <row r="28" spans="1:7" hidden="1" x14ac:dyDescent="0.35">
      <c r="A28" s="3">
        <v>16</v>
      </c>
      <c r="B28" s="30"/>
      <c r="C28" s="31" t="s">
        <v>75</v>
      </c>
      <c r="D28" s="22"/>
      <c r="E28" s="22"/>
      <c r="F28" s="23">
        <f>(125*24)*(D28+E28)</f>
        <v>0</v>
      </c>
      <c r="G28" s="24">
        <f t="shared" si="3"/>
        <v>0</v>
      </c>
    </row>
    <row r="29" spans="1:7" x14ac:dyDescent="0.35">
      <c r="A29" s="3">
        <v>17</v>
      </c>
      <c r="B29" s="3" t="s">
        <v>17</v>
      </c>
      <c r="C29" s="32" t="s">
        <v>76</v>
      </c>
      <c r="D29" s="22">
        <v>5</v>
      </c>
      <c r="E29" s="22">
        <v>10</v>
      </c>
      <c r="F29" s="23">
        <f>(1*10)*(D29+E29)</f>
        <v>150</v>
      </c>
      <c r="G29" s="24">
        <f>F29*0.001</f>
        <v>0.15</v>
      </c>
    </row>
    <row r="30" spans="1:7" hidden="1" x14ac:dyDescent="0.35">
      <c r="A30" s="3">
        <v>20</v>
      </c>
      <c r="B30" s="3" t="s">
        <v>20</v>
      </c>
      <c r="C30" s="32" t="s">
        <v>77</v>
      </c>
      <c r="D30" s="22"/>
      <c r="E30" s="22"/>
      <c r="F30" s="23">
        <f>(330*24)*(D30+E30)</f>
        <v>0</v>
      </c>
      <c r="G30" s="24">
        <f>F30*0.000001</f>
        <v>0</v>
      </c>
    </row>
    <row r="31" spans="1:7" hidden="1" x14ac:dyDescent="0.35">
      <c r="A31" s="3">
        <v>18</v>
      </c>
      <c r="B31" s="3" t="s">
        <v>18</v>
      </c>
      <c r="C31" s="32" t="s">
        <v>78</v>
      </c>
      <c r="D31" s="22"/>
      <c r="E31" s="22"/>
      <c r="F31" s="23">
        <f>(315*12)*(D31+E31)</f>
        <v>0</v>
      </c>
      <c r="G31" s="24">
        <f t="shared" ref="G31:G32" si="4">F31*0.000001</f>
        <v>0</v>
      </c>
    </row>
    <row r="32" spans="1:7" hidden="1" x14ac:dyDescent="0.35">
      <c r="A32" s="3">
        <v>19</v>
      </c>
      <c r="B32" s="3" t="s">
        <v>19</v>
      </c>
      <c r="C32" s="32" t="s">
        <v>79</v>
      </c>
      <c r="D32" s="22"/>
      <c r="E32" s="22"/>
      <c r="F32" s="23">
        <f>(125*24)*(D32+E32)</f>
        <v>0</v>
      </c>
      <c r="G32" s="24">
        <f t="shared" si="4"/>
        <v>0</v>
      </c>
    </row>
    <row r="33" spans="1:7" x14ac:dyDescent="0.35">
      <c r="A33" s="3">
        <v>21</v>
      </c>
      <c r="B33" s="28" t="s">
        <v>21</v>
      </c>
      <c r="C33" s="29" t="s">
        <v>62</v>
      </c>
      <c r="D33" s="22">
        <v>20</v>
      </c>
      <c r="E33" s="22">
        <v>10</v>
      </c>
      <c r="F33" s="23">
        <f>(1*10)*(D33+E33)</f>
        <v>300</v>
      </c>
      <c r="G33" s="24">
        <f t="shared" ref="G33:G34" si="5">F33*0.001</f>
        <v>0.3</v>
      </c>
    </row>
    <row r="34" spans="1:7" hidden="1" x14ac:dyDescent="0.35">
      <c r="A34" s="3">
        <v>22</v>
      </c>
      <c r="B34" s="30"/>
      <c r="C34" s="29" t="s">
        <v>63</v>
      </c>
      <c r="D34" s="22"/>
      <c r="E34" s="22"/>
      <c r="F34" s="23">
        <f>(1*10)*(D34+E34)</f>
        <v>0</v>
      </c>
      <c r="G34" s="24">
        <f t="shared" si="5"/>
        <v>0</v>
      </c>
    </row>
    <row r="35" spans="1:7" x14ac:dyDescent="0.35">
      <c r="A35" s="3">
        <v>23</v>
      </c>
      <c r="B35" s="3" t="s">
        <v>22</v>
      </c>
      <c r="C35" s="29" t="s">
        <v>64</v>
      </c>
      <c r="D35" s="22"/>
      <c r="E35" s="22">
        <v>20</v>
      </c>
      <c r="F35" s="23">
        <f>(330*24)*(D35+E35)</f>
        <v>158400</v>
      </c>
      <c r="G35" s="24">
        <f t="shared" ref="G35:G36" si="6">F35*0.000001</f>
        <v>0.15839999999999999</v>
      </c>
    </row>
    <row r="36" spans="1:7" hidden="1" x14ac:dyDescent="0.35">
      <c r="A36" s="3">
        <v>24</v>
      </c>
      <c r="B36" s="3" t="s">
        <v>23</v>
      </c>
      <c r="C36" s="29" t="s">
        <v>65</v>
      </c>
      <c r="D36" s="22"/>
      <c r="E36" s="22"/>
      <c r="F36" s="23">
        <f>(315*12)*(D36+E36)</f>
        <v>0</v>
      </c>
      <c r="G36" s="24">
        <f t="shared" si="6"/>
        <v>0</v>
      </c>
    </row>
    <row r="37" spans="1:7" x14ac:dyDescent="0.35">
      <c r="A37" s="3">
        <v>25</v>
      </c>
      <c r="B37" s="3" t="s">
        <v>24</v>
      </c>
      <c r="C37" s="33" t="s">
        <v>111</v>
      </c>
      <c r="D37" s="22"/>
      <c r="E37" s="22">
        <v>20</v>
      </c>
      <c r="F37" s="23">
        <f>(1*10)*(D37+E37)</f>
        <v>200</v>
      </c>
      <c r="G37" s="24">
        <f>F37*0.001</f>
        <v>0.2</v>
      </c>
    </row>
    <row r="38" spans="1:7" x14ac:dyDescent="0.35">
      <c r="A38" s="3">
        <v>26</v>
      </c>
      <c r="B38" s="3" t="s">
        <v>25</v>
      </c>
      <c r="C38" s="33" t="s">
        <v>112</v>
      </c>
      <c r="D38" s="22"/>
      <c r="E38" s="22">
        <v>20</v>
      </c>
      <c r="F38" s="23">
        <f>(330*24)*(D38+E38)</f>
        <v>158400</v>
      </c>
      <c r="G38" s="24">
        <f t="shared" ref="G38:G41" si="7">F38*0.000001</f>
        <v>0.15839999999999999</v>
      </c>
    </row>
    <row r="39" spans="1:7" hidden="1" x14ac:dyDescent="0.35">
      <c r="A39" s="3">
        <v>27</v>
      </c>
      <c r="B39" s="30"/>
      <c r="C39" s="33" t="s">
        <v>113</v>
      </c>
      <c r="D39" s="22"/>
      <c r="E39" s="22"/>
      <c r="F39" s="23">
        <f>(125*24)*(D39+E39)</f>
        <v>0</v>
      </c>
      <c r="G39" s="24">
        <f t="shared" si="7"/>
        <v>0</v>
      </c>
    </row>
    <row r="40" spans="1:7" hidden="1" x14ac:dyDescent="0.35">
      <c r="A40" s="3">
        <v>28</v>
      </c>
      <c r="B40" s="3" t="s">
        <v>26</v>
      </c>
      <c r="C40" s="33" t="s">
        <v>114</v>
      </c>
      <c r="D40" s="22"/>
      <c r="E40" s="22"/>
      <c r="F40" s="23">
        <f>(50*48)*(D40+E40)</f>
        <v>0</v>
      </c>
      <c r="G40" s="24">
        <f t="shared" si="7"/>
        <v>0</v>
      </c>
    </row>
    <row r="41" spans="1:7" hidden="1" x14ac:dyDescent="0.35">
      <c r="A41" s="3">
        <v>29</v>
      </c>
      <c r="B41" s="3" t="s">
        <v>27</v>
      </c>
      <c r="C41" s="34" t="s">
        <v>66</v>
      </c>
      <c r="D41" s="22"/>
      <c r="E41" s="22"/>
      <c r="F41" s="23">
        <f>(125*24)*(D41+E41)</f>
        <v>0</v>
      </c>
      <c r="G41" s="24">
        <f t="shared" si="7"/>
        <v>0</v>
      </c>
    </row>
    <row r="42" spans="1:7" x14ac:dyDescent="0.35">
      <c r="A42" s="3">
        <v>30</v>
      </c>
      <c r="B42" s="3" t="s">
        <v>28</v>
      </c>
      <c r="C42" s="35" t="s">
        <v>84</v>
      </c>
      <c r="D42" s="22"/>
      <c r="E42" s="22">
        <v>20</v>
      </c>
      <c r="F42" s="23">
        <f>(1*10)*(D42+E42)</f>
        <v>200</v>
      </c>
      <c r="G42" s="24">
        <f>F42*0.001</f>
        <v>0.2</v>
      </c>
    </row>
    <row r="43" spans="1:7" hidden="1" x14ac:dyDescent="0.35">
      <c r="A43" s="3">
        <v>31</v>
      </c>
      <c r="B43" s="3" t="s">
        <v>29</v>
      </c>
      <c r="C43" s="35" t="s">
        <v>85</v>
      </c>
      <c r="D43" s="22"/>
      <c r="E43" s="22"/>
      <c r="F43" s="23">
        <f>(330*24)*(D43+E43)</f>
        <v>0</v>
      </c>
      <c r="G43" s="24">
        <f t="shared" ref="G43:G47" si="8">F43*0.000001</f>
        <v>0</v>
      </c>
    </row>
    <row r="44" spans="1:7" x14ac:dyDescent="0.35">
      <c r="A44" s="3">
        <v>32</v>
      </c>
      <c r="B44" s="3" t="s">
        <v>30</v>
      </c>
      <c r="C44" s="35" t="s">
        <v>80</v>
      </c>
      <c r="D44" s="22">
        <v>20</v>
      </c>
      <c r="E44" s="22">
        <v>10</v>
      </c>
      <c r="F44" s="23">
        <f>(125*24)*(D44+E44)</f>
        <v>90000</v>
      </c>
      <c r="G44" s="24">
        <f t="shared" si="8"/>
        <v>0.09</v>
      </c>
    </row>
    <row r="45" spans="1:7" x14ac:dyDescent="0.35">
      <c r="A45" s="3">
        <v>33</v>
      </c>
      <c r="B45" s="3" t="s">
        <v>31</v>
      </c>
      <c r="C45" s="35" t="s">
        <v>81</v>
      </c>
      <c r="D45" s="22">
        <v>20</v>
      </c>
      <c r="E45" s="22">
        <v>20</v>
      </c>
      <c r="F45" s="23">
        <f>(125*24)*(D45+E45)</f>
        <v>120000</v>
      </c>
      <c r="G45" s="24">
        <f t="shared" si="8"/>
        <v>0.12</v>
      </c>
    </row>
    <row r="46" spans="1:7" x14ac:dyDescent="0.35">
      <c r="A46" s="3">
        <v>34</v>
      </c>
      <c r="B46" s="28" t="s">
        <v>32</v>
      </c>
      <c r="C46" s="35" t="s">
        <v>82</v>
      </c>
      <c r="D46" s="22"/>
      <c r="E46" s="22">
        <v>20</v>
      </c>
      <c r="F46" s="23">
        <f>(90*24)*(D46+E46)</f>
        <v>43200</v>
      </c>
      <c r="G46" s="24">
        <f t="shared" si="8"/>
        <v>4.3199999999999995E-2</v>
      </c>
    </row>
    <row r="47" spans="1:7" x14ac:dyDescent="0.35">
      <c r="A47" s="3">
        <v>35</v>
      </c>
      <c r="B47" s="30"/>
      <c r="C47" s="35" t="s">
        <v>83</v>
      </c>
      <c r="D47" s="22"/>
      <c r="E47" s="22">
        <v>15</v>
      </c>
      <c r="F47" s="23">
        <f>(90*24)*(D47+E47)</f>
        <v>32400</v>
      </c>
      <c r="G47" s="24">
        <f t="shared" si="8"/>
        <v>3.2399999999999998E-2</v>
      </c>
    </row>
    <row r="48" spans="1:7" x14ac:dyDescent="0.35">
      <c r="A48" s="3">
        <v>36</v>
      </c>
      <c r="B48" s="36" t="s">
        <v>33</v>
      </c>
      <c r="C48" s="34" t="s">
        <v>86</v>
      </c>
      <c r="D48" s="22">
        <v>50</v>
      </c>
      <c r="E48" s="22">
        <v>25</v>
      </c>
      <c r="F48" s="23">
        <f t="shared" ref="F48:F50" si="9">(1*10)*(D48+E48)</f>
        <v>750</v>
      </c>
      <c r="G48" s="24">
        <f t="shared" ref="G48:G50" si="10">F48*0.001</f>
        <v>0.75</v>
      </c>
    </row>
    <row r="49" spans="1:7" x14ac:dyDescent="0.35">
      <c r="A49" s="3">
        <v>37</v>
      </c>
      <c r="B49" s="37"/>
      <c r="C49" s="34" t="s">
        <v>87</v>
      </c>
      <c r="D49" s="22">
        <v>20</v>
      </c>
      <c r="E49" s="22">
        <v>10</v>
      </c>
      <c r="F49" s="23">
        <f t="shared" si="9"/>
        <v>300</v>
      </c>
      <c r="G49" s="24">
        <f t="shared" si="10"/>
        <v>0.3</v>
      </c>
    </row>
    <row r="50" spans="1:7" x14ac:dyDescent="0.35">
      <c r="A50" s="3">
        <v>39</v>
      </c>
      <c r="B50" s="38"/>
      <c r="C50" s="34" t="s">
        <v>88</v>
      </c>
      <c r="D50" s="22">
        <v>10</v>
      </c>
      <c r="E50" s="22">
        <v>10</v>
      </c>
      <c r="F50" s="23">
        <f t="shared" si="9"/>
        <v>200</v>
      </c>
      <c r="G50" s="24">
        <f t="shared" si="10"/>
        <v>0.2</v>
      </c>
    </row>
    <row r="51" spans="1:7" x14ac:dyDescent="0.35">
      <c r="A51" s="3">
        <v>38</v>
      </c>
      <c r="B51" s="37"/>
      <c r="C51" s="34" t="s">
        <v>89</v>
      </c>
      <c r="D51" s="22">
        <v>20</v>
      </c>
      <c r="E51" s="22">
        <v>10</v>
      </c>
      <c r="F51" s="23">
        <f t="shared" ref="F51:F52" si="11">(500*10)*(D51+E51)</f>
        <v>150000</v>
      </c>
      <c r="G51" s="24">
        <f t="shared" ref="G51:G59" si="12">F51*0.000001</f>
        <v>0.15</v>
      </c>
    </row>
    <row r="52" spans="1:7" hidden="1" x14ac:dyDescent="0.35">
      <c r="A52" s="3">
        <v>39</v>
      </c>
      <c r="B52" s="38"/>
      <c r="C52" s="34" t="s">
        <v>90</v>
      </c>
      <c r="D52" s="22"/>
      <c r="E52" s="22"/>
      <c r="F52" s="23">
        <f t="shared" si="11"/>
        <v>0</v>
      </c>
      <c r="G52" s="24">
        <f t="shared" si="12"/>
        <v>0</v>
      </c>
    </row>
    <row r="53" spans="1:7" x14ac:dyDescent="0.35">
      <c r="A53" s="3">
        <v>40</v>
      </c>
      <c r="B53" s="36" t="s">
        <v>34</v>
      </c>
      <c r="C53" s="34" t="s">
        <v>91</v>
      </c>
      <c r="D53" s="22"/>
      <c r="E53" s="22">
        <v>30</v>
      </c>
      <c r="F53" s="23">
        <f t="shared" ref="F53:F55" si="13">(315*12)*(D53+E53)</f>
        <v>113400</v>
      </c>
      <c r="G53" s="24">
        <f t="shared" si="12"/>
        <v>0.1134</v>
      </c>
    </row>
    <row r="54" spans="1:7" x14ac:dyDescent="0.35">
      <c r="A54" s="3">
        <v>45</v>
      </c>
      <c r="B54" s="3"/>
      <c r="C54" s="34" t="s">
        <v>92</v>
      </c>
      <c r="D54" s="22">
        <v>50</v>
      </c>
      <c r="E54" s="22"/>
      <c r="F54" s="23">
        <f t="shared" si="13"/>
        <v>189000</v>
      </c>
      <c r="G54" s="24">
        <f t="shared" si="12"/>
        <v>0.189</v>
      </c>
    </row>
    <row r="55" spans="1:7" hidden="1" x14ac:dyDescent="0.35">
      <c r="A55" s="3">
        <v>41</v>
      </c>
      <c r="B55" s="38"/>
      <c r="C55" s="34" t="s">
        <v>93</v>
      </c>
      <c r="D55" s="22"/>
      <c r="E55" s="22"/>
      <c r="F55" s="23">
        <f t="shared" si="13"/>
        <v>0</v>
      </c>
      <c r="G55" s="24">
        <f t="shared" si="12"/>
        <v>0</v>
      </c>
    </row>
    <row r="56" spans="1:7" x14ac:dyDescent="0.35">
      <c r="A56" s="3">
        <v>42</v>
      </c>
      <c r="B56" s="3" t="s">
        <v>35</v>
      </c>
      <c r="C56" s="34" t="s">
        <v>94</v>
      </c>
      <c r="D56" s="22"/>
      <c r="E56" s="22">
        <v>20</v>
      </c>
      <c r="F56" s="23">
        <f>(180*24)*(D56+E56)</f>
        <v>86400</v>
      </c>
      <c r="G56" s="24">
        <f t="shared" si="12"/>
        <v>8.6399999999999991E-2</v>
      </c>
    </row>
    <row r="57" spans="1:7" hidden="1" x14ac:dyDescent="0.35">
      <c r="A57" s="3">
        <v>45</v>
      </c>
      <c r="B57" s="3"/>
      <c r="C57" s="34" t="s">
        <v>95</v>
      </c>
      <c r="D57" s="22"/>
      <c r="E57" s="22"/>
      <c r="F57" s="23">
        <f>(180*24)*(D57+E57)</f>
        <v>0</v>
      </c>
      <c r="G57" s="24">
        <f>F57*0.000001</f>
        <v>0</v>
      </c>
    </row>
    <row r="58" spans="1:7" x14ac:dyDescent="0.35">
      <c r="A58" s="3">
        <v>43</v>
      </c>
      <c r="B58" s="37"/>
      <c r="C58" s="34" t="s">
        <v>96</v>
      </c>
      <c r="D58" s="22">
        <v>20</v>
      </c>
      <c r="E58" s="22"/>
      <c r="F58" s="23">
        <f t="shared" ref="F58:F59" si="14">(90*24)*(D58+E58)</f>
        <v>43200</v>
      </c>
      <c r="G58" s="24">
        <f t="shared" si="12"/>
        <v>4.3199999999999995E-2</v>
      </c>
    </row>
    <row r="59" spans="1:7" hidden="1" x14ac:dyDescent="0.35">
      <c r="A59" s="3">
        <v>44</v>
      </c>
      <c r="B59" s="38"/>
      <c r="C59" s="34" t="s">
        <v>97</v>
      </c>
      <c r="D59" s="22"/>
      <c r="E59" s="22"/>
      <c r="F59" s="23">
        <f t="shared" si="14"/>
        <v>0</v>
      </c>
      <c r="G59" s="24">
        <f t="shared" si="12"/>
        <v>0</v>
      </c>
    </row>
    <row r="60" spans="1:7" x14ac:dyDescent="0.35">
      <c r="A60" s="3">
        <v>46</v>
      </c>
      <c r="B60" s="3"/>
      <c r="C60" s="21" t="s">
        <v>102</v>
      </c>
      <c r="D60" s="22">
        <v>10</v>
      </c>
      <c r="E60" s="22">
        <v>5</v>
      </c>
      <c r="F60" s="23">
        <f t="shared" ref="F60:F62" si="15">(1*10)*(D60+E60)</f>
        <v>150</v>
      </c>
      <c r="G60" s="24">
        <f t="shared" ref="G60:G62" si="16">F60*0.001</f>
        <v>0.15</v>
      </c>
    </row>
    <row r="61" spans="1:7" hidden="1" x14ac:dyDescent="0.35">
      <c r="A61" s="3">
        <v>47</v>
      </c>
      <c r="B61" s="3"/>
      <c r="C61" s="21" t="s">
        <v>107</v>
      </c>
      <c r="D61" s="22"/>
      <c r="E61" s="22"/>
      <c r="F61" s="23">
        <f t="shared" si="15"/>
        <v>0</v>
      </c>
      <c r="G61" s="24">
        <f t="shared" si="16"/>
        <v>0</v>
      </c>
    </row>
    <row r="62" spans="1:7" x14ac:dyDescent="0.35">
      <c r="C62" s="21" t="s">
        <v>103</v>
      </c>
      <c r="D62" s="22"/>
      <c r="E62" s="22">
        <v>5</v>
      </c>
      <c r="F62" s="23">
        <f t="shared" si="15"/>
        <v>50</v>
      </c>
      <c r="G62" s="24">
        <f t="shared" si="16"/>
        <v>0.05</v>
      </c>
    </row>
    <row r="63" spans="1:7" x14ac:dyDescent="0.35">
      <c r="A63" s="3">
        <v>48</v>
      </c>
      <c r="B63" s="3"/>
      <c r="C63" s="21" t="s">
        <v>104</v>
      </c>
      <c r="D63" s="22">
        <v>50</v>
      </c>
      <c r="E63" s="22">
        <v>30</v>
      </c>
      <c r="F63" s="23">
        <f>(190*24)*(D63+E63)</f>
        <v>364800</v>
      </c>
      <c r="G63" s="24">
        <f>F63/1000000</f>
        <v>0.36480000000000001</v>
      </c>
    </row>
    <row r="64" spans="1:7" x14ac:dyDescent="0.35">
      <c r="A64" s="3">
        <v>49</v>
      </c>
      <c r="B64" s="3"/>
      <c r="C64" s="21" t="s">
        <v>105</v>
      </c>
      <c r="D64" s="22">
        <v>100</v>
      </c>
      <c r="E64" s="22">
        <v>30</v>
      </c>
      <c r="F64" s="23">
        <f>(120*24)*(D64+E64)</f>
        <v>374400</v>
      </c>
      <c r="G64" s="24">
        <f>F64/1000000</f>
        <v>0.37440000000000001</v>
      </c>
    </row>
    <row r="65" spans="1:7" ht="15" thickBot="1" x14ac:dyDescent="0.4">
      <c r="A65" s="3">
        <v>50</v>
      </c>
      <c r="B65" s="3"/>
      <c r="C65" s="21" t="s">
        <v>106</v>
      </c>
      <c r="D65" s="22">
        <v>200</v>
      </c>
      <c r="E65" s="22">
        <v>100</v>
      </c>
      <c r="F65" s="23">
        <f>(50*48)*(D65+E65)</f>
        <v>720000</v>
      </c>
      <c r="G65" s="24">
        <f>F65/1000000</f>
        <v>0.72</v>
      </c>
    </row>
    <row r="66" spans="1:7" ht="15" hidden="1" thickBot="1" x14ac:dyDescent="0.4">
      <c r="A66" s="3">
        <v>51</v>
      </c>
      <c r="B66" s="39"/>
      <c r="C66" s="40" t="s">
        <v>110</v>
      </c>
      <c r="D66" s="41"/>
      <c r="E66" s="41"/>
      <c r="F66" s="23">
        <f>(14*48)*(D66+E66)</f>
        <v>0</v>
      </c>
      <c r="G66" s="24">
        <f>F66/1000000</f>
        <v>0</v>
      </c>
    </row>
    <row r="67" spans="1:7" ht="15" thickBot="1" x14ac:dyDescent="0.4">
      <c r="A67" s="42"/>
      <c r="B67" s="43"/>
      <c r="C67" s="44" t="s">
        <v>36</v>
      </c>
      <c r="D67" s="45">
        <f>SUM(D10:D66)</f>
        <v>890</v>
      </c>
      <c r="E67" s="45">
        <f>SUM(E10:E66)</f>
        <v>685</v>
      </c>
      <c r="F67" s="46">
        <f>SUM(F10:F66)</f>
        <v>5521250</v>
      </c>
      <c r="G67" s="46">
        <f>SUM(G10:G66)</f>
        <v>9.167600000000002</v>
      </c>
    </row>
    <row r="69" spans="1:7" ht="15" thickBot="1" x14ac:dyDescent="0.4">
      <c r="C69" s="2" t="s">
        <v>37</v>
      </c>
    </row>
    <row r="70" spans="1:7" x14ac:dyDescent="0.35">
      <c r="C70" s="4" t="s">
        <v>2</v>
      </c>
      <c r="D70" s="5" t="s">
        <v>108</v>
      </c>
      <c r="E70" s="6"/>
    </row>
    <row r="71" spans="1:7" x14ac:dyDescent="0.35">
      <c r="C71" s="7" t="s">
        <v>3</v>
      </c>
      <c r="D71" s="8"/>
      <c r="E71" s="9"/>
    </row>
    <row r="72" spans="1:7" ht="22.5" customHeight="1" x14ac:dyDescent="0.35">
      <c r="C72" s="47" t="s">
        <v>4</v>
      </c>
      <c r="D72" s="10"/>
      <c r="E72" s="11"/>
    </row>
    <row r="73" spans="1:7" x14ac:dyDescent="0.35">
      <c r="C73" s="7" t="s">
        <v>5</v>
      </c>
      <c r="D73" s="12">
        <v>0.53819444444444442</v>
      </c>
      <c r="E73" s="13"/>
    </row>
    <row r="74" spans="1:7" ht="15" thickBot="1" x14ac:dyDescent="0.4">
      <c r="C74" s="14" t="s">
        <v>6</v>
      </c>
      <c r="D74" s="15">
        <f>D134+E134</f>
        <v>685</v>
      </c>
      <c r="E74" s="16"/>
    </row>
    <row r="75" spans="1:7" ht="15" thickBot="1" x14ac:dyDescent="0.4">
      <c r="C75" s="3"/>
      <c r="D75" s="39"/>
    </row>
    <row r="76" spans="1:7" ht="15" thickBot="1" x14ac:dyDescent="0.4">
      <c r="C76" s="48" t="s">
        <v>7</v>
      </c>
      <c r="D76" s="49"/>
      <c r="E76" s="49"/>
      <c r="F76" s="19" t="s">
        <v>8</v>
      </c>
      <c r="G76" s="19" t="s">
        <v>9</v>
      </c>
    </row>
    <row r="77" spans="1:7" x14ac:dyDescent="0.35">
      <c r="C77" s="21" t="s">
        <v>52</v>
      </c>
      <c r="D77" s="50">
        <v>50</v>
      </c>
      <c r="E77" s="50"/>
      <c r="F77" s="23">
        <f>(200*40)*(D77+E77)</f>
        <v>400000</v>
      </c>
      <c r="G77" s="24">
        <f>F77*0.000001</f>
        <v>0.39999999999999997</v>
      </c>
    </row>
    <row r="78" spans="1:7" x14ac:dyDescent="0.35">
      <c r="C78" s="21" t="s">
        <v>53</v>
      </c>
      <c r="D78" s="22"/>
      <c r="E78" s="22"/>
      <c r="F78" s="23">
        <f>(200*16)*(D78+E78)</f>
        <v>0</v>
      </c>
      <c r="G78" s="24">
        <f t="shared" ref="G78:G82" si="17">F78*0.000001</f>
        <v>0</v>
      </c>
    </row>
    <row r="79" spans="1:7" x14ac:dyDescent="0.35">
      <c r="C79" s="21" t="s">
        <v>54</v>
      </c>
      <c r="D79" s="22">
        <v>50</v>
      </c>
      <c r="E79" s="22"/>
      <c r="F79" s="23">
        <f>(200*40)*(D79+E79)</f>
        <v>400000</v>
      </c>
      <c r="G79" s="24">
        <f t="shared" si="17"/>
        <v>0.39999999999999997</v>
      </c>
    </row>
    <row r="80" spans="1:7" x14ac:dyDescent="0.35">
      <c r="C80" s="21" t="s">
        <v>55</v>
      </c>
      <c r="D80" s="22"/>
      <c r="E80" s="22"/>
      <c r="F80" s="23">
        <f>(200*16)*(D80+E80)</f>
        <v>0</v>
      </c>
      <c r="G80" s="24">
        <f t="shared" si="17"/>
        <v>0</v>
      </c>
    </row>
    <row r="81" spans="1:7" x14ac:dyDescent="0.35">
      <c r="C81" s="21" t="s">
        <v>56</v>
      </c>
      <c r="D81" s="22">
        <v>20</v>
      </c>
      <c r="E81" s="22"/>
      <c r="F81" s="23">
        <f>(100*40)*(D81+E81)</f>
        <v>80000</v>
      </c>
      <c r="G81" s="24">
        <f t="shared" si="17"/>
        <v>0.08</v>
      </c>
    </row>
    <row r="82" spans="1:7" x14ac:dyDescent="0.35">
      <c r="C82" s="21" t="s">
        <v>57</v>
      </c>
      <c r="D82" s="22"/>
      <c r="E82" s="22"/>
      <c r="F82" s="23">
        <f>(100*40)*(D82+E82)</f>
        <v>0</v>
      </c>
      <c r="G82" s="24">
        <f t="shared" si="17"/>
        <v>0</v>
      </c>
    </row>
    <row r="83" spans="1:7" x14ac:dyDescent="0.35">
      <c r="C83" s="29" t="s">
        <v>58</v>
      </c>
      <c r="D83" s="22">
        <v>20</v>
      </c>
      <c r="E83" s="22"/>
      <c r="F83" s="23">
        <f>(1*10)*(D83+E83)</f>
        <v>200</v>
      </c>
      <c r="G83" s="24">
        <f>F83*0.001</f>
        <v>0.2</v>
      </c>
    </row>
    <row r="84" spans="1:7" x14ac:dyDescent="0.35">
      <c r="C84" s="29" t="s">
        <v>59</v>
      </c>
      <c r="D84" s="22">
        <v>20</v>
      </c>
      <c r="E84" s="22"/>
      <c r="F84" s="23">
        <f t="shared" ref="F84:F86" si="18">(1*10)*(D84+E84)</f>
        <v>200</v>
      </c>
      <c r="G84" s="24">
        <f>F84*0.001</f>
        <v>0.2</v>
      </c>
    </row>
    <row r="85" spans="1:7" x14ac:dyDescent="0.35">
      <c r="C85" s="29" t="s">
        <v>60</v>
      </c>
      <c r="D85" s="22">
        <v>10</v>
      </c>
      <c r="E85" s="22"/>
      <c r="F85" s="23">
        <f t="shared" si="18"/>
        <v>100</v>
      </c>
      <c r="G85" s="24">
        <f t="shared" ref="G85:G90" si="19">F85*0.001</f>
        <v>0.1</v>
      </c>
    </row>
    <row r="86" spans="1:7" x14ac:dyDescent="0.35">
      <c r="A86" s="3">
        <v>7</v>
      </c>
      <c r="B86" s="30"/>
      <c r="C86" s="29" t="s">
        <v>61</v>
      </c>
      <c r="D86" s="22">
        <v>10</v>
      </c>
      <c r="E86" s="22"/>
      <c r="F86" s="23">
        <f t="shared" si="18"/>
        <v>100</v>
      </c>
      <c r="G86" s="24">
        <f t="shared" si="19"/>
        <v>0.1</v>
      </c>
    </row>
    <row r="87" spans="1:7" x14ac:dyDescent="0.35">
      <c r="C87" s="31" t="s">
        <v>67</v>
      </c>
      <c r="D87" s="22"/>
      <c r="E87" s="22"/>
      <c r="F87" s="23">
        <f>(1*10)*(D87+E87)</f>
        <v>0</v>
      </c>
      <c r="G87" s="24">
        <f t="shared" si="19"/>
        <v>0</v>
      </c>
    </row>
    <row r="88" spans="1:7" x14ac:dyDescent="0.35">
      <c r="C88" s="31" t="s">
        <v>68</v>
      </c>
      <c r="D88" s="22"/>
      <c r="E88" s="22"/>
      <c r="F88" s="23">
        <f t="shared" ref="F88:F90" si="20">(1*10)*(D88+E88)</f>
        <v>0</v>
      </c>
      <c r="G88" s="24">
        <f t="shared" si="19"/>
        <v>0</v>
      </c>
    </row>
    <row r="89" spans="1:7" x14ac:dyDescent="0.35">
      <c r="C89" s="31" t="s">
        <v>69</v>
      </c>
      <c r="D89" s="22"/>
      <c r="E89" s="22"/>
      <c r="F89" s="23">
        <f t="shared" si="20"/>
        <v>0</v>
      </c>
      <c r="G89" s="24">
        <f t="shared" si="19"/>
        <v>0</v>
      </c>
    </row>
    <row r="90" spans="1:7" x14ac:dyDescent="0.35">
      <c r="C90" s="31" t="s">
        <v>70</v>
      </c>
      <c r="D90" s="22">
        <v>5</v>
      </c>
      <c r="E90" s="22"/>
      <c r="F90" s="23">
        <f t="shared" si="20"/>
        <v>50</v>
      </c>
      <c r="G90" s="24">
        <f t="shared" si="19"/>
        <v>0.05</v>
      </c>
    </row>
    <row r="91" spans="1:7" x14ac:dyDescent="0.35">
      <c r="C91" s="31" t="s">
        <v>71</v>
      </c>
      <c r="D91" s="22"/>
      <c r="E91" s="22"/>
      <c r="F91" s="23">
        <f>(500*10)*(D91+E91)</f>
        <v>0</v>
      </c>
      <c r="G91" s="24">
        <f t="shared" ref="G91:G95" si="21">F91*0.000001</f>
        <v>0</v>
      </c>
    </row>
    <row r="92" spans="1:7" x14ac:dyDescent="0.35">
      <c r="C92" s="31" t="s">
        <v>72</v>
      </c>
      <c r="D92" s="22">
        <v>20</v>
      </c>
      <c r="E92" s="22"/>
      <c r="F92" s="23">
        <f>(315*12)*(D92+E92)</f>
        <v>75600</v>
      </c>
      <c r="G92" s="24">
        <f t="shared" si="21"/>
        <v>7.5600000000000001E-2</v>
      </c>
    </row>
    <row r="93" spans="1:7" x14ac:dyDescent="0.35">
      <c r="C93" s="31" t="s">
        <v>73</v>
      </c>
      <c r="D93" s="22">
        <v>20</v>
      </c>
      <c r="E93" s="22"/>
      <c r="F93" s="23">
        <f>(330*24)*(D93+E93)</f>
        <v>158400</v>
      </c>
      <c r="G93" s="24">
        <f t="shared" si="21"/>
        <v>0.15839999999999999</v>
      </c>
    </row>
    <row r="94" spans="1:7" x14ac:dyDescent="0.35">
      <c r="C94" s="31" t="s">
        <v>74</v>
      </c>
      <c r="D94" s="22">
        <v>20</v>
      </c>
      <c r="E94" s="22"/>
      <c r="F94" s="23">
        <f>(125*24)*(D94+E94)</f>
        <v>60000</v>
      </c>
      <c r="G94" s="24">
        <f t="shared" si="21"/>
        <v>0.06</v>
      </c>
    </row>
    <row r="95" spans="1:7" x14ac:dyDescent="0.35">
      <c r="C95" s="31" t="s">
        <v>75</v>
      </c>
      <c r="D95" s="22"/>
      <c r="E95" s="22"/>
      <c r="F95" s="23">
        <f>(125*24)*(D95+E95)</f>
        <v>0</v>
      </c>
      <c r="G95" s="24">
        <f t="shared" si="21"/>
        <v>0</v>
      </c>
    </row>
    <row r="96" spans="1:7" x14ac:dyDescent="0.35">
      <c r="C96" s="32" t="s">
        <v>76</v>
      </c>
      <c r="D96" s="22">
        <v>10</v>
      </c>
      <c r="E96" s="22"/>
      <c r="F96" s="23">
        <f>(1*10)*(D96+E96)</f>
        <v>100</v>
      </c>
      <c r="G96" s="24">
        <f>F96*0.001</f>
        <v>0.1</v>
      </c>
    </row>
    <row r="97" spans="3:7" x14ac:dyDescent="0.35">
      <c r="C97" s="32" t="s">
        <v>78</v>
      </c>
      <c r="D97" s="22"/>
      <c r="E97" s="22"/>
      <c r="F97" s="23">
        <f>(315*12)*(D97+E97)</f>
        <v>0</v>
      </c>
      <c r="G97" s="24">
        <f t="shared" ref="G97:G99" si="22">F97*0.000001</f>
        <v>0</v>
      </c>
    </row>
    <row r="98" spans="3:7" x14ac:dyDescent="0.35">
      <c r="C98" s="32" t="s">
        <v>79</v>
      </c>
      <c r="D98" s="22"/>
      <c r="E98" s="22"/>
      <c r="F98" s="23">
        <f>(125*24)*(D98+E98)</f>
        <v>0</v>
      </c>
      <c r="G98" s="24">
        <f t="shared" si="22"/>
        <v>0</v>
      </c>
    </row>
    <row r="99" spans="3:7" x14ac:dyDescent="0.35">
      <c r="C99" s="32" t="s">
        <v>77</v>
      </c>
      <c r="D99" s="22"/>
      <c r="E99" s="22"/>
      <c r="F99" s="23">
        <f>(330*24)*(D99+E99)</f>
        <v>0</v>
      </c>
      <c r="G99" s="24">
        <f t="shared" si="22"/>
        <v>0</v>
      </c>
    </row>
    <row r="100" spans="3:7" x14ac:dyDescent="0.35">
      <c r="C100" s="29" t="s">
        <v>62</v>
      </c>
      <c r="D100" s="22">
        <v>10</v>
      </c>
      <c r="E100" s="22"/>
      <c r="F100" s="23">
        <f>(1*10)*(D100+E100)</f>
        <v>100</v>
      </c>
      <c r="G100" s="24">
        <f t="shared" ref="G100:G101" si="23">F100*0.001</f>
        <v>0.1</v>
      </c>
    </row>
    <row r="101" spans="3:7" x14ac:dyDescent="0.35">
      <c r="C101" s="29" t="s">
        <v>63</v>
      </c>
      <c r="D101" s="22"/>
      <c r="E101" s="22"/>
      <c r="F101" s="23">
        <f>(1*10)*(D101+E101)</f>
        <v>0</v>
      </c>
      <c r="G101" s="24">
        <f t="shared" si="23"/>
        <v>0</v>
      </c>
    </row>
    <row r="102" spans="3:7" x14ac:dyDescent="0.35">
      <c r="C102" s="29" t="s">
        <v>64</v>
      </c>
      <c r="D102" s="22">
        <v>20</v>
      </c>
      <c r="E102" s="22"/>
      <c r="F102" s="23">
        <f>(330*24)*(D102+E102)</f>
        <v>158400</v>
      </c>
      <c r="G102" s="24">
        <f t="shared" ref="G102:G103" si="24">F102*0.000001</f>
        <v>0.15839999999999999</v>
      </c>
    </row>
    <row r="103" spans="3:7" x14ac:dyDescent="0.35">
      <c r="C103" s="29" t="s">
        <v>65</v>
      </c>
      <c r="D103" s="22"/>
      <c r="E103" s="22"/>
      <c r="F103" s="23">
        <f>(315*12)*(D103+E103)</f>
        <v>0</v>
      </c>
      <c r="G103" s="24">
        <f t="shared" si="24"/>
        <v>0</v>
      </c>
    </row>
    <row r="104" spans="3:7" x14ac:dyDescent="0.35">
      <c r="C104" s="33" t="s">
        <v>115</v>
      </c>
      <c r="D104" s="22">
        <v>20</v>
      </c>
      <c r="E104" s="22"/>
      <c r="F104" s="23">
        <f>(1*10)*(D104+E104)</f>
        <v>200</v>
      </c>
      <c r="G104" s="24">
        <f>F104*0.001</f>
        <v>0.2</v>
      </c>
    </row>
    <row r="105" spans="3:7" x14ac:dyDescent="0.35">
      <c r="C105" s="33" t="s">
        <v>116</v>
      </c>
      <c r="D105" s="22">
        <v>20</v>
      </c>
      <c r="E105" s="22"/>
      <c r="F105" s="23">
        <f>(330*24)*(D105+E105)</f>
        <v>158400</v>
      </c>
      <c r="G105" s="24">
        <f t="shared" ref="G105:G108" si="25">F105*0.000001</f>
        <v>0.15839999999999999</v>
      </c>
    </row>
    <row r="106" spans="3:7" x14ac:dyDescent="0.35">
      <c r="C106" s="33" t="s">
        <v>117</v>
      </c>
      <c r="D106" s="22"/>
      <c r="E106" s="22"/>
      <c r="F106" s="23">
        <f>(125*24)*(D106+E106)</f>
        <v>0</v>
      </c>
      <c r="G106" s="24">
        <f t="shared" si="25"/>
        <v>0</v>
      </c>
    </row>
    <row r="107" spans="3:7" x14ac:dyDescent="0.35">
      <c r="C107" s="33" t="s">
        <v>118</v>
      </c>
      <c r="D107" s="22"/>
      <c r="E107" s="22"/>
      <c r="F107" s="23">
        <f>(50*48)*(D107+E107)</f>
        <v>0</v>
      </c>
      <c r="G107" s="24">
        <f t="shared" si="25"/>
        <v>0</v>
      </c>
    </row>
    <row r="108" spans="3:7" x14ac:dyDescent="0.35">
      <c r="C108" s="34" t="s">
        <v>66</v>
      </c>
      <c r="D108" s="22"/>
      <c r="E108" s="22"/>
      <c r="F108" s="23">
        <f>(125*24)*(D108+E108)</f>
        <v>0</v>
      </c>
      <c r="G108" s="24">
        <f t="shared" si="25"/>
        <v>0</v>
      </c>
    </row>
    <row r="109" spans="3:7" x14ac:dyDescent="0.35">
      <c r="C109" s="35" t="s">
        <v>84</v>
      </c>
      <c r="D109" s="22">
        <v>20</v>
      </c>
      <c r="E109" s="22"/>
      <c r="F109" s="23">
        <f>(1*10)*(D109+E109)</f>
        <v>200</v>
      </c>
      <c r="G109" s="24">
        <f>F109*0.001</f>
        <v>0.2</v>
      </c>
    </row>
    <row r="110" spans="3:7" x14ac:dyDescent="0.35">
      <c r="C110" s="35" t="s">
        <v>85</v>
      </c>
      <c r="D110" s="22"/>
      <c r="E110" s="22"/>
      <c r="F110" s="23">
        <f>(330*24)*(D110+E110)</f>
        <v>0</v>
      </c>
      <c r="G110" s="24">
        <f t="shared" ref="G110:G114" si="26">F110*0.000001</f>
        <v>0</v>
      </c>
    </row>
    <row r="111" spans="3:7" x14ac:dyDescent="0.35">
      <c r="C111" s="35" t="s">
        <v>80</v>
      </c>
      <c r="D111" s="22">
        <v>10</v>
      </c>
      <c r="E111" s="22"/>
      <c r="F111" s="23">
        <f>(125*24)*(D111+E111)</f>
        <v>30000</v>
      </c>
      <c r="G111" s="24">
        <f t="shared" si="26"/>
        <v>0.03</v>
      </c>
    </row>
    <row r="112" spans="3:7" x14ac:dyDescent="0.35">
      <c r="C112" s="35" t="s">
        <v>81</v>
      </c>
      <c r="D112" s="22">
        <v>20</v>
      </c>
      <c r="E112" s="22"/>
      <c r="F112" s="23">
        <f>(125*24)*(D112+E112)</f>
        <v>60000</v>
      </c>
      <c r="G112" s="24">
        <f t="shared" si="26"/>
        <v>0.06</v>
      </c>
    </row>
    <row r="113" spans="3:7" x14ac:dyDescent="0.35">
      <c r="C113" s="35" t="s">
        <v>82</v>
      </c>
      <c r="D113" s="22">
        <v>20</v>
      </c>
      <c r="E113" s="22"/>
      <c r="F113" s="23">
        <f>(90*24)*(D113+E113)</f>
        <v>43200</v>
      </c>
      <c r="G113" s="24">
        <f t="shared" si="26"/>
        <v>4.3199999999999995E-2</v>
      </c>
    </row>
    <row r="114" spans="3:7" x14ac:dyDescent="0.35">
      <c r="C114" s="35" t="s">
        <v>83</v>
      </c>
      <c r="D114" s="22">
        <v>15</v>
      </c>
      <c r="E114" s="22"/>
      <c r="F114" s="23">
        <f>(90*24)*(D114+E114)</f>
        <v>32400</v>
      </c>
      <c r="G114" s="24">
        <f t="shared" si="26"/>
        <v>3.2399999999999998E-2</v>
      </c>
    </row>
    <row r="115" spans="3:7" x14ac:dyDescent="0.35">
      <c r="C115" s="34" t="s">
        <v>86</v>
      </c>
      <c r="D115" s="22">
        <v>25</v>
      </c>
      <c r="E115" s="22"/>
      <c r="F115" s="23">
        <f t="shared" ref="F115:F117" si="27">(1*10)*(D115+E115)</f>
        <v>250</v>
      </c>
      <c r="G115" s="24">
        <f t="shared" ref="G115:G117" si="28">F115*0.001</f>
        <v>0.25</v>
      </c>
    </row>
    <row r="116" spans="3:7" x14ac:dyDescent="0.35">
      <c r="C116" s="34" t="s">
        <v>87</v>
      </c>
      <c r="D116" s="22">
        <v>10</v>
      </c>
      <c r="E116" s="22"/>
      <c r="F116" s="23">
        <f t="shared" si="27"/>
        <v>100</v>
      </c>
      <c r="G116" s="24">
        <f t="shared" si="28"/>
        <v>0.1</v>
      </c>
    </row>
    <row r="117" spans="3:7" x14ac:dyDescent="0.35">
      <c r="C117" s="34" t="s">
        <v>99</v>
      </c>
      <c r="D117" s="22">
        <v>10</v>
      </c>
      <c r="E117" s="22"/>
      <c r="F117" s="23">
        <f t="shared" si="27"/>
        <v>100</v>
      </c>
      <c r="G117" s="24">
        <f t="shared" si="28"/>
        <v>0.1</v>
      </c>
    </row>
    <row r="118" spans="3:7" x14ac:dyDescent="0.35">
      <c r="C118" s="34" t="s">
        <v>89</v>
      </c>
      <c r="D118" s="22">
        <v>10</v>
      </c>
      <c r="E118" s="22"/>
      <c r="F118" s="23">
        <f t="shared" ref="F118:F119" si="29">(500*10)*(D118+E118)</f>
        <v>50000</v>
      </c>
      <c r="G118" s="24">
        <f t="shared" ref="G118:G126" si="30">F118*0.000001</f>
        <v>4.9999999999999996E-2</v>
      </c>
    </row>
    <row r="119" spans="3:7" x14ac:dyDescent="0.35">
      <c r="C119" s="34" t="s">
        <v>90</v>
      </c>
      <c r="D119" s="22"/>
      <c r="E119" s="22"/>
      <c r="F119" s="23">
        <f t="shared" si="29"/>
        <v>0</v>
      </c>
      <c r="G119" s="24">
        <f t="shared" si="30"/>
        <v>0</v>
      </c>
    </row>
    <row r="120" spans="3:7" x14ac:dyDescent="0.35">
      <c r="C120" s="34" t="s">
        <v>91</v>
      </c>
      <c r="D120" s="22">
        <v>30</v>
      </c>
      <c r="E120" s="22"/>
      <c r="F120" s="23">
        <f t="shared" ref="F120:F122" si="31">(315*12)*(D120+E120)</f>
        <v>113400</v>
      </c>
      <c r="G120" s="24">
        <f t="shared" si="30"/>
        <v>0.1134</v>
      </c>
    </row>
    <row r="121" spans="3:7" x14ac:dyDescent="0.35">
      <c r="C121" s="34" t="s">
        <v>93</v>
      </c>
      <c r="D121" s="22"/>
      <c r="E121" s="22"/>
      <c r="F121" s="23">
        <f t="shared" si="31"/>
        <v>0</v>
      </c>
      <c r="G121" s="24">
        <f t="shared" si="30"/>
        <v>0</v>
      </c>
    </row>
    <row r="122" spans="3:7" x14ac:dyDescent="0.35">
      <c r="C122" s="34" t="s">
        <v>100</v>
      </c>
      <c r="D122" s="22"/>
      <c r="E122" s="22"/>
      <c r="F122" s="23">
        <f t="shared" si="31"/>
        <v>0</v>
      </c>
      <c r="G122" s="24">
        <f t="shared" si="30"/>
        <v>0</v>
      </c>
    </row>
    <row r="123" spans="3:7" x14ac:dyDescent="0.35">
      <c r="C123" s="34" t="s">
        <v>94</v>
      </c>
      <c r="D123" s="22">
        <v>20</v>
      </c>
      <c r="E123" s="22"/>
      <c r="F123" s="23">
        <f>(180*24)*(D123+E123)</f>
        <v>86400</v>
      </c>
      <c r="G123" s="24">
        <f t="shared" si="30"/>
        <v>8.6399999999999991E-2</v>
      </c>
    </row>
    <row r="124" spans="3:7" x14ac:dyDescent="0.35">
      <c r="C124" s="34" t="s">
        <v>96</v>
      </c>
      <c r="D124" s="22"/>
      <c r="E124" s="22"/>
      <c r="F124" s="23">
        <f t="shared" ref="F124:F125" si="32">(90*24)*(D124+E124)</f>
        <v>0</v>
      </c>
      <c r="G124" s="24">
        <f t="shared" si="30"/>
        <v>0</v>
      </c>
    </row>
    <row r="125" spans="3:7" x14ac:dyDescent="0.35">
      <c r="C125" s="34" t="s">
        <v>97</v>
      </c>
      <c r="D125" s="22"/>
      <c r="E125" s="22"/>
      <c r="F125" s="23">
        <f t="shared" si="32"/>
        <v>0</v>
      </c>
      <c r="G125" s="24">
        <f t="shared" si="30"/>
        <v>0</v>
      </c>
    </row>
    <row r="126" spans="3:7" x14ac:dyDescent="0.35">
      <c r="C126" s="34" t="s">
        <v>95</v>
      </c>
      <c r="D126" s="22"/>
      <c r="E126" s="22"/>
      <c r="F126" s="23">
        <f>(180*24)*(D126+E126)</f>
        <v>0</v>
      </c>
      <c r="G126" s="24">
        <f t="shared" si="30"/>
        <v>0</v>
      </c>
    </row>
    <row r="127" spans="3:7" x14ac:dyDescent="0.35">
      <c r="C127" s="21" t="s">
        <v>102</v>
      </c>
      <c r="D127" s="22">
        <v>5</v>
      </c>
      <c r="E127" s="22"/>
      <c r="F127" s="23">
        <f t="shared" ref="F127:F129" si="33">(1*10)*(D127+E127)</f>
        <v>50</v>
      </c>
      <c r="G127" s="24">
        <f t="shared" ref="G127:G129" si="34">F127*0.001</f>
        <v>0.05</v>
      </c>
    </row>
    <row r="128" spans="3:7" x14ac:dyDescent="0.35">
      <c r="C128" s="21" t="s">
        <v>107</v>
      </c>
      <c r="D128" s="22"/>
      <c r="E128" s="22"/>
      <c r="F128" s="23">
        <f t="shared" si="33"/>
        <v>0</v>
      </c>
      <c r="G128" s="24">
        <f t="shared" si="34"/>
        <v>0</v>
      </c>
    </row>
    <row r="129" spans="3:7" x14ac:dyDescent="0.35">
      <c r="C129" s="21" t="s">
        <v>103</v>
      </c>
      <c r="D129" s="22">
        <v>5</v>
      </c>
      <c r="E129" s="22"/>
      <c r="F129" s="23">
        <f t="shared" si="33"/>
        <v>50</v>
      </c>
      <c r="G129" s="24">
        <f t="shared" si="34"/>
        <v>0.05</v>
      </c>
    </row>
    <row r="130" spans="3:7" x14ac:dyDescent="0.35">
      <c r="C130" s="21" t="s">
        <v>104</v>
      </c>
      <c r="D130" s="22">
        <v>30</v>
      </c>
      <c r="E130" s="22"/>
      <c r="F130" s="23">
        <f>(190*24)*(D130+E130)</f>
        <v>136800</v>
      </c>
      <c r="G130" s="24">
        <f>F130/1000000</f>
        <v>0.1368</v>
      </c>
    </row>
    <row r="131" spans="3:7" x14ac:dyDescent="0.35">
      <c r="C131" s="21" t="s">
        <v>105</v>
      </c>
      <c r="D131" s="22">
        <v>30</v>
      </c>
      <c r="E131" s="22"/>
      <c r="F131" s="23">
        <f>(120*24)*(D131+E131)</f>
        <v>86400</v>
      </c>
      <c r="G131" s="24">
        <f>F131/1000000</f>
        <v>8.6400000000000005E-2</v>
      </c>
    </row>
    <row r="132" spans="3:7" x14ac:dyDescent="0.35">
      <c r="C132" s="21" t="s">
        <v>106</v>
      </c>
      <c r="D132" s="22">
        <v>100</v>
      </c>
      <c r="E132" s="22"/>
      <c r="F132" s="23">
        <f>(50*48)*(D132+E132)</f>
        <v>240000</v>
      </c>
      <c r="G132" s="24">
        <f>F132/1000000</f>
        <v>0.24</v>
      </c>
    </row>
    <row r="133" spans="3:7" ht="15" thickBot="1" x14ac:dyDescent="0.4">
      <c r="C133" s="40" t="s">
        <v>98</v>
      </c>
      <c r="D133" s="41"/>
      <c r="E133" s="41"/>
      <c r="F133" s="23">
        <f>(14*48)*(D133+E133)</f>
        <v>0</v>
      </c>
      <c r="G133" s="24">
        <f>F133/1000000</f>
        <v>0</v>
      </c>
    </row>
    <row r="134" spans="3:7" ht="15" thickBot="1" x14ac:dyDescent="0.4">
      <c r="C134" s="44" t="s">
        <v>36</v>
      </c>
      <c r="D134" s="45">
        <f>SUM(D77:D133)</f>
        <v>685</v>
      </c>
      <c r="E134" s="45">
        <f>SUM(E77:E133)</f>
        <v>0</v>
      </c>
      <c r="F134" s="46">
        <f>SUM(F77:F133)</f>
        <v>2371200</v>
      </c>
      <c r="G134" s="46">
        <f>SUM(G77:G133)</f>
        <v>4.1693999999999996</v>
      </c>
    </row>
    <row r="136" spans="3:7" ht="15" thickBot="1" x14ac:dyDescent="0.4">
      <c r="C136" s="1" t="s">
        <v>38</v>
      </c>
    </row>
    <row r="137" spans="3:7" x14ac:dyDescent="0.35">
      <c r="C137" s="21" t="s">
        <v>39</v>
      </c>
      <c r="D137" s="5" t="s">
        <v>109</v>
      </c>
      <c r="E137" s="6"/>
    </row>
    <row r="138" spans="3:7" x14ac:dyDescent="0.35">
      <c r="C138" s="21" t="s">
        <v>40</v>
      </c>
      <c r="D138" s="8"/>
      <c r="E138" s="9"/>
    </row>
    <row r="139" spans="3:7" ht="23" customHeight="1" x14ac:dyDescent="0.35">
      <c r="C139" s="21" t="s">
        <v>41</v>
      </c>
      <c r="D139" s="51"/>
      <c r="E139" s="52"/>
    </row>
    <row r="140" spans="3:7" x14ac:dyDescent="0.35">
      <c r="C140" s="21" t="s">
        <v>42</v>
      </c>
      <c r="D140" s="12">
        <v>0.6875</v>
      </c>
      <c r="E140" s="13"/>
    </row>
    <row r="141" spans="3:7" ht="15" thickBot="1" x14ac:dyDescent="0.4">
      <c r="C141" s="21" t="s">
        <v>43</v>
      </c>
      <c r="D141" s="15">
        <f>D201+E201</f>
        <v>0</v>
      </c>
      <c r="E141" s="16"/>
    </row>
    <row r="142" spans="3:7" hidden="1" x14ac:dyDescent="0.35">
      <c r="C142" s="3"/>
      <c r="D142" s="3"/>
    </row>
    <row r="143" spans="3:7" x14ac:dyDescent="0.35">
      <c r="C143" s="1" t="s">
        <v>7</v>
      </c>
      <c r="D143" s="19"/>
      <c r="E143" s="19"/>
      <c r="F143" s="19" t="s">
        <v>8</v>
      </c>
      <c r="G143" s="19" t="s">
        <v>9</v>
      </c>
    </row>
    <row r="144" spans="3:7" x14ac:dyDescent="0.35">
      <c r="C144" s="21" t="s">
        <v>52</v>
      </c>
      <c r="D144" s="22"/>
      <c r="E144" s="22"/>
      <c r="F144" s="23">
        <f>(200*40)*(D144+E144)</f>
        <v>0</v>
      </c>
      <c r="G144" s="24">
        <f>F144*0.000001</f>
        <v>0</v>
      </c>
    </row>
    <row r="145" spans="1:7" x14ac:dyDescent="0.35">
      <c r="C145" s="21" t="s">
        <v>53</v>
      </c>
      <c r="D145" s="22"/>
      <c r="E145" s="22"/>
      <c r="F145" s="23">
        <f>(200*16)*(D145+E145)</f>
        <v>0</v>
      </c>
      <c r="G145" s="24">
        <f t="shared" ref="G145:G149" si="35">F145*0.000001</f>
        <v>0</v>
      </c>
    </row>
    <row r="146" spans="1:7" x14ac:dyDescent="0.35">
      <c r="C146" s="21" t="s">
        <v>54</v>
      </c>
      <c r="D146" s="22"/>
      <c r="E146" s="22"/>
      <c r="F146" s="23">
        <f>(200*40)*(D146+E146)</f>
        <v>0</v>
      </c>
      <c r="G146" s="24">
        <f t="shared" si="35"/>
        <v>0</v>
      </c>
    </row>
    <row r="147" spans="1:7" x14ac:dyDescent="0.35">
      <c r="C147" s="21" t="s">
        <v>55</v>
      </c>
      <c r="D147" s="22"/>
      <c r="E147" s="22"/>
      <c r="F147" s="23">
        <f>(200*16)*(D147+E147)</f>
        <v>0</v>
      </c>
      <c r="G147" s="24">
        <f t="shared" si="35"/>
        <v>0</v>
      </c>
    </row>
    <row r="148" spans="1:7" x14ac:dyDescent="0.35">
      <c r="C148" s="21" t="s">
        <v>56</v>
      </c>
      <c r="D148" s="22"/>
      <c r="E148" s="22"/>
      <c r="F148" s="23">
        <f>(100*40)*(D148+E148)</f>
        <v>0</v>
      </c>
      <c r="G148" s="24">
        <f t="shared" si="35"/>
        <v>0</v>
      </c>
    </row>
    <row r="149" spans="1:7" x14ac:dyDescent="0.35">
      <c r="C149" s="21" t="s">
        <v>57</v>
      </c>
      <c r="D149" s="22"/>
      <c r="E149" s="22"/>
      <c r="F149" s="23">
        <f>(100*40)*(D149+E149)</f>
        <v>0</v>
      </c>
      <c r="G149" s="24">
        <f t="shared" si="35"/>
        <v>0</v>
      </c>
    </row>
    <row r="150" spans="1:7" x14ac:dyDescent="0.35">
      <c r="C150" s="29" t="s">
        <v>58</v>
      </c>
      <c r="D150" s="22"/>
      <c r="E150" s="22"/>
      <c r="F150" s="23">
        <f>(1*10)*(D150+E150)</f>
        <v>0</v>
      </c>
      <c r="G150" s="24">
        <f>F150*0.001</f>
        <v>0</v>
      </c>
    </row>
    <row r="151" spans="1:7" x14ac:dyDescent="0.35">
      <c r="C151" s="29" t="s">
        <v>59</v>
      </c>
      <c r="D151" s="22"/>
      <c r="E151" s="22"/>
      <c r="F151" s="23">
        <f t="shared" ref="F151:F153" si="36">(1*10)*(D151+E151)</f>
        <v>0</v>
      </c>
      <c r="G151" s="24">
        <f>F151*0.001</f>
        <v>0</v>
      </c>
    </row>
    <row r="152" spans="1:7" x14ac:dyDescent="0.35">
      <c r="A152" s="3">
        <v>7</v>
      </c>
      <c r="B152" s="30"/>
      <c r="C152" s="29" t="s">
        <v>61</v>
      </c>
      <c r="D152" s="22"/>
      <c r="E152" s="22"/>
      <c r="F152" s="23">
        <f t="shared" si="36"/>
        <v>0</v>
      </c>
      <c r="G152" s="24">
        <f t="shared" ref="G152:G157" si="37">F152*0.001</f>
        <v>0</v>
      </c>
    </row>
    <row r="153" spans="1:7" x14ac:dyDescent="0.35">
      <c r="C153" s="29" t="s">
        <v>60</v>
      </c>
      <c r="D153" s="22"/>
      <c r="E153" s="22"/>
      <c r="F153" s="23">
        <f t="shared" si="36"/>
        <v>0</v>
      </c>
      <c r="G153" s="24">
        <f t="shared" si="37"/>
        <v>0</v>
      </c>
    </row>
    <row r="154" spans="1:7" x14ac:dyDescent="0.35">
      <c r="C154" s="31" t="s">
        <v>67</v>
      </c>
      <c r="D154" s="22"/>
      <c r="E154" s="22"/>
      <c r="F154" s="23">
        <f>(1*10)*(D154+E154)</f>
        <v>0</v>
      </c>
      <c r="G154" s="24">
        <f t="shared" si="37"/>
        <v>0</v>
      </c>
    </row>
    <row r="155" spans="1:7" x14ac:dyDescent="0.35">
      <c r="C155" s="31" t="s">
        <v>68</v>
      </c>
      <c r="D155" s="22"/>
      <c r="E155" s="22"/>
      <c r="F155" s="23">
        <f t="shared" ref="F155:F157" si="38">(1*10)*(D155+E155)</f>
        <v>0</v>
      </c>
      <c r="G155" s="24">
        <f t="shared" si="37"/>
        <v>0</v>
      </c>
    </row>
    <row r="156" spans="1:7" x14ac:dyDescent="0.35">
      <c r="C156" s="31" t="s">
        <v>69</v>
      </c>
      <c r="D156" s="22"/>
      <c r="E156" s="22"/>
      <c r="F156" s="23">
        <f t="shared" si="38"/>
        <v>0</v>
      </c>
      <c r="G156" s="24">
        <f t="shared" si="37"/>
        <v>0</v>
      </c>
    </row>
    <row r="157" spans="1:7" x14ac:dyDescent="0.35">
      <c r="C157" s="31" t="s">
        <v>70</v>
      </c>
      <c r="D157" s="22"/>
      <c r="E157" s="22"/>
      <c r="F157" s="23">
        <f t="shared" si="38"/>
        <v>0</v>
      </c>
      <c r="G157" s="24">
        <f t="shared" si="37"/>
        <v>0</v>
      </c>
    </row>
    <row r="158" spans="1:7" x14ac:dyDescent="0.35">
      <c r="C158" s="31" t="s">
        <v>71</v>
      </c>
      <c r="D158" s="22"/>
      <c r="E158" s="22"/>
      <c r="F158" s="23">
        <f>(500*10)*(D158+E158)</f>
        <v>0</v>
      </c>
      <c r="G158" s="24">
        <f t="shared" ref="G158:G162" si="39">F158*0.000001</f>
        <v>0</v>
      </c>
    </row>
    <row r="159" spans="1:7" x14ac:dyDescent="0.35">
      <c r="C159" s="31" t="s">
        <v>72</v>
      </c>
      <c r="D159" s="22"/>
      <c r="E159" s="22"/>
      <c r="F159" s="23">
        <f>(315*12)*(D159+E159)</f>
        <v>0</v>
      </c>
      <c r="G159" s="24">
        <f t="shared" si="39"/>
        <v>0</v>
      </c>
    </row>
    <row r="160" spans="1:7" x14ac:dyDescent="0.35">
      <c r="C160" s="31" t="s">
        <v>73</v>
      </c>
      <c r="D160" s="22"/>
      <c r="E160" s="22"/>
      <c r="F160" s="23">
        <f>(330*24)*(D160+E160)</f>
        <v>0</v>
      </c>
      <c r="G160" s="24">
        <f t="shared" si="39"/>
        <v>0</v>
      </c>
    </row>
    <row r="161" spans="3:7" x14ac:dyDescent="0.35">
      <c r="C161" s="31" t="s">
        <v>74</v>
      </c>
      <c r="D161" s="22"/>
      <c r="E161" s="22"/>
      <c r="F161" s="23">
        <f>(125*24)*(D161+E161)</f>
        <v>0</v>
      </c>
      <c r="G161" s="24">
        <f t="shared" si="39"/>
        <v>0</v>
      </c>
    </row>
    <row r="162" spans="3:7" x14ac:dyDescent="0.35">
      <c r="C162" s="31" t="s">
        <v>75</v>
      </c>
      <c r="D162" s="22"/>
      <c r="E162" s="22"/>
      <c r="F162" s="23">
        <f>(125*24)*(D162+E162)</f>
        <v>0</v>
      </c>
      <c r="G162" s="24">
        <f t="shared" si="39"/>
        <v>0</v>
      </c>
    </row>
    <row r="163" spans="3:7" x14ac:dyDescent="0.35">
      <c r="C163" s="32" t="s">
        <v>76</v>
      </c>
      <c r="D163" s="22"/>
      <c r="E163" s="22"/>
      <c r="F163" s="23">
        <f>(1*10)*(D163+E163)</f>
        <v>0</v>
      </c>
      <c r="G163" s="24">
        <f>F163*0.001</f>
        <v>0</v>
      </c>
    </row>
    <row r="164" spans="3:7" x14ac:dyDescent="0.35">
      <c r="C164" s="32" t="s">
        <v>78</v>
      </c>
      <c r="D164" s="22"/>
      <c r="E164" s="22"/>
      <c r="F164" s="23">
        <f>(315*12)*(D164+E164)</f>
        <v>0</v>
      </c>
      <c r="G164" s="24">
        <f t="shared" ref="G164:G166" si="40">F164*0.000001</f>
        <v>0</v>
      </c>
    </row>
    <row r="165" spans="3:7" x14ac:dyDescent="0.35">
      <c r="C165" s="32" t="s">
        <v>79</v>
      </c>
      <c r="D165" s="22"/>
      <c r="E165" s="22"/>
      <c r="F165" s="23">
        <f>(125*24)*(D165+E165)</f>
        <v>0</v>
      </c>
      <c r="G165" s="24">
        <f t="shared" si="40"/>
        <v>0</v>
      </c>
    </row>
    <row r="166" spans="3:7" x14ac:dyDescent="0.35">
      <c r="C166" s="32" t="s">
        <v>77</v>
      </c>
      <c r="D166" s="22"/>
      <c r="E166" s="22"/>
      <c r="F166" s="23">
        <f>(330*24)*(D166+E166)</f>
        <v>0</v>
      </c>
      <c r="G166" s="24">
        <f t="shared" si="40"/>
        <v>0</v>
      </c>
    </row>
    <row r="167" spans="3:7" x14ac:dyDescent="0.35">
      <c r="C167" s="29" t="s">
        <v>62</v>
      </c>
      <c r="D167" s="22"/>
      <c r="E167" s="22"/>
      <c r="F167" s="23">
        <f>(1*10)*(D167+E167)</f>
        <v>0</v>
      </c>
      <c r="G167" s="24">
        <f t="shared" ref="G167:G168" si="41">F167*0.001</f>
        <v>0</v>
      </c>
    </row>
    <row r="168" spans="3:7" x14ac:dyDescent="0.35">
      <c r="C168" s="29" t="s">
        <v>63</v>
      </c>
      <c r="D168" s="22"/>
      <c r="E168" s="22"/>
      <c r="F168" s="23">
        <f>(1*10)*(D168+E168)</f>
        <v>0</v>
      </c>
      <c r="G168" s="24">
        <f t="shared" si="41"/>
        <v>0</v>
      </c>
    </row>
    <row r="169" spans="3:7" x14ac:dyDescent="0.35">
      <c r="C169" s="29" t="s">
        <v>64</v>
      </c>
      <c r="D169" s="22"/>
      <c r="E169" s="22"/>
      <c r="F169" s="23">
        <f>(330*24)*(D169+E169)</f>
        <v>0</v>
      </c>
      <c r="G169" s="24">
        <f t="shared" ref="G169:G170" si="42">F169*0.000001</f>
        <v>0</v>
      </c>
    </row>
    <row r="170" spans="3:7" x14ac:dyDescent="0.35">
      <c r="C170" s="29" t="s">
        <v>65</v>
      </c>
      <c r="D170" s="22"/>
      <c r="E170" s="22"/>
      <c r="F170" s="23">
        <f>(315*12)*(D170+E170)</f>
        <v>0</v>
      </c>
      <c r="G170" s="24">
        <f t="shared" si="42"/>
        <v>0</v>
      </c>
    </row>
    <row r="171" spans="3:7" x14ac:dyDescent="0.35">
      <c r="C171" s="33" t="s">
        <v>115</v>
      </c>
      <c r="D171" s="22"/>
      <c r="E171" s="22"/>
      <c r="F171" s="23">
        <f>(1*10)*(D171+E171)</f>
        <v>0</v>
      </c>
      <c r="G171" s="24">
        <f>F171*0.001</f>
        <v>0</v>
      </c>
    </row>
    <row r="172" spans="3:7" x14ac:dyDescent="0.35">
      <c r="C172" s="33" t="s">
        <v>116</v>
      </c>
      <c r="D172" s="22"/>
      <c r="E172" s="22"/>
      <c r="F172" s="23">
        <f>(330*24)*(D172+E172)</f>
        <v>0</v>
      </c>
      <c r="G172" s="24">
        <f t="shared" ref="G172:G175" si="43">F172*0.000001</f>
        <v>0</v>
      </c>
    </row>
    <row r="173" spans="3:7" x14ac:dyDescent="0.35">
      <c r="C173" s="33" t="s">
        <v>117</v>
      </c>
      <c r="D173" s="22"/>
      <c r="E173" s="22"/>
      <c r="F173" s="23">
        <f>(125*24)*(D173+E173)</f>
        <v>0</v>
      </c>
      <c r="G173" s="24">
        <f t="shared" si="43"/>
        <v>0</v>
      </c>
    </row>
    <row r="174" spans="3:7" x14ac:dyDescent="0.35">
      <c r="C174" s="33" t="s">
        <v>118</v>
      </c>
      <c r="D174" s="22"/>
      <c r="E174" s="22"/>
      <c r="F174" s="23">
        <f>(50*48)*(D174+E174)</f>
        <v>0</v>
      </c>
      <c r="G174" s="24">
        <f t="shared" si="43"/>
        <v>0</v>
      </c>
    </row>
    <row r="175" spans="3:7" x14ac:dyDescent="0.35">
      <c r="C175" s="34" t="s">
        <v>66</v>
      </c>
      <c r="D175" s="22"/>
      <c r="E175" s="22"/>
      <c r="F175" s="23">
        <f>(125*24)*(D175+E175)</f>
        <v>0</v>
      </c>
      <c r="G175" s="24">
        <f t="shared" si="43"/>
        <v>0</v>
      </c>
    </row>
    <row r="176" spans="3:7" x14ac:dyDescent="0.35">
      <c r="C176" s="35" t="s">
        <v>84</v>
      </c>
      <c r="D176" s="22"/>
      <c r="E176" s="22"/>
      <c r="F176" s="23">
        <f>(1*10)*(D176+E176)</f>
        <v>0</v>
      </c>
      <c r="G176" s="24">
        <f>F176*0.001</f>
        <v>0</v>
      </c>
    </row>
    <row r="177" spans="3:7" x14ac:dyDescent="0.35">
      <c r="C177" s="35" t="s">
        <v>85</v>
      </c>
      <c r="D177" s="22"/>
      <c r="E177" s="22"/>
      <c r="F177" s="23">
        <f>(330*24)*(D177+E177)</f>
        <v>0</v>
      </c>
      <c r="G177" s="24">
        <f t="shared" ref="G177:G181" si="44">F177*0.000001</f>
        <v>0</v>
      </c>
    </row>
    <row r="178" spans="3:7" x14ac:dyDescent="0.35">
      <c r="C178" s="35" t="s">
        <v>80</v>
      </c>
      <c r="D178" s="22"/>
      <c r="E178" s="22"/>
      <c r="F178" s="23">
        <f>(125*24)*(D178+E178)</f>
        <v>0</v>
      </c>
      <c r="G178" s="24">
        <f t="shared" si="44"/>
        <v>0</v>
      </c>
    </row>
    <row r="179" spans="3:7" x14ac:dyDescent="0.35">
      <c r="C179" s="35" t="s">
        <v>81</v>
      </c>
      <c r="D179" s="22"/>
      <c r="E179" s="22"/>
      <c r="F179" s="23">
        <f>(125*24)*(D179+E179)</f>
        <v>0</v>
      </c>
      <c r="G179" s="24">
        <f t="shared" si="44"/>
        <v>0</v>
      </c>
    </row>
    <row r="180" spans="3:7" x14ac:dyDescent="0.35">
      <c r="C180" s="35" t="s">
        <v>82</v>
      </c>
      <c r="D180" s="22"/>
      <c r="E180" s="22"/>
      <c r="F180" s="23">
        <f>(90*24)*(D180+E180)</f>
        <v>0</v>
      </c>
      <c r="G180" s="24">
        <f t="shared" si="44"/>
        <v>0</v>
      </c>
    </row>
    <row r="181" spans="3:7" x14ac:dyDescent="0.35">
      <c r="C181" s="35" t="s">
        <v>83</v>
      </c>
      <c r="D181" s="22"/>
      <c r="E181" s="22"/>
      <c r="F181" s="23">
        <f>(90*24)*(D181+E181)</f>
        <v>0</v>
      </c>
      <c r="G181" s="24">
        <f t="shared" si="44"/>
        <v>0</v>
      </c>
    </row>
    <row r="182" spans="3:7" x14ac:dyDescent="0.35">
      <c r="C182" s="34" t="s">
        <v>86</v>
      </c>
      <c r="D182" s="22"/>
      <c r="E182" s="22"/>
      <c r="F182" s="23">
        <f t="shared" ref="F182:F184" si="45">(1*10)*(D182+E182)</f>
        <v>0</v>
      </c>
      <c r="G182" s="24">
        <f t="shared" ref="G182:G184" si="46">F182*0.001</f>
        <v>0</v>
      </c>
    </row>
    <row r="183" spans="3:7" x14ac:dyDescent="0.35">
      <c r="C183" s="34" t="s">
        <v>87</v>
      </c>
      <c r="D183" s="22"/>
      <c r="E183" s="22"/>
      <c r="F183" s="23">
        <f t="shared" si="45"/>
        <v>0</v>
      </c>
      <c r="G183" s="24">
        <f t="shared" si="46"/>
        <v>0</v>
      </c>
    </row>
    <row r="184" spans="3:7" x14ac:dyDescent="0.35">
      <c r="C184" s="34" t="s">
        <v>99</v>
      </c>
      <c r="D184" s="22"/>
      <c r="E184" s="22"/>
      <c r="F184" s="23">
        <f t="shared" si="45"/>
        <v>0</v>
      </c>
      <c r="G184" s="24">
        <f t="shared" si="46"/>
        <v>0</v>
      </c>
    </row>
    <row r="185" spans="3:7" x14ac:dyDescent="0.35">
      <c r="C185" s="34" t="s">
        <v>89</v>
      </c>
      <c r="D185" s="22"/>
      <c r="E185" s="22"/>
      <c r="F185" s="23">
        <f t="shared" ref="F185:F186" si="47">(500*10)*(D185+E185)</f>
        <v>0</v>
      </c>
      <c r="G185" s="24">
        <f t="shared" ref="G185:G193" si="48">F185*0.000001</f>
        <v>0</v>
      </c>
    </row>
    <row r="186" spans="3:7" x14ac:dyDescent="0.35">
      <c r="C186" s="34" t="s">
        <v>90</v>
      </c>
      <c r="D186" s="22"/>
      <c r="E186" s="22"/>
      <c r="F186" s="23">
        <f t="shared" si="47"/>
        <v>0</v>
      </c>
      <c r="G186" s="24">
        <f t="shared" si="48"/>
        <v>0</v>
      </c>
    </row>
    <row r="187" spans="3:7" x14ac:dyDescent="0.35">
      <c r="C187" s="34" t="s">
        <v>91</v>
      </c>
      <c r="D187" s="22"/>
      <c r="E187" s="22"/>
      <c r="F187" s="23">
        <f t="shared" ref="F187:F189" si="49">(315*12)*(D187+E187)</f>
        <v>0</v>
      </c>
      <c r="G187" s="24">
        <f t="shared" si="48"/>
        <v>0</v>
      </c>
    </row>
    <row r="188" spans="3:7" x14ac:dyDescent="0.35">
      <c r="C188" s="34" t="s">
        <v>93</v>
      </c>
      <c r="D188" s="22"/>
      <c r="E188" s="22"/>
      <c r="F188" s="23">
        <f t="shared" si="49"/>
        <v>0</v>
      </c>
      <c r="G188" s="24">
        <f t="shared" si="48"/>
        <v>0</v>
      </c>
    </row>
    <row r="189" spans="3:7" x14ac:dyDescent="0.35">
      <c r="C189" s="34" t="s">
        <v>101</v>
      </c>
      <c r="D189" s="22"/>
      <c r="E189" s="22"/>
      <c r="F189" s="23">
        <f t="shared" si="49"/>
        <v>0</v>
      </c>
      <c r="G189" s="24">
        <f t="shared" si="48"/>
        <v>0</v>
      </c>
    </row>
    <row r="190" spans="3:7" x14ac:dyDescent="0.35">
      <c r="C190" s="34" t="s">
        <v>94</v>
      </c>
      <c r="D190" s="22"/>
      <c r="E190" s="22"/>
      <c r="F190" s="23">
        <f>(180*24)*(D190+E190)</f>
        <v>0</v>
      </c>
      <c r="G190" s="24">
        <f t="shared" si="48"/>
        <v>0</v>
      </c>
    </row>
    <row r="191" spans="3:7" x14ac:dyDescent="0.35">
      <c r="C191" s="34" t="s">
        <v>96</v>
      </c>
      <c r="D191" s="22"/>
      <c r="E191" s="22"/>
      <c r="F191" s="23">
        <f t="shared" ref="F191:F192" si="50">(90*24)*(D191+E191)</f>
        <v>0</v>
      </c>
      <c r="G191" s="24">
        <f t="shared" si="48"/>
        <v>0</v>
      </c>
    </row>
    <row r="192" spans="3:7" x14ac:dyDescent="0.35">
      <c r="C192" s="34" t="s">
        <v>97</v>
      </c>
      <c r="D192" s="22"/>
      <c r="E192" s="22"/>
      <c r="F192" s="23">
        <f t="shared" si="50"/>
        <v>0</v>
      </c>
      <c r="G192" s="24">
        <f t="shared" si="48"/>
        <v>0</v>
      </c>
    </row>
    <row r="193" spans="3:7" x14ac:dyDescent="0.35">
      <c r="C193" s="34" t="s">
        <v>95</v>
      </c>
      <c r="D193" s="22"/>
      <c r="E193" s="22"/>
      <c r="F193" s="23">
        <f>(180*24)*(D193+E193)</f>
        <v>0</v>
      </c>
      <c r="G193" s="24">
        <f t="shared" si="48"/>
        <v>0</v>
      </c>
    </row>
    <row r="194" spans="3:7" x14ac:dyDescent="0.35">
      <c r="C194" s="21" t="s">
        <v>102</v>
      </c>
      <c r="D194" s="22"/>
      <c r="E194" s="22"/>
      <c r="F194" s="23">
        <f t="shared" ref="F194:F196" si="51">(1*10)*(D194+E194)</f>
        <v>0</v>
      </c>
      <c r="G194" s="24">
        <f t="shared" ref="G194:G196" si="52">F194*0.001</f>
        <v>0</v>
      </c>
    </row>
    <row r="195" spans="3:7" x14ac:dyDescent="0.35">
      <c r="C195" s="21" t="s">
        <v>103</v>
      </c>
      <c r="D195" s="22"/>
      <c r="E195" s="22"/>
      <c r="F195" s="23">
        <f t="shared" si="51"/>
        <v>0</v>
      </c>
      <c r="G195" s="24">
        <f t="shared" si="52"/>
        <v>0</v>
      </c>
    </row>
    <row r="196" spans="3:7" x14ac:dyDescent="0.35">
      <c r="C196" s="21" t="s">
        <v>107</v>
      </c>
      <c r="D196" s="22"/>
      <c r="E196" s="22"/>
      <c r="F196" s="23">
        <f t="shared" si="51"/>
        <v>0</v>
      </c>
      <c r="G196" s="24">
        <f t="shared" si="52"/>
        <v>0</v>
      </c>
    </row>
    <row r="197" spans="3:7" x14ac:dyDescent="0.35">
      <c r="C197" s="21" t="s">
        <v>104</v>
      </c>
      <c r="D197" s="22"/>
      <c r="E197" s="22"/>
      <c r="F197" s="23">
        <f>(190*24)*(D197+E197)</f>
        <v>0</v>
      </c>
      <c r="G197" s="24">
        <f>F197/1000000</f>
        <v>0</v>
      </c>
    </row>
    <row r="198" spans="3:7" x14ac:dyDescent="0.35">
      <c r="C198" s="21" t="s">
        <v>105</v>
      </c>
      <c r="D198" s="22"/>
      <c r="E198" s="22"/>
      <c r="F198" s="23">
        <f>(120*24)*(D198+E198)</f>
        <v>0</v>
      </c>
      <c r="G198" s="24">
        <f>F198/1000000</f>
        <v>0</v>
      </c>
    </row>
    <row r="199" spans="3:7" x14ac:dyDescent="0.35">
      <c r="C199" s="21" t="s">
        <v>106</v>
      </c>
      <c r="D199" s="22"/>
      <c r="E199" s="22"/>
      <c r="F199" s="23">
        <f>(50*48)*(D199+E199)</f>
        <v>0</v>
      </c>
      <c r="G199" s="24">
        <f>F199/1000000</f>
        <v>0</v>
      </c>
    </row>
    <row r="200" spans="3:7" ht="15" thickBot="1" x14ac:dyDescent="0.4">
      <c r="C200" s="40" t="s">
        <v>98</v>
      </c>
      <c r="D200" s="41"/>
      <c r="E200" s="41"/>
      <c r="F200" s="23">
        <f>(14*48)*(D200+E200)</f>
        <v>0</v>
      </c>
      <c r="G200" s="24">
        <f>F200/1000000</f>
        <v>0</v>
      </c>
    </row>
    <row r="201" spans="3:7" ht="15" thickBot="1" x14ac:dyDescent="0.4">
      <c r="C201" s="44" t="s">
        <v>36</v>
      </c>
      <c r="D201" s="45">
        <f>SUM(D144:D200)</f>
        <v>0</v>
      </c>
      <c r="E201" s="45">
        <f>SUM(E144:E200)</f>
        <v>0</v>
      </c>
      <c r="F201" s="46">
        <v>0</v>
      </c>
      <c r="G201" s="46">
        <v>0</v>
      </c>
    </row>
    <row r="203" spans="3:7" ht="15" thickBot="1" x14ac:dyDescent="0.4">
      <c r="C203" s="1" t="s">
        <v>44</v>
      </c>
    </row>
    <row r="204" spans="3:7" x14ac:dyDescent="0.35">
      <c r="C204" s="21" t="s">
        <v>39</v>
      </c>
      <c r="D204" s="5"/>
      <c r="E204" s="6"/>
    </row>
    <row r="205" spans="3:7" ht="14.5" customHeight="1" x14ac:dyDescent="0.35">
      <c r="C205" s="21" t="s">
        <v>45</v>
      </c>
      <c r="D205" s="8"/>
      <c r="E205" s="9"/>
    </row>
    <row r="206" spans="3:7" x14ac:dyDescent="0.35">
      <c r="C206" s="21" t="s">
        <v>4</v>
      </c>
      <c r="D206" s="53"/>
      <c r="E206" s="54"/>
    </row>
    <row r="207" spans="3:7" x14ac:dyDescent="0.35">
      <c r="C207" s="21" t="s">
        <v>46</v>
      </c>
      <c r="D207" s="12"/>
      <c r="E207" s="13"/>
    </row>
    <row r="208" spans="3:7" ht="15" thickBot="1" x14ac:dyDescent="0.4">
      <c r="C208" s="21" t="s">
        <v>43</v>
      </c>
      <c r="D208" s="15">
        <f>D268+E268</f>
        <v>0</v>
      </c>
      <c r="E208" s="16"/>
    </row>
    <row r="209" spans="1:7" hidden="1" x14ac:dyDescent="0.35">
      <c r="C209" s="3"/>
      <c r="D209" s="3"/>
    </row>
    <row r="210" spans="1:7" x14ac:dyDescent="0.35">
      <c r="C210" s="1" t="s">
        <v>7</v>
      </c>
      <c r="D210" s="19"/>
      <c r="E210" s="19"/>
      <c r="F210" s="19" t="s">
        <v>8</v>
      </c>
      <c r="G210" s="19" t="s">
        <v>9</v>
      </c>
    </row>
    <row r="211" spans="1:7" x14ac:dyDescent="0.35">
      <c r="C211" s="21" t="s">
        <v>52</v>
      </c>
      <c r="D211" s="22"/>
      <c r="E211" s="22"/>
      <c r="F211" s="23">
        <f>(200*40)*(D211+E211)</f>
        <v>0</v>
      </c>
      <c r="G211" s="24">
        <f>F211*0.000001</f>
        <v>0</v>
      </c>
    </row>
    <row r="212" spans="1:7" x14ac:dyDescent="0.35">
      <c r="C212" s="21" t="s">
        <v>53</v>
      </c>
      <c r="D212" s="22"/>
      <c r="E212" s="22"/>
      <c r="F212" s="23">
        <f>(200*16)*(D212+E212)</f>
        <v>0</v>
      </c>
      <c r="G212" s="24">
        <f t="shared" ref="G212:G216" si="53">F212*0.000001</f>
        <v>0</v>
      </c>
    </row>
    <row r="213" spans="1:7" x14ac:dyDescent="0.35">
      <c r="C213" s="21" t="s">
        <v>54</v>
      </c>
      <c r="D213" s="22"/>
      <c r="E213" s="22"/>
      <c r="F213" s="23">
        <f>(200*40)*(D213+E213)</f>
        <v>0</v>
      </c>
      <c r="G213" s="24">
        <f t="shared" si="53"/>
        <v>0</v>
      </c>
    </row>
    <row r="214" spans="1:7" x14ac:dyDescent="0.35">
      <c r="C214" s="21" t="s">
        <v>55</v>
      </c>
      <c r="D214" s="22"/>
      <c r="E214" s="22"/>
      <c r="F214" s="23">
        <f>(200*16)*(D214+E214)</f>
        <v>0</v>
      </c>
      <c r="G214" s="24">
        <f t="shared" si="53"/>
        <v>0</v>
      </c>
    </row>
    <row r="215" spans="1:7" x14ac:dyDescent="0.35">
      <c r="C215" s="21" t="s">
        <v>56</v>
      </c>
      <c r="D215" s="22"/>
      <c r="E215" s="22"/>
      <c r="F215" s="23">
        <f>(100*40)*(D215+E215)</f>
        <v>0</v>
      </c>
      <c r="G215" s="24">
        <f t="shared" si="53"/>
        <v>0</v>
      </c>
    </row>
    <row r="216" spans="1:7" x14ac:dyDescent="0.35">
      <c r="C216" s="21" t="s">
        <v>57</v>
      </c>
      <c r="D216" s="22"/>
      <c r="E216" s="22"/>
      <c r="F216" s="23">
        <f>(100*40)*(D216+E216)</f>
        <v>0</v>
      </c>
      <c r="G216" s="24">
        <f t="shared" si="53"/>
        <v>0</v>
      </c>
    </row>
    <row r="217" spans="1:7" x14ac:dyDescent="0.35">
      <c r="C217" s="29" t="s">
        <v>58</v>
      </c>
      <c r="D217" s="22"/>
      <c r="E217" s="22"/>
      <c r="F217" s="23">
        <f>(1*10)*(D217+E217)</f>
        <v>0</v>
      </c>
      <c r="G217" s="24">
        <f>F217*0.001</f>
        <v>0</v>
      </c>
    </row>
    <row r="218" spans="1:7" x14ac:dyDescent="0.35">
      <c r="C218" s="29" t="s">
        <v>59</v>
      </c>
      <c r="D218" s="22"/>
      <c r="E218" s="22"/>
      <c r="F218" s="23">
        <f t="shared" ref="F218:F220" si="54">(1*10)*(D218+E218)</f>
        <v>0</v>
      </c>
      <c r="G218" s="24">
        <f>F218*0.001</f>
        <v>0</v>
      </c>
    </row>
    <row r="219" spans="1:7" x14ac:dyDescent="0.35">
      <c r="C219" s="29" t="s">
        <v>60</v>
      </c>
      <c r="D219" s="22"/>
      <c r="E219" s="22"/>
      <c r="F219" s="23">
        <f t="shared" si="54"/>
        <v>0</v>
      </c>
      <c r="G219" s="24">
        <f t="shared" ref="G219:G224" si="55">F219*0.001</f>
        <v>0</v>
      </c>
    </row>
    <row r="220" spans="1:7" x14ac:dyDescent="0.35">
      <c r="A220" s="3">
        <v>7</v>
      </c>
      <c r="B220" s="30"/>
      <c r="C220" s="29" t="s">
        <v>61</v>
      </c>
      <c r="D220" s="22"/>
      <c r="E220" s="22"/>
      <c r="F220" s="23">
        <f t="shared" si="54"/>
        <v>0</v>
      </c>
      <c r="G220" s="24">
        <f t="shared" si="55"/>
        <v>0</v>
      </c>
    </row>
    <row r="221" spans="1:7" x14ac:dyDescent="0.35">
      <c r="C221" s="31" t="s">
        <v>67</v>
      </c>
      <c r="D221" s="22"/>
      <c r="E221" s="22"/>
      <c r="F221" s="23">
        <f>(1*10)*(D221+E221)</f>
        <v>0</v>
      </c>
      <c r="G221" s="24">
        <f t="shared" si="55"/>
        <v>0</v>
      </c>
    </row>
    <row r="222" spans="1:7" x14ac:dyDescent="0.35">
      <c r="C222" s="31" t="s">
        <v>68</v>
      </c>
      <c r="D222" s="22"/>
      <c r="E222" s="22"/>
      <c r="F222" s="23">
        <f t="shared" ref="F222:F224" si="56">(1*10)*(D222+E222)</f>
        <v>0</v>
      </c>
      <c r="G222" s="24">
        <f t="shared" si="55"/>
        <v>0</v>
      </c>
    </row>
    <row r="223" spans="1:7" x14ac:dyDescent="0.35">
      <c r="C223" s="31" t="s">
        <v>69</v>
      </c>
      <c r="D223" s="22"/>
      <c r="E223" s="22"/>
      <c r="F223" s="23">
        <f t="shared" si="56"/>
        <v>0</v>
      </c>
      <c r="G223" s="24">
        <f t="shared" si="55"/>
        <v>0</v>
      </c>
    </row>
    <row r="224" spans="1:7" x14ac:dyDescent="0.35">
      <c r="C224" s="31" t="s">
        <v>70</v>
      </c>
      <c r="D224" s="22"/>
      <c r="E224" s="22"/>
      <c r="F224" s="23">
        <f t="shared" si="56"/>
        <v>0</v>
      </c>
      <c r="G224" s="24">
        <f t="shared" si="55"/>
        <v>0</v>
      </c>
    </row>
    <row r="225" spans="3:7" x14ac:dyDescent="0.35">
      <c r="C225" s="31" t="s">
        <v>71</v>
      </c>
      <c r="D225" s="22"/>
      <c r="E225" s="22"/>
      <c r="F225" s="23">
        <f>(500*10)*(D225+E225)</f>
        <v>0</v>
      </c>
      <c r="G225" s="24">
        <f t="shared" ref="G225:G229" si="57">F225*0.000001</f>
        <v>0</v>
      </c>
    </row>
    <row r="226" spans="3:7" x14ac:dyDescent="0.35">
      <c r="C226" s="31" t="s">
        <v>72</v>
      </c>
      <c r="D226" s="22"/>
      <c r="E226" s="22"/>
      <c r="F226" s="23">
        <f>(315*12)*(D226+E226)</f>
        <v>0</v>
      </c>
      <c r="G226" s="24">
        <f t="shared" si="57"/>
        <v>0</v>
      </c>
    </row>
    <row r="227" spans="3:7" x14ac:dyDescent="0.35">
      <c r="C227" s="31" t="s">
        <v>73</v>
      </c>
      <c r="D227" s="22"/>
      <c r="E227" s="22"/>
      <c r="F227" s="23">
        <f>(330*24)*(D227+E227)</f>
        <v>0</v>
      </c>
      <c r="G227" s="24">
        <f t="shared" si="57"/>
        <v>0</v>
      </c>
    </row>
    <row r="228" spans="3:7" x14ac:dyDescent="0.35">
      <c r="C228" s="31" t="s">
        <v>74</v>
      </c>
      <c r="D228" s="22"/>
      <c r="E228" s="22"/>
      <c r="F228" s="23">
        <f>(125*24)*(D228+E228)</f>
        <v>0</v>
      </c>
      <c r="G228" s="24">
        <f t="shared" si="57"/>
        <v>0</v>
      </c>
    </row>
    <row r="229" spans="3:7" x14ac:dyDescent="0.35">
      <c r="C229" s="31" t="s">
        <v>75</v>
      </c>
      <c r="D229" s="22"/>
      <c r="E229" s="22"/>
      <c r="F229" s="23">
        <f>(125*24)*(D229+E229)</f>
        <v>0</v>
      </c>
      <c r="G229" s="24">
        <f t="shared" si="57"/>
        <v>0</v>
      </c>
    </row>
    <row r="230" spans="3:7" x14ac:dyDescent="0.35">
      <c r="C230" s="32" t="s">
        <v>76</v>
      </c>
      <c r="D230" s="22"/>
      <c r="E230" s="22"/>
      <c r="F230" s="23">
        <f>(1*10)*(D230+E230)</f>
        <v>0</v>
      </c>
      <c r="G230" s="24">
        <f>F230*0.001</f>
        <v>0</v>
      </c>
    </row>
    <row r="231" spans="3:7" x14ac:dyDescent="0.35">
      <c r="C231" s="32" t="s">
        <v>78</v>
      </c>
      <c r="D231" s="22"/>
      <c r="E231" s="22"/>
      <c r="F231" s="23">
        <f>(315*12)*(D231+E231)</f>
        <v>0</v>
      </c>
      <c r="G231" s="24">
        <f t="shared" ref="G231:G233" si="58">F231*0.000001</f>
        <v>0</v>
      </c>
    </row>
    <row r="232" spans="3:7" x14ac:dyDescent="0.35">
      <c r="C232" s="32" t="s">
        <v>79</v>
      </c>
      <c r="D232" s="22"/>
      <c r="E232" s="22"/>
      <c r="F232" s="23">
        <f>(125*24)*(D232+E232)</f>
        <v>0</v>
      </c>
      <c r="G232" s="24">
        <f t="shared" si="58"/>
        <v>0</v>
      </c>
    </row>
    <row r="233" spans="3:7" x14ac:dyDescent="0.35">
      <c r="C233" s="32" t="s">
        <v>77</v>
      </c>
      <c r="D233" s="22"/>
      <c r="E233" s="22"/>
      <c r="F233" s="23">
        <f>(330*24)*(D233+E233)</f>
        <v>0</v>
      </c>
      <c r="G233" s="24">
        <f t="shared" si="58"/>
        <v>0</v>
      </c>
    </row>
    <row r="234" spans="3:7" x14ac:dyDescent="0.35">
      <c r="C234" s="29" t="s">
        <v>62</v>
      </c>
      <c r="D234" s="22"/>
      <c r="E234" s="22"/>
      <c r="F234" s="23">
        <f>(1*10)*(D234+E234)</f>
        <v>0</v>
      </c>
      <c r="G234" s="24">
        <f t="shared" ref="G234:G235" si="59">F234*0.001</f>
        <v>0</v>
      </c>
    </row>
    <row r="235" spans="3:7" x14ac:dyDescent="0.35">
      <c r="C235" s="29" t="s">
        <v>63</v>
      </c>
      <c r="D235" s="22"/>
      <c r="E235" s="22"/>
      <c r="F235" s="23">
        <f>(1*10)*(D235+E235)</f>
        <v>0</v>
      </c>
      <c r="G235" s="24">
        <f t="shared" si="59"/>
        <v>0</v>
      </c>
    </row>
    <row r="236" spans="3:7" x14ac:dyDescent="0.35">
      <c r="C236" s="29" t="s">
        <v>64</v>
      </c>
      <c r="D236" s="22"/>
      <c r="E236" s="22"/>
      <c r="F236" s="23">
        <f>(330*24)*(D236+E236)</f>
        <v>0</v>
      </c>
      <c r="G236" s="24">
        <f t="shared" ref="G236:G237" si="60">F236*0.000001</f>
        <v>0</v>
      </c>
    </row>
    <row r="237" spans="3:7" x14ac:dyDescent="0.35">
      <c r="C237" s="29" t="s">
        <v>65</v>
      </c>
      <c r="D237" s="22"/>
      <c r="E237" s="22"/>
      <c r="F237" s="23">
        <f>(315*12)*(D237+E237)</f>
        <v>0</v>
      </c>
      <c r="G237" s="24">
        <f t="shared" si="60"/>
        <v>0</v>
      </c>
    </row>
    <row r="238" spans="3:7" x14ac:dyDescent="0.35">
      <c r="C238" s="33" t="s">
        <v>115</v>
      </c>
      <c r="D238" s="22"/>
      <c r="E238" s="22"/>
      <c r="F238" s="23">
        <f>(1*10)*(D238+E238)</f>
        <v>0</v>
      </c>
      <c r="G238" s="24">
        <f>F238*0.001</f>
        <v>0</v>
      </c>
    </row>
    <row r="239" spans="3:7" x14ac:dyDescent="0.35">
      <c r="C239" s="33" t="s">
        <v>116</v>
      </c>
      <c r="D239" s="22"/>
      <c r="E239" s="22"/>
      <c r="F239" s="23">
        <f>(330*24)*(D239+E239)</f>
        <v>0</v>
      </c>
      <c r="G239" s="24">
        <f t="shared" ref="G239:G242" si="61">F239*0.000001</f>
        <v>0</v>
      </c>
    </row>
    <row r="240" spans="3:7" x14ac:dyDescent="0.35">
      <c r="C240" s="33" t="s">
        <v>117</v>
      </c>
      <c r="D240" s="22"/>
      <c r="E240" s="22"/>
      <c r="F240" s="23">
        <f>(125*24)*(D240+E240)</f>
        <v>0</v>
      </c>
      <c r="G240" s="24">
        <f t="shared" si="61"/>
        <v>0</v>
      </c>
    </row>
    <row r="241" spans="3:7" x14ac:dyDescent="0.35">
      <c r="C241" s="33" t="s">
        <v>118</v>
      </c>
      <c r="D241" s="22"/>
      <c r="E241" s="22"/>
      <c r="F241" s="23">
        <f>(50*48)*(D241+E241)</f>
        <v>0</v>
      </c>
      <c r="G241" s="24">
        <f t="shared" si="61"/>
        <v>0</v>
      </c>
    </row>
    <row r="242" spans="3:7" x14ac:dyDescent="0.35">
      <c r="C242" s="34" t="s">
        <v>66</v>
      </c>
      <c r="D242" s="22"/>
      <c r="E242" s="22"/>
      <c r="F242" s="23">
        <f>(125*24)*(D242+E242)</f>
        <v>0</v>
      </c>
      <c r="G242" s="24">
        <f t="shared" si="61"/>
        <v>0</v>
      </c>
    </row>
    <row r="243" spans="3:7" x14ac:dyDescent="0.35">
      <c r="C243" s="35" t="s">
        <v>84</v>
      </c>
      <c r="D243" s="22"/>
      <c r="E243" s="22"/>
      <c r="F243" s="23">
        <f>(1*10)*(D243+E243)</f>
        <v>0</v>
      </c>
      <c r="G243" s="24">
        <f>F243*0.001</f>
        <v>0</v>
      </c>
    </row>
    <row r="244" spans="3:7" x14ac:dyDescent="0.35">
      <c r="C244" s="35" t="s">
        <v>85</v>
      </c>
      <c r="D244" s="22"/>
      <c r="E244" s="22"/>
      <c r="F244" s="23">
        <f>(330*24)*(D244+E244)</f>
        <v>0</v>
      </c>
      <c r="G244" s="24">
        <f t="shared" ref="G244:G248" si="62">F244*0.000001</f>
        <v>0</v>
      </c>
    </row>
    <row r="245" spans="3:7" x14ac:dyDescent="0.35">
      <c r="C245" s="35" t="s">
        <v>80</v>
      </c>
      <c r="D245" s="22"/>
      <c r="E245" s="22"/>
      <c r="F245" s="23">
        <f>(125*24)*(D245+E245)</f>
        <v>0</v>
      </c>
      <c r="G245" s="24">
        <f t="shared" si="62"/>
        <v>0</v>
      </c>
    </row>
    <row r="246" spans="3:7" x14ac:dyDescent="0.35">
      <c r="C246" s="35" t="s">
        <v>81</v>
      </c>
      <c r="D246" s="22"/>
      <c r="E246" s="22"/>
      <c r="F246" s="23">
        <f>(125*24)*(D246+E246)</f>
        <v>0</v>
      </c>
      <c r="G246" s="24">
        <f t="shared" si="62"/>
        <v>0</v>
      </c>
    </row>
    <row r="247" spans="3:7" x14ac:dyDescent="0.35">
      <c r="C247" s="35" t="s">
        <v>82</v>
      </c>
      <c r="D247" s="22"/>
      <c r="E247" s="22"/>
      <c r="F247" s="23">
        <f>(90*24)*(D247+E247)</f>
        <v>0</v>
      </c>
      <c r="G247" s="24">
        <f t="shared" si="62"/>
        <v>0</v>
      </c>
    </row>
    <row r="248" spans="3:7" x14ac:dyDescent="0.35">
      <c r="C248" s="35" t="s">
        <v>83</v>
      </c>
      <c r="D248" s="22"/>
      <c r="E248" s="22"/>
      <c r="F248" s="23">
        <f>(90*24)*(D248+E248)</f>
        <v>0</v>
      </c>
      <c r="G248" s="24">
        <f t="shared" si="62"/>
        <v>0</v>
      </c>
    </row>
    <row r="249" spans="3:7" x14ac:dyDescent="0.35">
      <c r="C249" s="34" t="s">
        <v>86</v>
      </c>
      <c r="D249" s="22"/>
      <c r="E249" s="22"/>
      <c r="F249" s="23">
        <f t="shared" ref="F249:F251" si="63">(1*10)*(D249+E249)</f>
        <v>0</v>
      </c>
      <c r="G249" s="24">
        <f t="shared" ref="G249:G251" si="64">F249*0.001</f>
        <v>0</v>
      </c>
    </row>
    <row r="250" spans="3:7" x14ac:dyDescent="0.35">
      <c r="C250" s="34" t="s">
        <v>87</v>
      </c>
      <c r="D250" s="22"/>
      <c r="E250" s="22"/>
      <c r="F250" s="23">
        <f t="shared" si="63"/>
        <v>0</v>
      </c>
      <c r="G250" s="24">
        <f t="shared" si="64"/>
        <v>0</v>
      </c>
    </row>
    <row r="251" spans="3:7" x14ac:dyDescent="0.35">
      <c r="C251" s="34" t="s">
        <v>99</v>
      </c>
      <c r="D251" s="22"/>
      <c r="E251" s="22"/>
      <c r="F251" s="23">
        <f t="shared" si="63"/>
        <v>0</v>
      </c>
      <c r="G251" s="24">
        <f t="shared" si="64"/>
        <v>0</v>
      </c>
    </row>
    <row r="252" spans="3:7" x14ac:dyDescent="0.35">
      <c r="C252" s="34" t="s">
        <v>89</v>
      </c>
      <c r="D252" s="22"/>
      <c r="E252" s="22"/>
      <c r="F252" s="23">
        <f t="shared" ref="F252:F253" si="65">(500*10)*(D252+E252)</f>
        <v>0</v>
      </c>
      <c r="G252" s="24">
        <f t="shared" ref="G252:G260" si="66">F252*0.000001</f>
        <v>0</v>
      </c>
    </row>
    <row r="253" spans="3:7" x14ac:dyDescent="0.35">
      <c r="C253" s="34" t="s">
        <v>90</v>
      </c>
      <c r="D253" s="22"/>
      <c r="E253" s="22"/>
      <c r="F253" s="23">
        <f t="shared" si="65"/>
        <v>0</v>
      </c>
      <c r="G253" s="24">
        <f t="shared" si="66"/>
        <v>0</v>
      </c>
    </row>
    <row r="254" spans="3:7" x14ac:dyDescent="0.35">
      <c r="C254" s="34" t="s">
        <v>91</v>
      </c>
      <c r="D254" s="22"/>
      <c r="E254" s="22"/>
      <c r="F254" s="23">
        <f t="shared" ref="F254:F256" si="67">(315*12)*(D254+E254)</f>
        <v>0</v>
      </c>
      <c r="G254" s="24">
        <f t="shared" si="66"/>
        <v>0</v>
      </c>
    </row>
    <row r="255" spans="3:7" x14ac:dyDescent="0.35">
      <c r="C255" s="34" t="s">
        <v>93</v>
      </c>
      <c r="D255" s="22"/>
      <c r="E255" s="22"/>
      <c r="F255" s="23">
        <f t="shared" si="67"/>
        <v>0</v>
      </c>
      <c r="G255" s="24">
        <f t="shared" si="66"/>
        <v>0</v>
      </c>
    </row>
    <row r="256" spans="3:7" x14ac:dyDescent="0.35">
      <c r="C256" s="34" t="s">
        <v>101</v>
      </c>
      <c r="D256" s="22"/>
      <c r="E256" s="22"/>
      <c r="F256" s="23">
        <f t="shared" si="67"/>
        <v>0</v>
      </c>
      <c r="G256" s="24">
        <f t="shared" si="66"/>
        <v>0</v>
      </c>
    </row>
    <row r="257" spans="3:7" x14ac:dyDescent="0.35">
      <c r="C257" s="34" t="s">
        <v>94</v>
      </c>
      <c r="D257" s="22"/>
      <c r="E257" s="22"/>
      <c r="F257" s="23">
        <f>(180*24)*(D257+E257)</f>
        <v>0</v>
      </c>
      <c r="G257" s="24">
        <f t="shared" si="66"/>
        <v>0</v>
      </c>
    </row>
    <row r="258" spans="3:7" x14ac:dyDescent="0.35">
      <c r="C258" s="34" t="s">
        <v>96</v>
      </c>
      <c r="D258" s="22"/>
      <c r="E258" s="22"/>
      <c r="F258" s="23">
        <f t="shared" ref="F258:F259" si="68">(90*24)*(D258+E258)</f>
        <v>0</v>
      </c>
      <c r="G258" s="24">
        <f t="shared" si="66"/>
        <v>0</v>
      </c>
    </row>
    <row r="259" spans="3:7" x14ac:dyDescent="0.35">
      <c r="C259" s="34" t="s">
        <v>97</v>
      </c>
      <c r="D259" s="22"/>
      <c r="E259" s="22"/>
      <c r="F259" s="23">
        <f t="shared" si="68"/>
        <v>0</v>
      </c>
      <c r="G259" s="24">
        <f t="shared" si="66"/>
        <v>0</v>
      </c>
    </row>
    <row r="260" spans="3:7" x14ac:dyDescent="0.35">
      <c r="C260" s="34" t="s">
        <v>95</v>
      </c>
      <c r="D260" s="22"/>
      <c r="E260" s="22"/>
      <c r="F260" s="23">
        <f>(180*24)*(D260+E260)</f>
        <v>0</v>
      </c>
      <c r="G260" s="24">
        <f t="shared" si="66"/>
        <v>0</v>
      </c>
    </row>
    <row r="261" spans="3:7" x14ac:dyDescent="0.35">
      <c r="C261" s="21" t="s">
        <v>102</v>
      </c>
      <c r="D261" s="22"/>
      <c r="E261" s="22"/>
      <c r="F261" s="23">
        <f t="shared" ref="F261:F263" si="69">(1*10)*(D261+E261)</f>
        <v>0</v>
      </c>
      <c r="G261" s="24">
        <f t="shared" ref="G261:G263" si="70">F261*0.001</f>
        <v>0</v>
      </c>
    </row>
    <row r="262" spans="3:7" x14ac:dyDescent="0.35">
      <c r="C262" s="21" t="s">
        <v>103</v>
      </c>
      <c r="D262" s="22"/>
      <c r="E262" s="22"/>
      <c r="F262" s="23">
        <f t="shared" si="69"/>
        <v>0</v>
      </c>
      <c r="G262" s="24">
        <f t="shared" si="70"/>
        <v>0</v>
      </c>
    </row>
    <row r="263" spans="3:7" x14ac:dyDescent="0.35">
      <c r="C263" s="21" t="s">
        <v>107</v>
      </c>
      <c r="D263" s="22"/>
      <c r="E263" s="22"/>
      <c r="F263" s="23">
        <f t="shared" si="69"/>
        <v>0</v>
      </c>
      <c r="G263" s="24">
        <f t="shared" si="70"/>
        <v>0</v>
      </c>
    </row>
    <row r="264" spans="3:7" x14ac:dyDescent="0.35">
      <c r="C264" s="21" t="s">
        <v>104</v>
      </c>
      <c r="D264" s="22"/>
      <c r="E264" s="22"/>
      <c r="F264" s="23">
        <f>(190*24)*(D264+E264)</f>
        <v>0</v>
      </c>
      <c r="G264" s="24">
        <f>F264/1000000</f>
        <v>0</v>
      </c>
    </row>
    <row r="265" spans="3:7" x14ac:dyDescent="0.35">
      <c r="C265" s="21" t="s">
        <v>105</v>
      </c>
      <c r="D265" s="22"/>
      <c r="E265" s="22"/>
      <c r="F265" s="23">
        <f>(120*24)*(D265+E265)</f>
        <v>0</v>
      </c>
      <c r="G265" s="24">
        <f>F265/1000000</f>
        <v>0</v>
      </c>
    </row>
    <row r="266" spans="3:7" x14ac:dyDescent="0.35">
      <c r="C266" s="21" t="s">
        <v>106</v>
      </c>
      <c r="D266" s="22"/>
      <c r="E266" s="22"/>
      <c r="F266" s="23">
        <f>(50*48)*(D266+E266)</f>
        <v>0</v>
      </c>
      <c r="G266" s="24">
        <f>F266/1000000</f>
        <v>0</v>
      </c>
    </row>
    <row r="267" spans="3:7" ht="15" thickBot="1" x14ac:dyDescent="0.4">
      <c r="C267" s="40" t="s">
        <v>98</v>
      </c>
      <c r="D267" s="41"/>
      <c r="E267" s="41"/>
      <c r="F267" s="23">
        <f>(14*48)*(D267+E267)</f>
        <v>0</v>
      </c>
      <c r="G267" s="24">
        <f>F267/1000000</f>
        <v>0</v>
      </c>
    </row>
    <row r="268" spans="3:7" ht="15" thickBot="1" x14ac:dyDescent="0.4">
      <c r="C268" s="44" t="s">
        <v>36</v>
      </c>
      <c r="D268" s="45">
        <f>SUM(D211:D267)</f>
        <v>0</v>
      </c>
      <c r="E268" s="55">
        <f>SUM(E211:E267)</f>
        <v>0</v>
      </c>
      <c r="F268" s="46">
        <f>SUM(F211:F267)</f>
        <v>0</v>
      </c>
      <c r="G268" s="46">
        <f>SUM(G211:G267)</f>
        <v>0</v>
      </c>
    </row>
  </sheetData>
  <mergeCells count="18">
    <mergeCell ref="D139:E139"/>
    <mergeCell ref="D140:E140"/>
    <mergeCell ref="D204:E204"/>
    <mergeCell ref="D205:E205"/>
    <mergeCell ref="D206:E206"/>
    <mergeCell ref="D207:E207"/>
    <mergeCell ref="D70:E70"/>
    <mergeCell ref="D71:E71"/>
    <mergeCell ref="D72:E72"/>
    <mergeCell ref="D73:E73"/>
    <mergeCell ref="D137:E137"/>
    <mergeCell ref="D138:E138"/>
    <mergeCell ref="D2:E2"/>
    <mergeCell ref="D3:E3"/>
    <mergeCell ref="D4:E4"/>
    <mergeCell ref="D5:E5"/>
    <mergeCell ref="B10:B12"/>
    <mergeCell ref="B14:B15"/>
  </mergeCells>
  <conditionalFormatting sqref="G67">
    <cfRule type="cellIs" dxfId="1" priority="2" operator="greaterThan">
      <formula>4</formula>
    </cfRule>
  </conditionalFormatting>
  <conditionalFormatting sqref="G134">
    <cfRule type="cellIs" dxfId="0" priority="1" operator="greaterThan">
      <formula>4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Igwe Agbai</dc:creator>
  <cp:lastModifiedBy>Igwe Agbai</cp:lastModifiedBy>
  <dcterms:created xsi:type="dcterms:W3CDTF">2024-08-22T10:33:12Z</dcterms:created>
  <dcterms:modified xsi:type="dcterms:W3CDTF">2024-08-22T14:01:00Z</dcterms:modified>
</cp:coreProperties>
</file>