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agbenorhevi/Desktop/mods/mods 2/itp/"/>
    </mc:Choice>
  </mc:AlternateContent>
  <xr:revisionPtr revIDLastSave="0" documentId="13_ncr:1_{3B4B3AFF-1082-5347-B2DC-2D06A1E386EB}" xr6:coauthVersionLast="46" xr6:coauthVersionMax="46" xr10:uidLastSave="{00000000-0000-0000-0000-000000000000}"/>
  <bookViews>
    <workbookView xWindow="13380" yWindow="0" windowWidth="15420" windowHeight="18000" xr2:uid="{5FFB89A9-725B-2045-9344-72235D63DF21}"/>
  </bookViews>
  <sheets>
    <sheet name="Documentation" sheetId="10" r:id="rId1"/>
    <sheet name="Latest_Download" sheetId="1" r:id="rId2"/>
    <sheet name="Pages Viewed Pie" sheetId="2" r:id="rId3"/>
    <sheet name="Site Connection Chart" sheetId="3" r:id="rId4"/>
    <sheet name="Added to Favorites Chart" sheetId="4" r:id="rId5"/>
    <sheet name="Operating Systems Used Chart" sheetId="5" r:id="rId6"/>
    <sheet name="Browser Comparison Pie" sheetId="6" r:id="rId7"/>
    <sheet name="Browser Usage by Month" sheetId="7" r:id="rId8"/>
    <sheet name="Bandwith Usage by Month" sheetId="8" r:id="rId9"/>
    <sheet name="Case Report" sheetId="9" r:id="rId10"/>
  </sheets>
  <definedNames>
    <definedName name="_xlnm._FilterDatabase" localSheetId="1" hidden="1">Latest_Download!$E$100:$E$198</definedName>
    <definedName name="_xlnm.Extract" localSheetId="1">Latest_Download!$A$27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9" l="1" a="1"/>
  <c r="G29" i="9" s="1"/>
  <c r="B9" i="9" l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1" i="1"/>
  <c r="F91" i="1" a="1"/>
  <c r="F91" i="1" s="1"/>
  <c r="E91" i="1" a="1"/>
  <c r="E91" i="1" s="1"/>
  <c r="D91" i="1" a="1"/>
  <c r="D91" i="1" s="1"/>
  <c r="C91" i="1" a="1"/>
  <c r="C91" i="1" s="1"/>
  <c r="B91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C73" i="1" a="1"/>
  <c r="C73" i="1" s="1"/>
  <c r="C74" i="1" a="1"/>
  <c r="C74" i="1" s="1"/>
  <c r="B74" i="1" s="1"/>
  <c r="C75" i="1" a="1"/>
  <c r="C75" i="1" s="1"/>
  <c r="B75" i="1" s="1"/>
  <c r="C76" i="1" a="1"/>
  <c r="C76" i="1" s="1"/>
  <c r="B76" i="1" s="1"/>
  <c r="C77" i="1" a="1"/>
  <c r="C77" i="1" s="1"/>
  <c r="F72" i="1" a="1"/>
  <c r="F72" i="1" s="1"/>
  <c r="E72" i="1" a="1"/>
  <c r="E72" i="1" s="1"/>
  <c r="D72" i="1" a="1"/>
  <c r="D72" i="1" s="1"/>
  <c r="C72" i="1" a="1"/>
  <c r="C72" i="1" s="1"/>
  <c r="C61" i="1" a="1"/>
  <c r="C61" i="1" s="1"/>
  <c r="D61" i="1" a="1"/>
  <c r="D61" i="1" s="1"/>
  <c r="E61" i="1" a="1"/>
  <c r="E61" i="1" s="1"/>
  <c r="F61" i="1" a="1"/>
  <c r="F61" i="1" s="1"/>
  <c r="C62" i="1" a="1"/>
  <c r="C62" i="1" s="1"/>
  <c r="D62" i="1" a="1"/>
  <c r="D62" i="1" s="1"/>
  <c r="E62" i="1" a="1"/>
  <c r="E62" i="1" s="1"/>
  <c r="F62" i="1" a="1"/>
  <c r="F62" i="1" s="1"/>
  <c r="F60" i="1" a="1"/>
  <c r="F60" i="1" s="1"/>
  <c r="E60" i="1" a="1"/>
  <c r="E60" i="1" s="1"/>
  <c r="D60" i="1" a="1"/>
  <c r="D60" i="1" s="1"/>
  <c r="C60" i="1" a="1"/>
  <c r="C60" i="1" s="1"/>
  <c r="B94" i="1"/>
  <c r="F52" i="1" a="1"/>
  <c r="F52" i="1" s="1"/>
  <c r="E52" i="1" a="1"/>
  <c r="E52" i="1" s="1"/>
  <c r="D52" i="1" a="1"/>
  <c r="D52" i="1" s="1"/>
  <c r="C52" i="1" a="1"/>
  <c r="C52" i="1" s="1"/>
  <c r="F51" i="1" a="1"/>
  <c r="F51" i="1" s="1"/>
  <c r="F53" i="1" s="1"/>
  <c r="E51" i="1" a="1"/>
  <c r="E51" i="1" s="1"/>
  <c r="E53" i="1" s="1"/>
  <c r="D51" i="1" a="1"/>
  <c r="D51" i="1" s="1"/>
  <c r="D53" i="1" s="1"/>
  <c r="C51" i="1" a="1"/>
  <c r="C51" i="1" s="1"/>
  <c r="C53" i="1" s="1"/>
  <c r="C38" i="1" a="1"/>
  <c r="C38" i="1" s="1"/>
  <c r="D38" i="1" a="1"/>
  <c r="D38" i="1" s="1"/>
  <c r="E38" i="1" a="1"/>
  <c r="E38" i="1" s="1"/>
  <c r="F38" i="1" a="1"/>
  <c r="F38" i="1" s="1"/>
  <c r="C33" i="1" a="1"/>
  <c r="C33" i="1" s="1"/>
  <c r="D33" i="1" a="1"/>
  <c r="D33" i="1" s="1"/>
  <c r="E33" i="1" a="1"/>
  <c r="E33" i="1" s="1"/>
  <c r="F33" i="1" a="1"/>
  <c r="F33" i="1" s="1"/>
  <c r="C34" i="1" a="1"/>
  <c r="C34" i="1" s="1"/>
  <c r="D34" i="1" a="1"/>
  <c r="D34" i="1" s="1"/>
  <c r="E34" i="1" a="1"/>
  <c r="E34" i="1" s="1"/>
  <c r="F34" i="1" a="1"/>
  <c r="F34" i="1" s="1"/>
  <c r="C35" i="1" a="1"/>
  <c r="C35" i="1" s="1"/>
  <c r="D35" i="1" a="1"/>
  <c r="D35" i="1" s="1"/>
  <c r="E35" i="1" a="1"/>
  <c r="E35" i="1" s="1"/>
  <c r="F35" i="1" a="1"/>
  <c r="F35" i="1" s="1"/>
  <c r="C36" i="1" a="1"/>
  <c r="C36" i="1" s="1"/>
  <c r="D36" i="1" a="1"/>
  <c r="D36" i="1" s="1"/>
  <c r="E36" i="1" a="1"/>
  <c r="E36" i="1" s="1"/>
  <c r="F36" i="1" a="1"/>
  <c r="F36" i="1" s="1"/>
  <c r="C37" i="1" a="1"/>
  <c r="C37" i="1" s="1"/>
  <c r="D37" i="1" a="1"/>
  <c r="D37" i="1" s="1"/>
  <c r="E37" i="1" a="1"/>
  <c r="E37" i="1" s="1"/>
  <c r="F37" i="1" a="1"/>
  <c r="F37" i="1" s="1"/>
  <c r="C29" i="1" a="1"/>
  <c r="C29" i="1" s="1"/>
  <c r="D29" i="1" a="1"/>
  <c r="D29" i="1" s="1"/>
  <c r="E29" i="1" a="1"/>
  <c r="E29" i="1" s="1"/>
  <c r="F29" i="1" a="1"/>
  <c r="F29" i="1" s="1"/>
  <c r="C30" i="1" a="1"/>
  <c r="C30" i="1" s="1"/>
  <c r="D30" i="1" a="1"/>
  <c r="D30" i="1" s="1"/>
  <c r="E30" i="1" a="1"/>
  <c r="E30" i="1" s="1"/>
  <c r="F30" i="1" a="1"/>
  <c r="F30" i="1" s="1"/>
  <c r="C31" i="1" a="1"/>
  <c r="C31" i="1" s="1"/>
  <c r="D31" i="1" a="1"/>
  <c r="D31" i="1" s="1"/>
  <c r="E31" i="1" a="1"/>
  <c r="E31" i="1" s="1"/>
  <c r="F31" i="1" a="1"/>
  <c r="F31" i="1" s="1"/>
  <c r="C32" i="1" a="1"/>
  <c r="C32" i="1" s="1"/>
  <c r="D32" i="1" a="1"/>
  <c r="D32" i="1" s="1"/>
  <c r="E32" i="1" a="1"/>
  <c r="E32" i="1" s="1"/>
  <c r="F32" i="1" a="1"/>
  <c r="F32" i="1" s="1"/>
  <c r="F28" i="1" a="1"/>
  <c r="F28" i="1" s="1"/>
  <c r="E28" i="1" a="1"/>
  <c r="E28" i="1" s="1"/>
  <c r="E39" i="1" s="1"/>
  <c r="D28" i="1" a="1"/>
  <c r="D28" i="1" s="1"/>
  <c r="C28" i="1" a="1"/>
  <c r="C28" i="1" s="1"/>
  <c r="E22" i="1" a="1"/>
  <c r="E22" i="1" s="1"/>
  <c r="D22" i="1" a="1"/>
  <c r="D22" i="1" s="1"/>
  <c r="C22" i="1" a="1"/>
  <c r="C22" i="1" s="1"/>
  <c r="B22" i="1" a="1"/>
  <c r="B22" i="1" s="1"/>
  <c r="C16" i="1"/>
  <c r="B16" i="1"/>
  <c r="C15" i="1"/>
  <c r="B15" i="1"/>
  <c r="C14" i="1"/>
  <c r="B14" i="1"/>
  <c r="C13" i="1"/>
  <c r="B13" i="1"/>
  <c r="C12" i="1"/>
  <c r="B12" i="1"/>
  <c r="C11" i="1"/>
  <c r="B1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1" i="1"/>
  <c r="B12" i="9" s="1"/>
  <c r="B6" i="1"/>
  <c r="B5" i="1"/>
  <c r="D63" i="1" l="1"/>
  <c r="D83" i="1" s="1"/>
  <c r="D86" i="1" s="1"/>
  <c r="E63" i="1"/>
  <c r="E85" i="1" s="1"/>
  <c r="E83" i="1"/>
  <c r="B62" i="1"/>
  <c r="B61" i="1"/>
  <c r="C84" i="1"/>
  <c r="F63" i="1"/>
  <c r="F83" i="1"/>
  <c r="F86" i="1" s="1"/>
  <c r="B60" i="1"/>
  <c r="F85" i="1"/>
  <c r="F84" i="1"/>
  <c r="B77" i="1"/>
  <c r="B73" i="1"/>
  <c r="E84" i="1"/>
  <c r="D85" i="1"/>
  <c r="D84" i="1"/>
  <c r="B10" i="9"/>
  <c r="B52" i="1"/>
  <c r="C63" i="1"/>
  <c r="C85" i="1" s="1"/>
  <c r="B85" i="1" s="1"/>
  <c r="B11" i="9"/>
  <c r="E78" i="1"/>
  <c r="F78" i="1"/>
  <c r="B72" i="1"/>
  <c r="D78" i="1"/>
  <c r="C78" i="1"/>
  <c r="F39" i="1"/>
  <c r="D14" i="1"/>
  <c r="D11" i="1"/>
  <c r="D15" i="1"/>
  <c r="D13" i="1"/>
  <c r="D12" i="1"/>
  <c r="D16" i="1"/>
  <c r="B34" i="1"/>
  <c r="B51" i="1"/>
  <c r="B53" i="1" s="1"/>
  <c r="C39" i="1"/>
  <c r="D39" i="1"/>
  <c r="B30" i="1"/>
  <c r="B36" i="1"/>
  <c r="B28" i="1"/>
  <c r="B38" i="1"/>
  <c r="B37" i="1"/>
  <c r="B35" i="1"/>
  <c r="B33" i="1"/>
  <c r="B32" i="1"/>
  <c r="B31" i="1"/>
  <c r="B29" i="1"/>
  <c r="E86" i="1" l="1"/>
  <c r="B78" i="1"/>
  <c r="I65" i="1" s="1"/>
  <c r="C83" i="1"/>
  <c r="B84" i="1"/>
  <c r="B63" i="1"/>
  <c r="B39" i="1"/>
  <c r="C86" i="1" l="1"/>
  <c r="B83" i="1"/>
  <c r="B86" i="1" s="1"/>
  <c r="I66" i="1"/>
  <c r="I67" i="1"/>
  <c r="I69" i="1"/>
  <c r="I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<sst xmlns="http://schemas.openxmlformats.org/spreadsheetml/2006/main" count="649" uniqueCount="181">
  <si>
    <t>Visitor No.</t>
  </si>
  <si>
    <t>IP Address</t>
  </si>
  <si>
    <t>Operating System</t>
  </si>
  <si>
    <t>Site Browser</t>
  </si>
  <si>
    <t>Connection</t>
  </si>
  <si>
    <t>Add to Favorites</t>
  </si>
  <si>
    <t>Entry</t>
  </si>
  <si>
    <t>Exit</t>
  </si>
  <si>
    <t>Bandwith</t>
  </si>
  <si>
    <t>Viewed Pages</t>
  </si>
  <si>
    <t>Visit Duration</t>
  </si>
  <si>
    <t>Mark's Collectibles, Inc.</t>
  </si>
  <si>
    <t>Site Analysis</t>
  </si>
  <si>
    <t>Analysis Period</t>
  </si>
  <si>
    <t>Beginning Date:</t>
  </si>
  <si>
    <t>Ending Date:</t>
  </si>
  <si>
    <t>999.010.210.133</t>
  </si>
  <si>
    <t>Windows</t>
  </si>
  <si>
    <t>MS Internet Explorer</t>
  </si>
  <si>
    <t>Direct Address</t>
  </si>
  <si>
    <t>Yes</t>
  </si>
  <si>
    <t>999.250.150.140</t>
  </si>
  <si>
    <t>Mozilla</t>
  </si>
  <si>
    <t>Yahoo</t>
  </si>
  <si>
    <t>No</t>
  </si>
  <si>
    <t>999.111.233.190</t>
  </si>
  <si>
    <t>Netscape</t>
  </si>
  <si>
    <t>Lycos</t>
  </si>
  <si>
    <t>999.140.152.160</t>
  </si>
  <si>
    <t>AltaVista</t>
  </si>
  <si>
    <t>999.180.007.222</t>
  </si>
  <si>
    <t>Macintosh</t>
  </si>
  <si>
    <t>Overture</t>
  </si>
  <si>
    <t>999.204.209.208</t>
  </si>
  <si>
    <t>WebTV</t>
  </si>
  <si>
    <t>Unknown</t>
  </si>
  <si>
    <t>WebCrawler</t>
  </si>
  <si>
    <t>999.215.233.111</t>
  </si>
  <si>
    <t>Askjeeves</t>
  </si>
  <si>
    <t>999.177.166.144</t>
  </si>
  <si>
    <t>About</t>
  </si>
  <si>
    <t>999.133.205.212</t>
  </si>
  <si>
    <t>AOL</t>
  </si>
  <si>
    <t>999.101.203.011</t>
  </si>
  <si>
    <t>MSN</t>
  </si>
  <si>
    <t>999.104.202.251</t>
  </si>
  <si>
    <t>999.190.193.183</t>
  </si>
  <si>
    <t>999.40.247.212</t>
  </si>
  <si>
    <t>Altavista</t>
  </si>
  <si>
    <t>999.211.170.209</t>
  </si>
  <si>
    <t>999.248.65.182</t>
  </si>
  <si>
    <t>999.109.187.236</t>
  </si>
  <si>
    <t>999.190.240.80</t>
  </si>
  <si>
    <t>999.212.179.75</t>
  </si>
  <si>
    <t>999.135.192.236</t>
  </si>
  <si>
    <t>999.182.250.249</t>
  </si>
  <si>
    <t>999.18.176.118</t>
  </si>
  <si>
    <t>999.103.186.34</t>
  </si>
  <si>
    <t>Direct Connect</t>
  </si>
  <si>
    <t>999.211.251.83</t>
  </si>
  <si>
    <t>Webcrawler</t>
  </si>
  <si>
    <t>999.23.49.28</t>
  </si>
  <si>
    <t>999.166.80.64</t>
  </si>
  <si>
    <t>999.204.158.8</t>
  </si>
  <si>
    <t>999.186.201.72</t>
  </si>
  <si>
    <t>999.92.220.233</t>
  </si>
  <si>
    <t>999.30.183.65</t>
  </si>
  <si>
    <t>999.76.107.216</t>
  </si>
  <si>
    <t>999.9.30.240</t>
  </si>
  <si>
    <t>999.132.222.191</t>
  </si>
  <si>
    <t>999.241.152.36</t>
  </si>
  <si>
    <t>999.120.208.1</t>
  </si>
  <si>
    <t>999.51.217.244</t>
  </si>
  <si>
    <t>999.52.162.133</t>
  </si>
  <si>
    <t>999.106.53.225</t>
  </si>
  <si>
    <t>999.75.136.40</t>
  </si>
  <si>
    <t>999.147.12.138</t>
  </si>
  <si>
    <t>999.56.52.92</t>
  </si>
  <si>
    <t>999.84.139.160</t>
  </si>
  <si>
    <t>999.36.115.76</t>
  </si>
  <si>
    <t>999.197.254.186</t>
  </si>
  <si>
    <t>999.157.145.68</t>
  </si>
  <si>
    <t>999.96.16.204</t>
  </si>
  <si>
    <t>999.113.4.13</t>
  </si>
  <si>
    <t>999.240.162.181</t>
  </si>
  <si>
    <t>999.34.13.233</t>
  </si>
  <si>
    <t>999.225.179.104</t>
  </si>
  <si>
    <t>999.127.223.89</t>
  </si>
  <si>
    <t>999.191.79.51</t>
  </si>
  <si>
    <t>999.160.75.95</t>
  </si>
  <si>
    <t>999.220.104.152</t>
  </si>
  <si>
    <t>999.123.233.168</t>
  </si>
  <si>
    <t>999.108.144.220</t>
  </si>
  <si>
    <t>999.110.39.94</t>
  </si>
  <si>
    <t>999.44.209.91</t>
  </si>
  <si>
    <t>999.121.85.33</t>
  </si>
  <si>
    <t>999.51.113.213</t>
  </si>
  <si>
    <t>999.153.3.203</t>
  </si>
  <si>
    <t>999.125.184.49</t>
  </si>
  <si>
    <t>999.41.67.210</t>
  </si>
  <si>
    <t>999.46.16.186</t>
  </si>
  <si>
    <t>999.157.134.213</t>
  </si>
  <si>
    <t>999.43.148.102</t>
  </si>
  <si>
    <t>999.99.61.60</t>
  </si>
  <si>
    <t>999.84.154.183</t>
  </si>
  <si>
    <t>999.138.81.213</t>
  </si>
  <si>
    <t>999.203.79.162</t>
  </si>
  <si>
    <t>Summary Information</t>
  </si>
  <si>
    <t>Median</t>
  </si>
  <si>
    <t>Mode</t>
  </si>
  <si>
    <t>Mean</t>
  </si>
  <si>
    <t>Minimum</t>
  </si>
  <si>
    <t>Maximum</t>
  </si>
  <si>
    <t>Total</t>
  </si>
  <si>
    <t>Average Band Width Per Day</t>
  </si>
  <si>
    <t>Total Viewed Pages By Month - 2004</t>
  </si>
  <si>
    <t>January</t>
  </si>
  <si>
    <t>February</t>
  </si>
  <si>
    <t>March</t>
  </si>
  <si>
    <t>April</t>
  </si>
  <si>
    <t>Count of Site Connection by Month</t>
  </si>
  <si>
    <t>Status</t>
  </si>
  <si>
    <t>Added</t>
  </si>
  <si>
    <t>Not Added</t>
  </si>
  <si>
    <t>999.182.007.219</t>
  </si>
  <si>
    <t>999.144.152.163</t>
  </si>
  <si>
    <t>999.107.233.190</t>
  </si>
  <si>
    <t>999.244.150.140</t>
  </si>
  <si>
    <t>Operating System Usage By Month</t>
  </si>
  <si>
    <t>Browser Usage By Month</t>
  </si>
  <si>
    <t>Browser</t>
  </si>
  <si>
    <t>-</t>
  </si>
  <si>
    <t>Band Width Usage Per Month</t>
  </si>
  <si>
    <t>Bandwidth Usage (KB)</t>
  </si>
  <si>
    <t>Added To Favorites</t>
  </si>
  <si>
    <t>Average Daily Bandwith</t>
  </si>
  <si>
    <t>Average Stay per Visitor</t>
  </si>
  <si>
    <t>Longest Stay</t>
  </si>
  <si>
    <t>Shortest Stay</t>
  </si>
  <si>
    <t>Question 1</t>
  </si>
  <si>
    <t>Question 2</t>
  </si>
  <si>
    <t>Question 3</t>
  </si>
  <si>
    <t>Created By</t>
  </si>
  <si>
    <t>Stephanie Agbenorhevi</t>
  </si>
  <si>
    <t>Date Completed</t>
  </si>
  <si>
    <t>Purpose</t>
  </si>
  <si>
    <t>This workbook is designed to examine and review Milligan's Backyard Storage Kits' inventory and sales in order to better manage the inventory.</t>
  </si>
  <si>
    <t>Worksheet</t>
  </si>
  <si>
    <t>Description</t>
  </si>
  <si>
    <t>Documentation Sheet</t>
  </si>
  <si>
    <t>Provides information about the creator, each individual worksheet, and the date
created.</t>
  </si>
  <si>
    <t>Mark's Collectibles</t>
  </si>
  <si>
    <t>Latest_Download</t>
  </si>
  <si>
    <t>Pages Viewed Pie</t>
  </si>
  <si>
    <t>Site Connection Chart</t>
  </si>
  <si>
    <t>Added to Favorites Chart</t>
  </si>
  <si>
    <t>Operating Systems Used Chart</t>
  </si>
  <si>
    <t>Browser Comparison Pie</t>
  </si>
  <si>
    <t>Browser Usage by Month</t>
  </si>
  <si>
    <t>Bandwith Usage by Month</t>
  </si>
  <si>
    <t>Provides various analyses on imported data.</t>
  </si>
  <si>
    <t>Provides a pie chart which shows the number of pages viewed per month</t>
  </si>
  <si>
    <t>Provides a bar graph displaying the number of users who did or did not add the site to favorites per month.</t>
  </si>
  <si>
    <t>Provides a bar graph showing each site connection used in the months of January through April.</t>
  </si>
  <si>
    <t>Provides a bar graph showing the number of each operating system used per month.</t>
  </si>
  <si>
    <t>Provides a pie chart displaying each browser's usage by percentage.</t>
  </si>
  <si>
    <t>Provides a bar graph showing the count of each browser used per month.</t>
  </si>
  <si>
    <t>Provides a line graph displaying the total bandwidth usage per month.</t>
  </si>
  <si>
    <t>This workbook uses math functions, date functions, statistical functions, logical functions, charts, arrays, and importing of files.</t>
  </si>
  <si>
    <t>Operating System Usage By Month - Percentage Calculation</t>
  </si>
  <si>
    <t>Windows is the most popular operating system.</t>
  </si>
  <si>
    <t>Question 4</t>
  </si>
  <si>
    <t>Browser Usage By Month - Overall Percentages</t>
  </si>
  <si>
    <t>Question 5</t>
  </si>
  <si>
    <t>The most popular browser is MS Internet Explorer.</t>
  </si>
  <si>
    <t>Question 6</t>
  </si>
  <si>
    <t>Mr. Allan should consider raising his bandwidth.</t>
  </si>
  <si>
    <t>Syntax: =LARGE(IF(Latest_Download!C100:C198="Windows",IF(Latest_Download!D100:D198="MS Internet Explorer",Latest_Download!I100:I198)),4)</t>
  </si>
  <si>
    <t>Summary</t>
  </si>
  <si>
    <t>In this case report, I used statistical functions in order to find the average daily bandwidth and stay per visitor, as well as the longest and shortest stays. I also used pie charts, bar graphs, and a line graph in order to compare page views, operating systems, browser usages, and bandwidth usage. I also used an array function in order to find the fourth largest bandwidth used on MS Internet Explorer for Windows.</t>
  </si>
  <si>
    <t>This worksheet contains imported data and analysis of that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</si>
</sst>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/d/yy\ h:mm\ AM/PM;@"/>
    <numFmt numFmtId="165" formatCode="h:mm;@"/>
    <numFmt numFmtId="166" formatCode="0.0"/>
    <numFmt numFmtId="167" formatCode="h:mm:ss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2"/>
      <color theme="1"/>
      <name val="Calibri (Body)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8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2" xfId="0" applyFont="1" applyFill="1" applyBorder="1"/>
    <xf numFmtId="0" fontId="0" fillId="0" borderId="2" xfId="0" applyBorder="1"/>
    <xf numFmtId="2" fontId="0" fillId="0" borderId="2" xfId="0" applyNumberFormat="1" applyBorder="1"/>
    <xf numFmtId="0" fontId="2" fillId="2" borderId="2" xfId="0" applyFont="1" applyFill="1" applyBorder="1" applyAlignment="1">
      <alignment wrapText="1"/>
    </xf>
    <xf numFmtId="0" fontId="2" fillId="0" borderId="2" xfId="0" applyFont="1" applyBorder="1"/>
    <xf numFmtId="0" fontId="0" fillId="2" borderId="2" xfId="0" applyFont="1" applyFill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7" fillId="2" borderId="2" xfId="0" applyFont="1" applyFill="1" applyBorder="1"/>
    <xf numFmtId="164" fontId="0" fillId="0" borderId="2" xfId="0" applyNumberFormat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14" fontId="1" fillId="0" borderId="0" xfId="1" applyNumberFormat="1"/>
    <xf numFmtId="0" fontId="1" fillId="0" borderId="0" xfId="1" applyAlignment="1">
      <alignment wrapText="1"/>
    </xf>
    <xf numFmtId="0" fontId="9" fillId="0" borderId="0" xfId="2" applyFont="1" applyAlignment="1">
      <alignment vertical="center" wrapText="1"/>
    </xf>
    <xf numFmtId="0" fontId="2" fillId="0" borderId="0" xfId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wrapText="1"/>
    </xf>
    <xf numFmtId="0" fontId="2" fillId="0" borderId="7" xfId="0" applyFont="1" applyBorder="1"/>
    <xf numFmtId="0" fontId="2" fillId="0" borderId="0" xfId="0" applyFont="1" applyFill="1" applyBorder="1"/>
    <xf numFmtId="0" fontId="0" fillId="0" borderId="5" xfId="0" applyBorder="1"/>
    <xf numFmtId="9" fontId="0" fillId="0" borderId="2" xfId="3" applyFont="1" applyBorder="1"/>
    <xf numFmtId="9" fontId="0" fillId="0" borderId="5" xfId="3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/>
    <xf numFmtId="0" fontId="0" fillId="0" borderId="3" xfId="0" applyBorder="1"/>
    <xf numFmtId="0" fontId="2" fillId="0" borderId="0" xfId="0" applyFont="1" applyFill="1" applyBorder="1" applyAlignment="1"/>
    <xf numFmtId="0" fontId="0" fillId="0" borderId="0" xfId="0" applyFill="1" applyBorder="1"/>
    <xf numFmtId="0" fontId="2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0" borderId="0" xfId="0" applyFont="1"/>
    <xf numFmtId="0" fontId="8" fillId="0" borderId="0" xfId="0" applyFont="1" applyAlignment="1">
      <alignment horizontal="center" wrapText="1"/>
    </xf>
  </cellXfs>
  <cellStyles count="4">
    <cellStyle name="Normal" xfId="0" builtinId="0"/>
    <cellStyle name="Normal 2" xfId="1" xr:uid="{4FBEA827-A006-5A43-9F35-F45799E359A3}"/>
    <cellStyle name="Normal 3" xfId="2" xr:uid="{4DDC0EB1-9EF6-DC4A-96BE-01CF32DA1CDD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5" Type="http://schemas.openxmlformats.org/officeDocument/2006/relationships/calcChain" Target="calcChain.xml"/><Relationship Id="rId10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Pages Viewed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E6-6B44-92CC-F44562328E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E6-6B44-92CC-F44562328E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E6-6B44-92CC-F44562328E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E6-6B44-92CC-F44562328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Latest_Download!$B$21:$E$21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Latest_Download!$B$22:$E$22</c:f>
              <c:numCache>
                <c:formatCode>General</c:formatCode>
                <c:ptCount val="4"/>
                <c:pt idx="0">
                  <c:v>263</c:v>
                </c:pt>
                <c:pt idx="1">
                  <c:v>379</c:v>
                </c:pt>
                <c:pt idx="2">
                  <c:v>321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E6-6B44-92CC-F44562328EA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 Connection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Latest_Download!$A$28</c:f>
              <c:strCache>
                <c:ptCount val="1"/>
                <c:pt idx="0">
                  <c:v>About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Latest_Download!$C$28:$F$28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0-574B-A583-70975142B7A5}"/>
            </c:ext>
          </c:extLst>
        </c:ser>
        <c:ser>
          <c:idx val="1"/>
          <c:order val="1"/>
          <c:tx>
            <c:strRef>
              <c:f>Latest_Download!$A$29</c:f>
              <c:strCache>
                <c:ptCount val="1"/>
                <c:pt idx="0">
                  <c:v>AltaVista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Latest_Download!$C$29:$F$29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0-574B-A583-70975142B7A5}"/>
            </c:ext>
          </c:extLst>
        </c:ser>
        <c:ser>
          <c:idx val="2"/>
          <c:order val="2"/>
          <c:tx>
            <c:strRef>
              <c:f>Latest_Download!$A$30</c:f>
              <c:strCache>
                <c:ptCount val="1"/>
                <c:pt idx="0">
                  <c:v>AOL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Latest_Download!$C$30:$F$30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50-574B-A583-70975142B7A5}"/>
            </c:ext>
          </c:extLst>
        </c:ser>
        <c:ser>
          <c:idx val="3"/>
          <c:order val="3"/>
          <c:tx>
            <c:strRef>
              <c:f>Latest_Download!$A$31</c:f>
              <c:strCache>
                <c:ptCount val="1"/>
                <c:pt idx="0">
                  <c:v>Askjeeves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Latest_Download!$C$31:$F$31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50-574B-A583-70975142B7A5}"/>
            </c:ext>
          </c:extLst>
        </c:ser>
        <c:ser>
          <c:idx val="4"/>
          <c:order val="4"/>
          <c:tx>
            <c:strRef>
              <c:f>Latest_Download!$A$32</c:f>
              <c:strCache>
                <c:ptCount val="1"/>
                <c:pt idx="0">
                  <c:v>Direct Address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Latest_Download!$C$32:$F$32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50-574B-A583-70975142B7A5}"/>
            </c:ext>
          </c:extLst>
        </c:ser>
        <c:ser>
          <c:idx val="5"/>
          <c:order val="5"/>
          <c:tx>
            <c:strRef>
              <c:f>Latest_Download!$A$33</c:f>
              <c:strCache>
                <c:ptCount val="1"/>
                <c:pt idx="0">
                  <c:v>Direct Connect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Latest_Download!$C$33:$F$33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50-574B-A583-70975142B7A5}"/>
            </c:ext>
          </c:extLst>
        </c:ser>
        <c:ser>
          <c:idx val="6"/>
          <c:order val="6"/>
          <c:tx>
            <c:strRef>
              <c:f>Latest_Download!$A$34</c:f>
              <c:strCache>
                <c:ptCount val="1"/>
                <c:pt idx="0">
                  <c:v>Lycos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Latest_Download!$C$34:$F$34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50-574B-A583-70975142B7A5}"/>
            </c:ext>
          </c:extLst>
        </c:ser>
        <c:ser>
          <c:idx val="7"/>
          <c:order val="7"/>
          <c:tx>
            <c:strRef>
              <c:f>Latest_Download!$A$35</c:f>
              <c:strCache>
                <c:ptCount val="1"/>
                <c:pt idx="0">
                  <c:v>MSN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Latest_Download!$C$35:$F$35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50-574B-A583-70975142B7A5}"/>
            </c:ext>
          </c:extLst>
        </c:ser>
        <c:ser>
          <c:idx val="8"/>
          <c:order val="8"/>
          <c:tx>
            <c:strRef>
              <c:f>Latest_Download!$A$36</c:f>
              <c:strCache>
                <c:ptCount val="1"/>
                <c:pt idx="0">
                  <c:v>Overture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Latest_Download!$C$36:$F$36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50-574B-A583-70975142B7A5}"/>
            </c:ext>
          </c:extLst>
        </c:ser>
        <c:ser>
          <c:idx val="9"/>
          <c:order val="9"/>
          <c:tx>
            <c:strRef>
              <c:f>Latest_Download!$A$37</c:f>
              <c:strCache>
                <c:ptCount val="1"/>
                <c:pt idx="0">
                  <c:v>WebCrawler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Latest_Download!$C$37:$F$37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50-574B-A583-70975142B7A5}"/>
            </c:ext>
          </c:extLst>
        </c:ser>
        <c:ser>
          <c:idx val="10"/>
          <c:order val="10"/>
          <c:tx>
            <c:strRef>
              <c:f>Latest_Download!$A$38</c:f>
              <c:strCache>
                <c:ptCount val="1"/>
                <c:pt idx="0">
                  <c:v>Yahoo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Latest_Download!$C$27:$F$27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Latest_Download!$C$38:$F$38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50-574B-A583-70975142B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531776"/>
        <c:axId val="1429391616"/>
      </c:barChart>
      <c:catAx>
        <c:axId val="138753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391616"/>
        <c:crosses val="autoZero"/>
        <c:auto val="1"/>
        <c:lblAlgn val="ctr"/>
        <c:lblOffset val="100"/>
        <c:noMultiLvlLbl val="0"/>
      </c:catAx>
      <c:valAx>
        <c:axId val="14293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53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Added to Favorites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Latest_Download!$A$51</c:f>
              <c:strCache>
                <c:ptCount val="1"/>
                <c:pt idx="0">
                  <c:v>Added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Latest_Download!$C$50:$F$50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Latest_Download!$C$51:$F$51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0-CA48-AACD-568A50F61F17}"/>
            </c:ext>
          </c:extLst>
        </c:ser>
        <c:ser>
          <c:idx val="1"/>
          <c:order val="1"/>
          <c:tx>
            <c:strRef>
              <c:f>Latest_Download!$A$52</c:f>
              <c:strCache>
                <c:ptCount val="1"/>
                <c:pt idx="0">
                  <c:v>Not Added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Latest_Download!$C$50:$F$50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Latest_Download!$C$52:$F$52</c:f>
              <c:numCache>
                <c:formatCode>General</c:formatCode>
                <c:ptCount val="4"/>
                <c:pt idx="0">
                  <c:v>25</c:v>
                </c:pt>
                <c:pt idx="1">
                  <c:v>29</c:v>
                </c:pt>
                <c:pt idx="2">
                  <c:v>17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0-CA48-AACD-568A50F61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-27"/>
        <c:axId val="1430786512"/>
        <c:axId val="1430426832"/>
      </c:barChart>
      <c:catAx>
        <c:axId val="143078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26832"/>
        <c:crosses val="autoZero"/>
        <c:auto val="1"/>
        <c:lblAlgn val="ctr"/>
        <c:lblOffset val="100"/>
        <c:noMultiLvlLbl val="0"/>
      </c:catAx>
      <c:valAx>
        <c:axId val="14304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78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Systems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Latest_Download!$A$60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Latest_Download!$C$59:$F$59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Latest_Download!$C$60:$F$60</c:f>
              <c:numCache>
                <c:formatCode>General</c:formatCode>
                <c:ptCount val="4"/>
                <c:pt idx="0">
                  <c:v>15</c:v>
                </c:pt>
                <c:pt idx="1">
                  <c:v>32</c:v>
                </c:pt>
                <c:pt idx="2">
                  <c:v>19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7-284D-9F2A-1D7B6BDBA2E5}"/>
            </c:ext>
          </c:extLst>
        </c:ser>
        <c:ser>
          <c:idx val="1"/>
          <c:order val="1"/>
          <c:tx>
            <c:strRef>
              <c:f>Latest_Download!$A$61</c:f>
              <c:strCache>
                <c:ptCount val="1"/>
                <c:pt idx="0">
                  <c:v>Macintosh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Latest_Download!$C$59:$F$59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Latest_Download!$C$61:$F$61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47-284D-9F2A-1D7B6BDBA2E5}"/>
            </c:ext>
          </c:extLst>
        </c:ser>
        <c:ser>
          <c:idx val="2"/>
          <c:order val="2"/>
          <c:tx>
            <c:strRef>
              <c:f>Latest_Download!$A$62</c:f>
              <c:strCache>
                <c:ptCount val="1"/>
                <c:pt idx="0">
                  <c:v>WebTV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Latest_Download!$C$59:$F$59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Latest_Download!$C$62:$F$62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47-284D-9F2A-1D7B6BDBA2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9727392"/>
        <c:axId val="1413190496"/>
      </c:barChart>
      <c:catAx>
        <c:axId val="14297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190496"/>
        <c:crosses val="autoZero"/>
        <c:auto val="1"/>
        <c:lblAlgn val="ctr"/>
        <c:lblOffset val="100"/>
        <c:noMultiLvlLbl val="0"/>
      </c:catAx>
      <c:valAx>
        <c:axId val="14131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Browser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Latest_Download!$B$71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5A-CB4A-B3A1-F347443CDB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5A-CB4A-B3A1-F347443CDB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5A-CB4A-B3A1-F347443CDB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5A-CB4A-B3A1-F347443CDB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5A-CB4A-B3A1-F347443CDB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Latest_Download!$A$72:$A$76</c:f>
              <c:strCache>
                <c:ptCount val="5"/>
                <c:pt idx="0">
                  <c:v>MS Internet Explorer</c:v>
                </c:pt>
                <c:pt idx="1">
                  <c:v>Mozilla</c:v>
                </c:pt>
                <c:pt idx="2">
                  <c:v>Netscape</c:v>
                </c:pt>
                <c:pt idx="3">
                  <c:v>Unknown</c:v>
                </c:pt>
                <c:pt idx="4">
                  <c:v>WebTV</c:v>
                </c:pt>
              </c:strCache>
            </c:strRef>
          </c:cat>
          <c:val>
            <c:numRef>
              <c:f>Latest_Download!$B$72:$B$76</c:f>
              <c:numCache>
                <c:formatCode>General</c:formatCode>
                <c:ptCount val="5"/>
                <c:pt idx="0">
                  <c:v>68</c:v>
                </c:pt>
                <c:pt idx="1">
                  <c:v>14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25A-CB4A-B3A1-F347443CDBA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Browser Usage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Latest_Download!$A$72</c:f>
              <c:strCache>
                <c:ptCount val="1"/>
                <c:pt idx="0">
                  <c:v>MS Internet Explorer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Latest_Download!$C$71:$F$71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Latest_Download!$C$72:$F$72</c:f>
              <c:numCache>
                <c:formatCode>General</c:formatCode>
                <c:ptCount val="4"/>
                <c:pt idx="0">
                  <c:v>15</c:v>
                </c:pt>
                <c:pt idx="1">
                  <c:v>32</c:v>
                </c:pt>
                <c:pt idx="2">
                  <c:v>19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5-B14E-8E51-F0D53426BACA}"/>
            </c:ext>
          </c:extLst>
        </c:ser>
        <c:ser>
          <c:idx val="1"/>
          <c:order val="1"/>
          <c:tx>
            <c:strRef>
              <c:f>Latest_Download!$A$73</c:f>
              <c:strCache>
                <c:ptCount val="1"/>
                <c:pt idx="0">
                  <c:v>Mozilla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Latest_Download!$C$71:$F$71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Latest_Download!$C$73:$F$73</c:f>
              <c:numCache>
                <c:formatCode>General</c:formatCode>
                <c:ptCount val="4"/>
                <c:pt idx="0">
                  <c:v>7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5-B14E-8E51-F0D53426BACA}"/>
            </c:ext>
          </c:extLst>
        </c:ser>
        <c:ser>
          <c:idx val="2"/>
          <c:order val="2"/>
          <c:tx>
            <c:strRef>
              <c:f>Latest_Download!$A$74</c:f>
              <c:strCache>
                <c:ptCount val="1"/>
                <c:pt idx="0">
                  <c:v>Netscape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Latest_Download!$C$71:$F$71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Latest_Download!$C$74:$F$74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B5-B14E-8E51-F0D53426BACA}"/>
            </c:ext>
          </c:extLst>
        </c:ser>
        <c:ser>
          <c:idx val="3"/>
          <c:order val="3"/>
          <c:tx>
            <c:strRef>
              <c:f>Latest_Download!$A$75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Latest_Download!$C$71:$F$71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Latest_Download!$C$75:$F$75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B5-B14E-8E51-F0D53426BACA}"/>
            </c:ext>
          </c:extLst>
        </c:ser>
        <c:ser>
          <c:idx val="4"/>
          <c:order val="4"/>
          <c:tx>
            <c:strRef>
              <c:f>Latest_Download!$A$76</c:f>
              <c:strCache>
                <c:ptCount val="1"/>
                <c:pt idx="0">
                  <c:v>WebTV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Latest_Download!$C$71:$F$71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Latest_Download!$C$76:$F$76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B5-B14E-8E51-F0D53426BA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1169728"/>
        <c:axId val="1430322976"/>
      </c:barChart>
      <c:catAx>
        <c:axId val="1431169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22976"/>
        <c:crosses val="autoZero"/>
        <c:auto val="1"/>
        <c:lblAlgn val="ctr"/>
        <c:lblOffset val="100"/>
        <c:noMultiLvlLbl val="0"/>
      </c:catAx>
      <c:valAx>
        <c:axId val="14303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6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Latest_Download!$A$91</c:f>
              <c:strCache>
                <c:ptCount val="1"/>
                <c:pt idx="0">
                  <c:v>Bandwidth Usage (KB)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Latest_Download!$C$90:$F$90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Latest_Download!$C$91:$F$91</c:f>
              <c:numCache>
                <c:formatCode>General</c:formatCode>
                <c:ptCount val="4"/>
                <c:pt idx="0">
                  <c:v>6913</c:v>
                </c:pt>
                <c:pt idx="1">
                  <c:v>5538</c:v>
                </c:pt>
                <c:pt idx="2">
                  <c:v>3819</c:v>
                </c:pt>
                <c:pt idx="3">
                  <c:v>2170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1-8345-8B8C-507A3187105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4006656"/>
        <c:axId val="1434000704"/>
      </c:lineChart>
      <c:catAx>
        <c:axId val="143400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00704"/>
        <c:crosses val="autoZero"/>
        <c:auto val="1"/>
        <c:lblAlgn val="ctr"/>
        <c:lblOffset val="100"/>
        <c:noMultiLvlLbl val="0"/>
      </c:catAx>
      <c:valAx>
        <c:axId val="14340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Usage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0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Viewed Pages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75E-6344-BF11-44BE6B453E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75E-6344-BF11-44BE6B453E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75E-6344-BF11-44BE6B453E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75E-6344-BF11-44BE6B453E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75E-6344-BF11-44BE6B453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Latest_Download!$A$21:$E$21</c:f>
              <c:strCache>
                <c:ptCount val="5"/>
                <c:pt idx="0">
                  <c:v>Total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</c:strCache>
            </c:strRef>
          </c:cat>
          <c:val>
            <c:numRef>
              <c:f>Latest_Download!$A$22:$E$22</c:f>
              <c:numCache>
                <c:formatCode>General</c:formatCode>
                <c:ptCount val="5"/>
                <c:pt idx="1">
                  <c:v>263</c:v>
                </c:pt>
                <c:pt idx="2">
                  <c:v>379</c:v>
                </c:pt>
                <c:pt idx="3">
                  <c:v>321</c:v>
                </c:pt>
                <c:pt idx="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5E-6344-BF11-44BE6B453EA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System</a:t>
            </a:r>
            <a:r>
              <a:rPr lang="en-US" baseline="0"/>
              <a:t> Usage Percentages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Latest_Download!$A$83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(Latest_Download!$C$82:$E$82,Latest_Download!$F$82)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(Latest_Download!$C$83:$E$83,Latest_Download!$F$83)</c:f>
              <c:numCache>
                <c:formatCode>0%</c:formatCode>
                <c:ptCount val="4"/>
                <c:pt idx="0">
                  <c:v>0.5</c:v>
                </c:pt>
                <c:pt idx="1">
                  <c:v>0.86486486486486491</c:v>
                </c:pt>
                <c:pt idx="2">
                  <c:v>0.73076923076923073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E-9847-9B2F-5504E299302D}"/>
            </c:ext>
          </c:extLst>
        </c:ser>
        <c:ser>
          <c:idx val="1"/>
          <c:order val="1"/>
          <c:tx>
            <c:strRef>
              <c:f>Latest_Download!$A$84</c:f>
              <c:strCache>
                <c:ptCount val="1"/>
                <c:pt idx="0">
                  <c:v>Macintosh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(Latest_Download!$C$82:$E$82,Latest_Download!$F$82)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(Latest_Download!$C$84:$E$84,Latest_Download!$F$84)</c:f>
              <c:numCache>
                <c:formatCode>0%</c:formatCode>
                <c:ptCount val="4"/>
                <c:pt idx="0">
                  <c:v>0.33333333333333331</c:v>
                </c:pt>
                <c:pt idx="1">
                  <c:v>5.4054054054054057E-2</c:v>
                </c:pt>
                <c:pt idx="2">
                  <c:v>7.6923076923076927E-2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E-9847-9B2F-5504E299302D}"/>
            </c:ext>
          </c:extLst>
        </c:ser>
        <c:ser>
          <c:idx val="2"/>
          <c:order val="2"/>
          <c:tx>
            <c:strRef>
              <c:f>Latest_Download!$A$85</c:f>
              <c:strCache>
                <c:ptCount val="1"/>
                <c:pt idx="0">
                  <c:v>WebTV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(Latest_Download!$C$82:$E$82,Latest_Download!$F$82)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(Latest_Download!$C$85:$E$85,Latest_Download!$F$85)</c:f>
              <c:numCache>
                <c:formatCode>0%</c:formatCode>
                <c:ptCount val="4"/>
                <c:pt idx="0">
                  <c:v>0.16666666666666666</c:v>
                </c:pt>
                <c:pt idx="1">
                  <c:v>8.1081081081081086E-2</c:v>
                </c:pt>
                <c:pt idx="2">
                  <c:v>0.19230769230769232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E-9847-9B2F-5504E29930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9833599"/>
        <c:axId val="897890335"/>
      </c:barChart>
      <c:catAx>
        <c:axId val="869833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90335"/>
        <c:crosses val="autoZero"/>
        <c:auto val="1"/>
        <c:lblAlgn val="ctr"/>
        <c:lblOffset val="100"/>
        <c:noMultiLvlLbl val="0"/>
      </c:catAx>
      <c:valAx>
        <c:axId val="89789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83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Browser Usage Overall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BB-2E48-9272-795C1522AD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BB-2E48-9272-795C1522AD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BB-2E48-9272-795C1522AD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BB-2E48-9272-795C1522AD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BB-2E48-9272-795C1522AD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Latest_Download!$H$65:$H$69</c:f>
              <c:strCache>
                <c:ptCount val="5"/>
                <c:pt idx="0">
                  <c:v>MS Internet Explorer</c:v>
                </c:pt>
                <c:pt idx="1">
                  <c:v>Mozilla</c:v>
                </c:pt>
                <c:pt idx="2">
                  <c:v>Netscape</c:v>
                </c:pt>
                <c:pt idx="3">
                  <c:v>Unknown</c:v>
                </c:pt>
                <c:pt idx="4">
                  <c:v>WebTV</c:v>
                </c:pt>
              </c:strCache>
            </c:strRef>
          </c:cat>
          <c:val>
            <c:numRef>
              <c:f>Latest_Download!$I$65:$I$69</c:f>
              <c:numCache>
                <c:formatCode>0%</c:formatCode>
                <c:ptCount val="5"/>
                <c:pt idx="0">
                  <c:v>0.69387755102040816</c:v>
                </c:pt>
                <c:pt idx="1">
                  <c:v>0.14285714285714285</c:v>
                </c:pt>
                <c:pt idx="2">
                  <c:v>3.0612244897959183E-2</c:v>
                </c:pt>
                <c:pt idx="3">
                  <c:v>3.0612244897959183E-2</c:v>
                </c:pt>
                <c:pt idx="4">
                  <c:v>0.10204081632653061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BB-2E48-9272-795C1522ADF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Browser Usage Monthly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Latest_Download!$C$71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Latest_Download!$A$72:$A$76</c:f>
              <c:strCache>
                <c:ptCount val="5"/>
                <c:pt idx="0">
                  <c:v>MS Internet Explorer</c:v>
                </c:pt>
                <c:pt idx="1">
                  <c:v>Mozilla</c:v>
                </c:pt>
                <c:pt idx="2">
                  <c:v>Netscape</c:v>
                </c:pt>
                <c:pt idx="3">
                  <c:v>Unknown</c:v>
                </c:pt>
                <c:pt idx="4">
                  <c:v>WebTV</c:v>
                </c:pt>
              </c:strCache>
            </c:strRef>
          </c:cat>
          <c:val>
            <c:numRef>
              <c:f>Latest_Download!$C$72:$C$76</c:f>
              <c:numCache>
                <c:formatCode>General</c:formatCode>
                <c:ptCount val="5"/>
                <c:pt idx="0">
                  <c:v>15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9-C843-BF61-FB4ED7B7A120}"/>
            </c:ext>
          </c:extLst>
        </c:ser>
        <c:ser>
          <c:idx val="1"/>
          <c:order val="1"/>
          <c:tx>
            <c:strRef>
              <c:f>Latest_Download!$D$71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Latest_Download!$A$72:$A$76</c:f>
              <c:strCache>
                <c:ptCount val="5"/>
                <c:pt idx="0">
                  <c:v>MS Internet Explorer</c:v>
                </c:pt>
                <c:pt idx="1">
                  <c:v>Mozilla</c:v>
                </c:pt>
                <c:pt idx="2">
                  <c:v>Netscape</c:v>
                </c:pt>
                <c:pt idx="3">
                  <c:v>Unknown</c:v>
                </c:pt>
                <c:pt idx="4">
                  <c:v>WebTV</c:v>
                </c:pt>
              </c:strCache>
            </c:strRef>
          </c:cat>
          <c:val>
            <c:numRef>
              <c:f>Latest_Download!$D$72:$D$76</c:f>
              <c:numCache>
                <c:formatCode>General</c:formatCode>
                <c:ptCount val="5"/>
                <c:pt idx="0">
                  <c:v>32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99-C843-BF61-FB4ED7B7A120}"/>
            </c:ext>
          </c:extLst>
        </c:ser>
        <c:ser>
          <c:idx val="2"/>
          <c:order val="2"/>
          <c:tx>
            <c:strRef>
              <c:f>Latest_Download!$E$71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Latest_Download!$A$72:$A$76</c:f>
              <c:strCache>
                <c:ptCount val="5"/>
                <c:pt idx="0">
                  <c:v>MS Internet Explorer</c:v>
                </c:pt>
                <c:pt idx="1">
                  <c:v>Mozilla</c:v>
                </c:pt>
                <c:pt idx="2">
                  <c:v>Netscape</c:v>
                </c:pt>
                <c:pt idx="3">
                  <c:v>Unknown</c:v>
                </c:pt>
                <c:pt idx="4">
                  <c:v>WebTV</c:v>
                </c:pt>
              </c:strCache>
            </c:strRef>
          </c:cat>
          <c:val>
            <c:numRef>
              <c:f>Latest_Download!$E$72:$E$76</c:f>
              <c:numCache>
                <c:formatCode>General</c:formatCode>
                <c:ptCount val="5"/>
                <c:pt idx="0">
                  <c:v>19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99-C843-BF61-FB4ED7B7A120}"/>
            </c:ext>
          </c:extLst>
        </c:ser>
        <c:ser>
          <c:idx val="3"/>
          <c:order val="3"/>
          <c:tx>
            <c:strRef>
              <c:f>Latest_Download!$F$71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Latest_Download!$A$72:$A$76</c:f>
              <c:strCache>
                <c:ptCount val="5"/>
                <c:pt idx="0">
                  <c:v>MS Internet Explorer</c:v>
                </c:pt>
                <c:pt idx="1">
                  <c:v>Mozilla</c:v>
                </c:pt>
                <c:pt idx="2">
                  <c:v>Netscape</c:v>
                </c:pt>
                <c:pt idx="3">
                  <c:v>Unknown</c:v>
                </c:pt>
                <c:pt idx="4">
                  <c:v>WebTV</c:v>
                </c:pt>
              </c:strCache>
            </c:strRef>
          </c:cat>
          <c:val>
            <c:numRef>
              <c:f>Latest_Download!$F$72:$F$76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99-C843-BF61-FB4ED7B7A1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6791103"/>
        <c:axId val="922665647"/>
      </c:barChart>
      <c:catAx>
        <c:axId val="916791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65647"/>
        <c:crosses val="autoZero"/>
        <c:auto val="1"/>
        <c:lblAlgn val="ctr"/>
        <c:lblOffset val="100"/>
        <c:noMultiLvlLbl val="0"/>
      </c:catAx>
      <c:valAx>
        <c:axId val="92266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9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Bandwidth Usage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Latest_Download!$A$91</c:f>
              <c:strCache>
                <c:ptCount val="1"/>
                <c:pt idx="0">
                  <c:v>Bandwidth Usage (KB)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Latest_Download!$C$90:$F$90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Latest_Download!$C$91:$F$91</c:f>
              <c:numCache>
                <c:formatCode>General</c:formatCode>
                <c:ptCount val="4"/>
                <c:pt idx="0">
                  <c:v>6913</c:v>
                </c:pt>
                <c:pt idx="1">
                  <c:v>5538</c:v>
                </c:pt>
                <c:pt idx="2">
                  <c:v>3819</c:v>
                </c:pt>
                <c:pt idx="3">
                  <c:v>2170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9-A145-8502-635794C4C8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5664719"/>
        <c:axId val="930351823"/>
      </c:lineChart>
      <c:catAx>
        <c:axId val="925664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51823"/>
        <c:crosses val="autoZero"/>
        <c:auto val="1"/>
        <c:lblAlgn val="ctr"/>
        <c:lblOffset val="100"/>
        <c:noMultiLvlLbl val="0"/>
      </c:catAx>
      <c:valAx>
        <c:axId val="9303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Usage in 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6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CCA6DA-4800-454D-97F1-4A95A53CB409}">
  <sheetPr/>
  <sheetViews>
    <sheetView zoomScale="50" workbookViewId="0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3E7E2C-BBFB-D84A-8325-40779C26E677}">
  <sheetPr/>
  <sheetViews>
    <sheetView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6A805D-24F8-AC40-B6D9-4057018850D3}">
  <sheetPr/>
  <sheetViews>
    <sheetView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FC46ED-C88E-2041-9B8D-E83CBCDF0993}">
  <sheetPr/>
  <sheetViews>
    <sheetView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3E0AF0-C6F3-8240-AB8D-5A5B3701CF87}">
  <sheetPr/>
  <sheetViews>
    <sheetView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614960-25A3-F040-A1B2-4EC29F3C32C6}">
  <sheetPr/>
  <sheetViews>
    <sheetView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9DB91A-096F-C048-B944-6EE557C49C6B}">
  <sheetPr/>
  <sheetViews>
    <sheetView zoomScale="11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image" Target="../media/image1.jpeg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F7FF9B-BF6E-C545-9876-0540ACDA98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C16E6-5507-1A4E-8300-F408DC8FCA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8C44F-97AA-4A42-AD13-21D2888750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36515-6033-1A42-ADAB-9D945E1C52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E9DD8-6FC6-0B4C-912D-333CCE32C2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0E190-8BA6-DA48-8132-F284116712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2FACC5-AB20-7640-91F0-48A64EA29B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16711</xdr:colOff>
      <xdr:row>14</xdr:row>
      <xdr:rowOff>93580</xdr:rowOff>
    </xdr:from>
    <xdr:to>
      <xdr:col>4</xdr:col>
      <xdr:colOff>499311</xdr:colOff>
      <xdr:row>27</xdr:row>
      <xdr:rowOff>192506</xdr:rowOff>
    </xdr:to>
    <xdr:graphicFrame macro="">
      <xdr:nvGraphicFramePr>
        <xdr:cNvPr id="2" name="Chart 12">
          <a:extLst>
            <a:ext uri="{FF2B5EF4-FFF2-40B4-BE49-F238E27FC236}">
              <a16:creationId xmlns:a16="http://schemas.microsoft.com/office/drawing/2014/main" id="{9EABAD29-6228-4B49-81B5-3BC9D3C14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73947</xdr:rowOff>
    </xdr:from>
    <xdr:to>
      <xdr:col>4</xdr:col>
      <xdr:colOff>475636</xdr:colOff>
      <xdr:row>43</xdr:row>
      <xdr:rowOff>175547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C23F663-9F75-DA4A-A26C-613475C29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31282</xdr:colOff>
      <xdr:row>1</xdr:row>
      <xdr:rowOff>23813</xdr:rowOff>
    </xdr:from>
    <xdr:to>
      <xdr:col>10</xdr:col>
      <xdr:colOff>196762</xdr:colOff>
      <xdr:row>11</xdr:row>
      <xdr:rowOff>178873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7E4A4047-8BF4-FF48-A541-726CDA79B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671</xdr:colOff>
      <xdr:row>12</xdr:row>
      <xdr:rowOff>21822</xdr:rowOff>
    </xdr:from>
    <xdr:to>
      <xdr:col>10</xdr:col>
      <xdr:colOff>590282</xdr:colOff>
      <xdr:row>24</xdr:row>
      <xdr:rowOff>125210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FE332509-D6D4-304A-9461-6EB88503D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21404</xdr:colOff>
      <xdr:row>34</xdr:row>
      <xdr:rowOff>107324</xdr:rowOff>
    </xdr:from>
    <xdr:to>
      <xdr:col>10</xdr:col>
      <xdr:colOff>196761</xdr:colOff>
      <xdr:row>44</xdr:row>
      <xdr:rowOff>72769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35878051-5F6F-E348-963E-3A7E63081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1421190</xdr:colOff>
      <xdr:row>6</xdr:row>
      <xdr:rowOff>132518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976C9B-CED9-F14E-90E1-B49A71722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421190" cy="1417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440D-CC5C-AC4B-AC85-C2D71906D53E}">
  <dimension ref="A1:B28"/>
  <sheetViews>
    <sheetView tabSelected="1" view="pageLayout" topLeftCell="B1" zoomScaleNormal="100" workbookViewId="0">
      <selection activeCell="B19" sqref="B19"/>
    </sheetView>
  </sheetViews>
  <sheetFormatPr baseColWidth="10" defaultRowHeight="16" x14ac:dyDescent="0.2"/>
  <cols>
    <col min="1" max="1" width="26" style="20" customWidth="1"/>
    <col min="2" max="2" width="68.6640625" style="20" customWidth="1"/>
    <col min="3" max="16384" width="10.83203125" style="20"/>
  </cols>
  <sheetData>
    <row r="1" spans="1:2" x14ac:dyDescent="0.2">
      <c r="A1" s="26" t="s">
        <v>151</v>
      </c>
      <c r="B1" s="26"/>
    </row>
    <row r="2" spans="1:2" x14ac:dyDescent="0.2">
      <c r="A2" s="21"/>
      <c r="B2" s="21"/>
    </row>
    <row r="3" spans="1:2" x14ac:dyDescent="0.2">
      <c r="A3" s="22" t="s">
        <v>142</v>
      </c>
      <c r="B3" s="20" t="s">
        <v>143</v>
      </c>
    </row>
    <row r="4" spans="1:2" x14ac:dyDescent="0.2">
      <c r="A4" s="22" t="s">
        <v>144</v>
      </c>
      <c r="B4" s="23">
        <v>44256</v>
      </c>
    </row>
    <row r="5" spans="1:2" ht="34" x14ac:dyDescent="0.2">
      <c r="A5" s="22" t="s">
        <v>145</v>
      </c>
      <c r="B5" s="24" t="s">
        <v>146</v>
      </c>
    </row>
    <row r="6" spans="1:2" x14ac:dyDescent="0.2">
      <c r="A6" s="22"/>
    </row>
    <row r="7" spans="1:2" x14ac:dyDescent="0.2">
      <c r="A7" s="22" t="s">
        <v>147</v>
      </c>
      <c r="B7" s="22" t="s">
        <v>148</v>
      </c>
    </row>
    <row r="8" spans="1:2" ht="34" x14ac:dyDescent="0.2">
      <c r="A8" s="22" t="s">
        <v>149</v>
      </c>
      <c r="B8" s="24" t="s">
        <v>150</v>
      </c>
    </row>
    <row r="9" spans="1:2" ht="17" x14ac:dyDescent="0.2">
      <c r="A9" s="22" t="s">
        <v>152</v>
      </c>
      <c r="B9" s="25" t="s">
        <v>160</v>
      </c>
    </row>
    <row r="10" spans="1:2" ht="17" x14ac:dyDescent="0.2">
      <c r="A10" s="22" t="s">
        <v>153</v>
      </c>
      <c r="B10" s="34" t="s">
        <v>161</v>
      </c>
    </row>
    <row r="11" spans="1:2" ht="34" x14ac:dyDescent="0.2">
      <c r="A11" s="22" t="s">
        <v>154</v>
      </c>
      <c r="B11" s="35" t="s">
        <v>163</v>
      </c>
    </row>
    <row r="12" spans="1:2" ht="34" x14ac:dyDescent="0.2">
      <c r="A12" s="22" t="s">
        <v>155</v>
      </c>
      <c r="B12" s="35" t="s">
        <v>162</v>
      </c>
    </row>
    <row r="13" spans="1:2" ht="34" x14ac:dyDescent="0.2">
      <c r="A13" s="22" t="s">
        <v>156</v>
      </c>
      <c r="B13" s="35" t="s">
        <v>164</v>
      </c>
    </row>
    <row r="14" spans="1:2" ht="17" x14ac:dyDescent="0.2">
      <c r="A14" s="22" t="s">
        <v>157</v>
      </c>
      <c r="B14" s="35" t="s">
        <v>165</v>
      </c>
    </row>
    <row r="15" spans="1:2" ht="17" x14ac:dyDescent="0.2">
      <c r="A15" s="22" t="s">
        <v>158</v>
      </c>
      <c r="B15" s="35" t="s">
        <v>166</v>
      </c>
    </row>
    <row r="16" spans="1:2" ht="17" x14ac:dyDescent="0.2">
      <c r="A16" s="22" t="s">
        <v>159</v>
      </c>
      <c r="B16" s="35" t="s">
        <v>167</v>
      </c>
    </row>
    <row r="18" spans="2:2" x14ac:dyDescent="0.2">
      <c r="B18" s="24"/>
    </row>
    <row r="28" spans="2:2" ht="34" x14ac:dyDescent="0.2">
      <c r="B28" s="35" t="s">
        <v>168</v>
      </c>
    </row>
  </sheetData>
  <mergeCells count="1">
    <mergeCell ref="A1:B1"/>
  </mergeCells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EB8A-1DFA-2C40-9BBC-FA8DDBA1E3AD}">
  <dimension ref="A1:L1000"/>
  <sheetViews>
    <sheetView view="pageLayout" zoomScale="80" zoomScaleNormal="100" zoomScalePageLayoutView="80" workbookViewId="0">
      <selection activeCell="D206" sqref="D206"/>
    </sheetView>
  </sheetViews>
  <sheetFormatPr baseColWidth="10" defaultRowHeight="16" x14ac:dyDescent="0.2"/>
  <cols>
    <col min="1" max="1" width="20" customWidth="1"/>
    <col min="2" max="2" width="16" customWidth="1"/>
    <col min="3" max="3" width="15" customWidth="1"/>
    <col min="4" max="4" width="18.1640625" bestFit="1" customWidth="1"/>
    <col min="5" max="5" width="13" bestFit="1" customWidth="1"/>
    <col min="6" max="6" width="8.83203125" customWidth="1"/>
    <col min="7" max="7" width="18" customWidth="1"/>
    <col min="8" max="8" width="19.5" customWidth="1"/>
    <col min="9" max="9" width="17.83203125" customWidth="1"/>
    <col min="10" max="10" width="8.5" customWidth="1"/>
  </cols>
  <sheetData>
    <row r="1" spans="1:6" ht="29" x14ac:dyDescent="0.35">
      <c r="A1" s="31" t="s">
        <v>11</v>
      </c>
      <c r="B1" s="31"/>
      <c r="C1" s="31"/>
      <c r="D1" s="31"/>
      <c r="E1" s="31"/>
      <c r="F1" s="31"/>
    </row>
    <row r="2" spans="1:6" ht="26" x14ac:dyDescent="0.3">
      <c r="A2" s="32" t="s">
        <v>12</v>
      </c>
      <c r="B2" s="32"/>
      <c r="C2" s="32"/>
      <c r="D2" s="32"/>
      <c r="E2" s="32"/>
      <c r="F2" s="32"/>
    </row>
    <row r="4" spans="1:6" x14ac:dyDescent="0.2">
      <c r="A4" s="27" t="s">
        <v>13</v>
      </c>
      <c r="B4" s="27"/>
    </row>
    <row r="5" spans="1:6" x14ac:dyDescent="0.2">
      <c r="A5" s="10" t="s">
        <v>14</v>
      </c>
      <c r="B5" s="16">
        <f>MIN(G101:G1000)</f>
        <v>37987.47638</v>
      </c>
    </row>
    <row r="6" spans="1:6" x14ac:dyDescent="0.2">
      <c r="A6" s="10" t="s">
        <v>15</v>
      </c>
      <c r="B6" s="16">
        <f>MAX(G101:G1000)</f>
        <v>38082.480000000003</v>
      </c>
    </row>
    <row r="9" spans="1:6" ht="19" x14ac:dyDescent="0.25">
      <c r="A9" s="33" t="s">
        <v>107</v>
      </c>
      <c r="B9" s="33"/>
      <c r="C9" s="33"/>
      <c r="D9" s="33"/>
    </row>
    <row r="10" spans="1:6" x14ac:dyDescent="0.2">
      <c r="A10" s="11"/>
      <c r="B10" s="6" t="s">
        <v>8</v>
      </c>
      <c r="C10" s="6" t="s">
        <v>9</v>
      </c>
      <c r="D10" s="6" t="s">
        <v>10</v>
      </c>
    </row>
    <row r="11" spans="1:6" x14ac:dyDescent="0.2">
      <c r="A11" s="10" t="s">
        <v>108</v>
      </c>
      <c r="B11" s="7">
        <f>MEDIAN(I101:I1000)</f>
        <v>159</v>
      </c>
      <c r="C11" s="7">
        <f t="shared" ref="C11:D11" si="0">MEDIAN(J101:J1000)</f>
        <v>9.5</v>
      </c>
      <c r="D11" s="12">
        <f t="shared" si="0"/>
        <v>1.5604999996867264E-2</v>
      </c>
    </row>
    <row r="12" spans="1:6" x14ac:dyDescent="0.2">
      <c r="A12" s="10" t="s">
        <v>109</v>
      </c>
      <c r="B12" s="7">
        <f>MODE(I101:I1000)</f>
        <v>250</v>
      </c>
      <c r="C12" s="7">
        <f t="shared" ref="C12:D12" si="1">MODE(J101:J1000)</f>
        <v>2</v>
      </c>
      <c r="D12" s="7">
        <f t="shared" si="1"/>
        <v>1.9999999996798579E-2</v>
      </c>
    </row>
    <row r="13" spans="1:6" x14ac:dyDescent="0.2">
      <c r="A13" s="10" t="s">
        <v>110</v>
      </c>
      <c r="B13" s="13">
        <f>AVERAGE(I101:I1000)</f>
        <v>188.16326530612244</v>
      </c>
      <c r="C13" s="13">
        <f t="shared" ref="C13:D13" si="2">AVERAGE(J101:J1000)</f>
        <v>10.142857142857142</v>
      </c>
      <c r="D13" s="12">
        <f t="shared" si="2"/>
        <v>1.6835612245126776E-2</v>
      </c>
    </row>
    <row r="14" spans="1:6" x14ac:dyDescent="0.2">
      <c r="A14" s="10" t="s">
        <v>111</v>
      </c>
      <c r="B14" s="7">
        <f>MIN(I101:I1000)</f>
        <v>0</v>
      </c>
      <c r="C14" s="7">
        <f t="shared" ref="C14:D14" si="3">MIN(J101:J1000)</f>
        <v>0</v>
      </c>
      <c r="D14" s="14">
        <f t="shared" si="3"/>
        <v>4.8999999853549525E-4</v>
      </c>
    </row>
    <row r="15" spans="1:6" x14ac:dyDescent="0.2">
      <c r="A15" s="10" t="s">
        <v>112</v>
      </c>
      <c r="B15" s="7">
        <f>MAX(I101:I1000)</f>
        <v>950</v>
      </c>
      <c r="C15" s="7">
        <f t="shared" ref="C15:D15" si="4">MAX(J101:J1000)</f>
        <v>25</v>
      </c>
      <c r="D15" s="14">
        <f t="shared" si="4"/>
        <v>9.9999999998544808E-2</v>
      </c>
    </row>
    <row r="16" spans="1:6" x14ac:dyDescent="0.2">
      <c r="A16" s="10" t="s">
        <v>113</v>
      </c>
      <c r="B16" s="7">
        <f>SUM(I101:I1000)</f>
        <v>18440</v>
      </c>
      <c r="C16" s="7">
        <f t="shared" ref="C16:D16" si="5">SUM(J101:J1000)</f>
        <v>994</v>
      </c>
      <c r="D16" s="14">
        <f t="shared" si="5"/>
        <v>1.6498900000224239</v>
      </c>
    </row>
    <row r="20" spans="1:6" x14ac:dyDescent="0.2">
      <c r="A20" s="27" t="s">
        <v>115</v>
      </c>
      <c r="B20" s="27"/>
      <c r="C20" s="27"/>
      <c r="D20" s="27"/>
      <c r="E20" s="27"/>
    </row>
    <row r="21" spans="1:6" x14ac:dyDescent="0.2">
      <c r="A21" s="6" t="s">
        <v>113</v>
      </c>
      <c r="B21" s="6" t="s">
        <v>116</v>
      </c>
      <c r="C21" s="6" t="s">
        <v>117</v>
      </c>
      <c r="D21" s="6" t="s">
        <v>118</v>
      </c>
      <c r="E21" s="6" t="s">
        <v>119</v>
      </c>
    </row>
    <row r="22" spans="1:6" x14ac:dyDescent="0.2">
      <c r="A22" s="7"/>
      <c r="B22" s="7" cm="1">
        <f t="array" ref="B22">SUM(IF(MONTH(G101:G1000)=1,J101:J1000))</f>
        <v>263</v>
      </c>
      <c r="C22" s="7" cm="1">
        <f t="array" ref="C22">SUM(IF(MONTH(G101:G1000)=2,J101:J1000))</f>
        <v>379</v>
      </c>
      <c r="D22" s="7" cm="1">
        <f t="array" ref="D22">SUM(IF(MONTH(G101:G1000)=3,J101:J1000))</f>
        <v>321</v>
      </c>
      <c r="E22" s="7" cm="1">
        <f t="array" ref="E22">SUM(IF(MONTH(G101:G1000)=4,J101:J1000))</f>
        <v>31</v>
      </c>
    </row>
    <row r="26" spans="1:6" x14ac:dyDescent="0.2">
      <c r="A26" s="27" t="s">
        <v>120</v>
      </c>
      <c r="B26" s="27"/>
      <c r="C26" s="27"/>
      <c r="D26" s="27"/>
      <c r="E26" s="27"/>
      <c r="F26" s="27"/>
    </row>
    <row r="27" spans="1:6" ht="17" x14ac:dyDescent="0.2">
      <c r="A27" s="9" t="s">
        <v>4</v>
      </c>
      <c r="B27" s="6" t="s">
        <v>113</v>
      </c>
      <c r="C27" s="6" t="s">
        <v>116</v>
      </c>
      <c r="D27" s="6" t="s">
        <v>117</v>
      </c>
      <c r="E27" s="6" t="s">
        <v>118</v>
      </c>
      <c r="F27" s="6" t="s">
        <v>119</v>
      </c>
    </row>
    <row r="28" spans="1:6" x14ac:dyDescent="0.2">
      <c r="A28" s="10" t="s">
        <v>40</v>
      </c>
      <c r="B28" s="7">
        <f>SUM(C28:F28)</f>
        <v>3</v>
      </c>
      <c r="C28" s="7" cm="1">
        <f t="array" ref="C28">SUM(($E$101:$E$1000=$A28)*(MONTH($G$101:$G$1000)=1))</f>
        <v>2</v>
      </c>
      <c r="D28" s="7" cm="1">
        <f t="array" ref="D28">SUM(($E$101:$E$1000=$A28)*(MONTH($G$101:$G$1000)=2))</f>
        <v>1</v>
      </c>
      <c r="E28" s="7" cm="1">
        <f t="array" ref="E28">SUM(($E$101:$E$1000=$A28)*(MONTH($G$101:$G$1000)=3))</f>
        <v>0</v>
      </c>
      <c r="F28" s="7" cm="1">
        <f t="array" ref="F28">SUM(($E$101:$E$1000=$A28)*(MONTH($G$101:$G$1000)=4))</f>
        <v>0</v>
      </c>
    </row>
    <row r="29" spans="1:6" x14ac:dyDescent="0.2">
      <c r="A29" s="10" t="s">
        <v>29</v>
      </c>
      <c r="B29" s="7">
        <f t="shared" ref="B29:B32" si="6">SUM(C29:F29)</f>
        <v>19</v>
      </c>
      <c r="C29" s="7" cm="1">
        <f t="array" ref="C29">SUM(($E$101:$E$1000=$A29)*(MONTH($G$101:$G$1000)=1))</f>
        <v>3</v>
      </c>
      <c r="D29" s="7" cm="1">
        <f t="array" ref="D29">SUM(($E$101:$E$1000=$A29)*(MONTH($G$101:$G$1000)=2))</f>
        <v>6</v>
      </c>
      <c r="E29" s="7" cm="1">
        <f t="array" ref="E29">SUM(($E$101:$E$1000=$A29)*(MONTH($G$101:$G$1000)=3))</f>
        <v>9</v>
      </c>
      <c r="F29" s="7" cm="1">
        <f t="array" ref="F29">SUM(($E$101:$E$1000=$A29)*(MONTH($G$101:$G$1000)=4))</f>
        <v>1</v>
      </c>
    </row>
    <row r="30" spans="1:6" x14ac:dyDescent="0.2">
      <c r="A30" s="10" t="s">
        <v>42</v>
      </c>
      <c r="B30" s="7">
        <f t="shared" si="6"/>
        <v>7</v>
      </c>
      <c r="C30" s="7" cm="1">
        <f t="array" ref="C30">SUM(($E$101:$E$1000=$A30)*(MONTH($G$101:$G$1000)=1))</f>
        <v>2</v>
      </c>
      <c r="D30" s="7" cm="1">
        <f t="array" ref="D30">SUM(($E$101:$E$1000=$A30)*(MONTH($G$101:$G$1000)=2))</f>
        <v>4</v>
      </c>
      <c r="E30" s="7" cm="1">
        <f t="array" ref="E30">SUM(($E$101:$E$1000=$A30)*(MONTH($G$101:$G$1000)=3))</f>
        <v>1</v>
      </c>
      <c r="F30" s="7" cm="1">
        <f t="array" ref="F30">SUM(($E$101:$E$1000=$A30)*(MONTH($G$101:$G$1000)=4))</f>
        <v>0</v>
      </c>
    </row>
    <row r="31" spans="1:6" x14ac:dyDescent="0.2">
      <c r="A31" s="10" t="s">
        <v>38</v>
      </c>
      <c r="B31" s="7">
        <f t="shared" si="6"/>
        <v>12</v>
      </c>
      <c r="C31" s="7" cm="1">
        <f t="array" ref="C31">SUM(($E$101:$E$1000=$A31)*(MONTH($G$101:$G$1000)=1))</f>
        <v>5</v>
      </c>
      <c r="D31" s="7" cm="1">
        <f t="array" ref="D31">SUM(($E$101:$E$1000=$A31)*(MONTH($G$101:$G$1000)=2))</f>
        <v>3</v>
      </c>
      <c r="E31" s="7" cm="1">
        <f t="array" ref="E31">SUM(($E$101:$E$1000=$A31)*(MONTH($G$101:$G$1000)=3))</f>
        <v>4</v>
      </c>
      <c r="F31" s="7" cm="1">
        <f t="array" ref="F31">SUM(($E$101:$E$1000=$A31)*(MONTH($G$101:$G$1000)=4))</f>
        <v>0</v>
      </c>
    </row>
    <row r="32" spans="1:6" x14ac:dyDescent="0.2">
      <c r="A32" s="10" t="s">
        <v>19</v>
      </c>
      <c r="B32" s="7">
        <f t="shared" si="6"/>
        <v>3</v>
      </c>
      <c r="C32" s="7" cm="1">
        <f t="array" ref="C32">SUM(($E$101:$E$1000=$A32)*(MONTH($G$101:$G$1000)=1))</f>
        <v>2</v>
      </c>
      <c r="D32" s="7" cm="1">
        <f t="array" ref="D32">SUM(($E$101:$E$1000=$A32)*(MONTH($G$101:$G$1000)=2))</f>
        <v>0</v>
      </c>
      <c r="E32" s="7" cm="1">
        <f t="array" ref="E32">SUM(($E$101:$E$1000=$A32)*(MONTH($G$101:$G$1000)=3))</f>
        <v>0</v>
      </c>
      <c r="F32" s="7" cm="1">
        <f t="array" ref="F32">SUM(($E$101:$E$1000=$A32)*(MONTH($G$101:$G$1000)=4))</f>
        <v>1</v>
      </c>
    </row>
    <row r="33" spans="1:6" x14ac:dyDescent="0.2">
      <c r="A33" s="10" t="s">
        <v>58</v>
      </c>
      <c r="B33" s="7">
        <f>SUM(C33:F33)</f>
        <v>14</v>
      </c>
      <c r="C33" s="7" cm="1">
        <f t="array" ref="C33">SUM(($E$101:$E$1000=$A33)*(MONTH($G$101:$G$1000)=1))</f>
        <v>0</v>
      </c>
      <c r="D33" s="7" cm="1">
        <f t="array" ref="D33">SUM(($E$101:$E$1000=$A33)*(MONTH($G$101:$G$1000)=2))</f>
        <v>6</v>
      </c>
      <c r="E33" s="7" cm="1">
        <f t="array" ref="E33">SUM(($E$101:$E$1000=$A33)*(MONTH($G$101:$G$1000)=3))</f>
        <v>8</v>
      </c>
      <c r="F33" s="7" cm="1">
        <f t="array" ref="F33">SUM(($E$101:$E$1000=$A33)*(MONTH($G$101:$G$1000)=4))</f>
        <v>0</v>
      </c>
    </row>
    <row r="34" spans="1:6" x14ac:dyDescent="0.2">
      <c r="A34" s="10" t="s">
        <v>27</v>
      </c>
      <c r="B34" s="7">
        <f t="shared" ref="B34:B37" si="7">SUM(C34:F34)</f>
        <v>8</v>
      </c>
      <c r="C34" s="7" cm="1">
        <f t="array" ref="C34">SUM(($E$101:$E$1000=$A34)*(MONTH($G$101:$G$1000)=1))</f>
        <v>3</v>
      </c>
      <c r="D34" s="7" cm="1">
        <f t="array" ref="D34">SUM(($E$101:$E$1000=$A34)*(MONTH($G$101:$G$1000)=2))</f>
        <v>3</v>
      </c>
      <c r="E34" s="7" cm="1">
        <f t="array" ref="E34">SUM(($E$101:$E$1000=$A34)*(MONTH($G$101:$G$1000)=3))</f>
        <v>1</v>
      </c>
      <c r="F34" s="7" cm="1">
        <f t="array" ref="F34">SUM(($E$101:$E$1000=$A34)*(MONTH($G$101:$G$1000)=4))</f>
        <v>1</v>
      </c>
    </row>
    <row r="35" spans="1:6" x14ac:dyDescent="0.2">
      <c r="A35" s="10" t="s">
        <v>44</v>
      </c>
      <c r="B35" s="7">
        <f t="shared" si="7"/>
        <v>7</v>
      </c>
      <c r="C35" s="7" cm="1">
        <f t="array" ref="C35">SUM(($E$101:$E$1000=$A35)*(MONTH($G$101:$G$1000)=1))</f>
        <v>4</v>
      </c>
      <c r="D35" s="7" cm="1">
        <f t="array" ref="D35">SUM(($E$101:$E$1000=$A35)*(MONTH($G$101:$G$1000)=2))</f>
        <v>2</v>
      </c>
      <c r="E35" s="7" cm="1">
        <f t="array" ref="E35">SUM(($E$101:$E$1000=$A35)*(MONTH($G$101:$G$1000)=3))</f>
        <v>1</v>
      </c>
      <c r="F35" s="7" cm="1">
        <f t="array" ref="F35">SUM(($E$101:$E$1000=$A35)*(MONTH($G$101:$G$1000)=4))</f>
        <v>0</v>
      </c>
    </row>
    <row r="36" spans="1:6" x14ac:dyDescent="0.2">
      <c r="A36" s="10" t="s">
        <v>32</v>
      </c>
      <c r="B36" s="7">
        <f t="shared" si="7"/>
        <v>4</v>
      </c>
      <c r="C36" s="7" cm="1">
        <f t="array" ref="C36">SUM(($E$101:$E$1000=$A36)*(MONTH($G$101:$G$1000)=1))</f>
        <v>3</v>
      </c>
      <c r="D36" s="7" cm="1">
        <f t="array" ref="D36">SUM(($E$101:$E$1000=$A36)*(MONTH($G$101:$G$1000)=2))</f>
        <v>0</v>
      </c>
      <c r="E36" s="7" cm="1">
        <f t="array" ref="E36">SUM(($E$101:$E$1000=$A36)*(MONTH($G$101:$G$1000)=3))</f>
        <v>0</v>
      </c>
      <c r="F36" s="7" cm="1">
        <f t="array" ref="F36">SUM(($E$101:$E$1000=$A36)*(MONTH($G$101:$G$1000)=4))</f>
        <v>1</v>
      </c>
    </row>
    <row r="37" spans="1:6" x14ac:dyDescent="0.2">
      <c r="A37" s="10" t="s">
        <v>36</v>
      </c>
      <c r="B37" s="7">
        <f t="shared" si="7"/>
        <v>11</v>
      </c>
      <c r="C37" s="7" cm="1">
        <f t="array" ref="C37">SUM(($E$101:$E$1000=$A37)*(MONTH($G$101:$G$1000)=1))</f>
        <v>3</v>
      </c>
      <c r="D37" s="7" cm="1">
        <f t="array" ref="D37">SUM(($E$101:$E$1000=$A37)*(MONTH($G$101:$G$1000)=2))</f>
        <v>7</v>
      </c>
      <c r="E37" s="7" cm="1">
        <f t="array" ref="E37">SUM(($E$101:$E$1000=$A37)*(MONTH($G$101:$G$1000)=3))</f>
        <v>1</v>
      </c>
      <c r="F37" s="7" cm="1">
        <f t="array" ref="F37">SUM(($E$101:$E$1000=$A37)*(MONTH($G$101:$G$1000)=4))</f>
        <v>0</v>
      </c>
    </row>
    <row r="38" spans="1:6" x14ac:dyDescent="0.2">
      <c r="A38" s="10" t="s">
        <v>23</v>
      </c>
      <c r="B38" s="7">
        <f>SUM(C38:F38)</f>
        <v>10</v>
      </c>
      <c r="C38" s="7" cm="1">
        <f t="array" ref="C38">SUM(($E$101:$E$1000=$A38)*(MONTH($G$101:$G$1000)=1))</f>
        <v>3</v>
      </c>
      <c r="D38" s="7" cm="1">
        <f t="array" ref="D38">SUM(($E$101:$E$1000=$A38)*(MONTH($G$101:$G$1000)=2))</f>
        <v>5</v>
      </c>
      <c r="E38" s="7" cm="1">
        <f t="array" ref="E38">SUM(($E$101:$E$1000=$A38)*(MONTH($G$101:$G$1000)=3))</f>
        <v>1</v>
      </c>
      <c r="F38" s="7" cm="1">
        <f t="array" ref="F38">SUM(($E$101:$E$1000=$A38)*(MONTH($G$101:$G$1000)=4))</f>
        <v>1</v>
      </c>
    </row>
    <row r="39" spans="1:6" x14ac:dyDescent="0.2">
      <c r="A39" s="10" t="s">
        <v>113</v>
      </c>
      <c r="B39" s="7">
        <f>SUM(B28:B38)</f>
        <v>98</v>
      </c>
      <c r="C39" s="7">
        <f t="shared" ref="C39:F39" si="8">SUM(C28:C38)</f>
        <v>30</v>
      </c>
      <c r="D39" s="7">
        <f t="shared" si="8"/>
        <v>37</v>
      </c>
      <c r="E39" s="7">
        <f t="shared" si="8"/>
        <v>26</v>
      </c>
      <c r="F39" s="7">
        <f t="shared" si="8"/>
        <v>5</v>
      </c>
    </row>
    <row r="49" spans="1:12" x14ac:dyDescent="0.2">
      <c r="A49" s="27" t="s">
        <v>134</v>
      </c>
      <c r="B49" s="27"/>
      <c r="C49" s="27"/>
      <c r="D49" s="27"/>
      <c r="E49" s="27"/>
      <c r="F49" s="27"/>
    </row>
    <row r="50" spans="1:12" x14ac:dyDescent="0.2">
      <c r="A50" s="6" t="s">
        <v>121</v>
      </c>
      <c r="B50" s="6" t="s">
        <v>113</v>
      </c>
      <c r="C50" s="6" t="s">
        <v>116</v>
      </c>
      <c r="D50" s="6" t="s">
        <v>117</v>
      </c>
      <c r="E50" s="6" t="s">
        <v>118</v>
      </c>
      <c r="F50" s="6" t="s">
        <v>119</v>
      </c>
    </row>
    <row r="51" spans="1:12" x14ac:dyDescent="0.2">
      <c r="A51" s="10" t="s">
        <v>122</v>
      </c>
      <c r="B51" s="7">
        <f>SUM(C51:F51)</f>
        <v>24</v>
      </c>
      <c r="C51" s="7" cm="1">
        <f t="array" ref="C51">SUM(($F$101:$F$1000="Yes")*(MONTH($G$101:$G$1000)=1))</f>
        <v>5</v>
      </c>
      <c r="D51" s="7" cm="1">
        <f t="array" ref="D51">SUM(($F$101:$F$1000="Yes")*(MONTH($G$101:$G$1000)=2))</f>
        <v>8</v>
      </c>
      <c r="E51" s="7" cm="1">
        <f t="array" ref="E51">SUM(($F$101:$F$1000="Yes")*(MONTH($G$101:$G$1000)=3))</f>
        <v>9</v>
      </c>
      <c r="F51" s="7" cm="1">
        <f t="array" ref="F51">SUM(($F$101:$F$1000="Yes")*(MONTH($G$101:$G$1000)=4))</f>
        <v>2</v>
      </c>
    </row>
    <row r="52" spans="1:12" x14ac:dyDescent="0.2">
      <c r="A52" s="10" t="s">
        <v>123</v>
      </c>
      <c r="B52" s="7">
        <f>SUM(C52:F52)</f>
        <v>74</v>
      </c>
      <c r="C52" s="7" cm="1">
        <f t="array" ref="C52">SUM(($F$101:$F$1000="No")*(MONTH($G$101:$G$1000)=1))</f>
        <v>25</v>
      </c>
      <c r="D52" s="7" cm="1">
        <f t="array" ref="D52">SUM(($F$101:$F$1000="No")*(MONTH($G$101:$G$1000)=2))</f>
        <v>29</v>
      </c>
      <c r="E52" s="7" cm="1">
        <f t="array" ref="E52">SUM(($F$101:$F$1000="No")*(MONTH($G$101:$G$1000)=3))</f>
        <v>17</v>
      </c>
      <c r="F52" s="7" cm="1">
        <f t="array" ref="F52">SUM(($F$101:$F$1000="No")*(MONTH($G$101:$G$1000)=4))</f>
        <v>3</v>
      </c>
    </row>
    <row r="53" spans="1:12" x14ac:dyDescent="0.2">
      <c r="A53" s="10" t="s">
        <v>113</v>
      </c>
      <c r="B53" s="7">
        <f>SUM(B51:B52)</f>
        <v>98</v>
      </c>
      <c r="C53" s="7">
        <f t="shared" ref="C53:F53" si="9">SUM(C51:C52)</f>
        <v>30</v>
      </c>
      <c r="D53" s="7">
        <f t="shared" si="9"/>
        <v>37</v>
      </c>
      <c r="E53" s="7">
        <f t="shared" si="9"/>
        <v>26</v>
      </c>
      <c r="F53" s="7">
        <f t="shared" si="9"/>
        <v>5</v>
      </c>
    </row>
    <row r="58" spans="1:12" x14ac:dyDescent="0.2">
      <c r="A58" s="28" t="s">
        <v>128</v>
      </c>
      <c r="B58" s="29"/>
      <c r="C58" s="29"/>
      <c r="D58" s="29"/>
      <c r="E58" s="29"/>
      <c r="F58" s="30"/>
    </row>
    <row r="59" spans="1:12" x14ac:dyDescent="0.2">
      <c r="A59" s="6" t="s">
        <v>2</v>
      </c>
      <c r="B59" s="15" t="s">
        <v>113</v>
      </c>
      <c r="C59" s="6" t="s">
        <v>116</v>
      </c>
      <c r="D59" s="6" t="s">
        <v>117</v>
      </c>
      <c r="E59" s="6" t="s">
        <v>118</v>
      </c>
      <c r="F59" s="6" t="s">
        <v>119</v>
      </c>
    </row>
    <row r="60" spans="1:12" x14ac:dyDescent="0.2">
      <c r="A60" s="10" t="s">
        <v>17</v>
      </c>
      <c r="B60" s="7">
        <f>SUM(C60:F60)</f>
        <v>70</v>
      </c>
      <c r="C60" s="7" cm="1">
        <f t="array" ref="C60">SUM(($C$101:$C$1000=$A60)*(MONTH($G$101:$G$1000)=1))</f>
        <v>15</v>
      </c>
      <c r="D60" s="7" cm="1">
        <f t="array" ref="D60">SUM(($C$101:$C$1000=$A60)*(MONTH($G$101:$G$1000)=2))</f>
        <v>32</v>
      </c>
      <c r="E60" s="7" cm="1">
        <f t="array" ref="E60">SUM(($C$101:$C$1000=$A60)*(MONTH($G$101:$G$1000)=3))</f>
        <v>19</v>
      </c>
      <c r="F60" s="7" cm="1">
        <f t="array" ref="F60">SUM(($C$101:$C$1000=$A60)*(MONTH($G$101:$G$1000)=4))</f>
        <v>4</v>
      </c>
    </row>
    <row r="61" spans="1:12" x14ac:dyDescent="0.2">
      <c r="A61" s="10" t="s">
        <v>31</v>
      </c>
      <c r="B61" s="7">
        <f t="shared" ref="B61:B62" si="10">SUM(C61:F61)</f>
        <v>15</v>
      </c>
      <c r="C61" s="7" cm="1">
        <f t="array" ref="C61">SUM(($C$101:$C$1000=$A61)*(MONTH($G$101:$G$1000)=1))</f>
        <v>10</v>
      </c>
      <c r="D61" s="7" cm="1">
        <f t="array" ref="D61">SUM(($C$101:$C$1000=$A61)*(MONTH($G$101:$G$1000)=2))</f>
        <v>2</v>
      </c>
      <c r="E61" s="7" cm="1">
        <f t="array" ref="E61">SUM(($C$101:$C$1000=$A61)*(MONTH($G$101:$G$1000)=3))</f>
        <v>2</v>
      </c>
      <c r="F61" s="7" cm="1">
        <f t="array" ref="F61">SUM(($C$101:$C$1000=$A61)*(MONTH($G$101:$G$1000)=4))</f>
        <v>1</v>
      </c>
    </row>
    <row r="62" spans="1:12" x14ac:dyDescent="0.2">
      <c r="A62" s="36" t="s">
        <v>34</v>
      </c>
      <c r="B62" s="7">
        <f t="shared" si="10"/>
        <v>13</v>
      </c>
      <c r="C62" s="7" cm="1">
        <f t="array" ref="C62">SUM(($C$101:$C$1000=$A62)*(MONTH($G$101:$G$1000)=1))</f>
        <v>5</v>
      </c>
      <c r="D62" s="7" cm="1">
        <f t="array" ref="D62">SUM(($C$101:$C$1000=$A62)*(MONTH($G$101:$G$1000)=2))</f>
        <v>3</v>
      </c>
      <c r="E62" s="7" cm="1">
        <f t="array" ref="E62">SUM(($C$101:$C$1000=$A62)*(MONTH($G$101:$G$1000)=3))</f>
        <v>5</v>
      </c>
      <c r="F62" s="7" cm="1">
        <f t="array" ref="F62">SUM(($C$101:$C$1000=$A62)*(MONTH($G$101:$G$1000)=4))</f>
        <v>0</v>
      </c>
    </row>
    <row r="63" spans="1:12" ht="35" customHeight="1" x14ac:dyDescent="0.2">
      <c r="A63" s="10" t="s">
        <v>113</v>
      </c>
      <c r="B63" s="38">
        <f>SUM(B60:B62)</f>
        <v>98</v>
      </c>
      <c r="C63" s="7">
        <f t="shared" ref="C63:F63" si="11">SUM(C60:C62)</f>
        <v>30</v>
      </c>
      <c r="D63" s="7">
        <f t="shared" si="11"/>
        <v>37</v>
      </c>
      <c r="E63" s="7">
        <f t="shared" si="11"/>
        <v>26</v>
      </c>
      <c r="F63" s="7">
        <f t="shared" si="11"/>
        <v>5</v>
      </c>
      <c r="H63" s="43" t="s">
        <v>172</v>
      </c>
      <c r="I63" s="48"/>
    </row>
    <row r="64" spans="1:12" x14ac:dyDescent="0.2">
      <c r="A64" s="37"/>
      <c r="H64" s="6" t="s">
        <v>130</v>
      </c>
      <c r="I64" s="6" t="s">
        <v>113</v>
      </c>
      <c r="J64" s="46"/>
      <c r="K64" s="46"/>
      <c r="L64" s="46"/>
    </row>
    <row r="65" spans="1:12" ht="17" x14ac:dyDescent="0.2">
      <c r="H65" s="42" t="s">
        <v>18</v>
      </c>
      <c r="I65" s="39">
        <f>B72/B78</f>
        <v>0.69387755102040816</v>
      </c>
      <c r="J65" s="37"/>
      <c r="K65" s="37"/>
      <c r="L65" s="37"/>
    </row>
    <row r="66" spans="1:12" x14ac:dyDescent="0.2">
      <c r="H66" s="10" t="s">
        <v>22</v>
      </c>
      <c r="I66" s="39">
        <f>B73/B78</f>
        <v>0.14285714285714285</v>
      </c>
      <c r="J66" s="47"/>
      <c r="K66" s="47"/>
      <c r="L66" s="47"/>
    </row>
    <row r="67" spans="1:12" x14ac:dyDescent="0.2">
      <c r="H67" s="10" t="s">
        <v>26</v>
      </c>
      <c r="I67" s="39">
        <f>B74/B78</f>
        <v>3.0612244897959183E-2</v>
      </c>
      <c r="J67" s="47"/>
      <c r="K67" s="47"/>
      <c r="L67" s="47"/>
    </row>
    <row r="68" spans="1:12" x14ac:dyDescent="0.2">
      <c r="H68" s="10" t="s">
        <v>35</v>
      </c>
      <c r="I68" s="39">
        <f>B75/B78</f>
        <v>3.0612244897959183E-2</v>
      </c>
      <c r="J68" s="47"/>
      <c r="K68" s="47"/>
      <c r="L68" s="47"/>
    </row>
    <row r="69" spans="1:12" x14ac:dyDescent="0.2">
      <c r="H69" s="10" t="s">
        <v>34</v>
      </c>
      <c r="I69" s="39">
        <f>B76/B78</f>
        <v>0.10204081632653061</v>
      </c>
      <c r="J69" s="47"/>
      <c r="K69" s="47"/>
      <c r="L69" s="47"/>
    </row>
    <row r="70" spans="1:12" x14ac:dyDescent="0.2">
      <c r="A70" s="28" t="s">
        <v>129</v>
      </c>
      <c r="B70" s="29"/>
      <c r="C70" s="29"/>
      <c r="D70" s="29"/>
      <c r="E70" s="29"/>
      <c r="F70" s="29"/>
      <c r="H70" s="10" t="s">
        <v>131</v>
      </c>
      <c r="I70" s="39">
        <v>0</v>
      </c>
      <c r="J70" s="47"/>
      <c r="K70" s="47"/>
      <c r="L70" s="47"/>
    </row>
    <row r="71" spans="1:12" x14ac:dyDescent="0.2">
      <c r="A71" s="6" t="s">
        <v>130</v>
      </c>
      <c r="B71" s="6" t="s">
        <v>113</v>
      </c>
      <c r="C71" s="6" t="s">
        <v>116</v>
      </c>
      <c r="D71" s="6" t="s">
        <v>117</v>
      </c>
      <c r="E71" s="6" t="s">
        <v>118</v>
      </c>
      <c r="F71" s="44" t="s">
        <v>119</v>
      </c>
      <c r="H71" s="10" t="s">
        <v>113</v>
      </c>
      <c r="I71" s="39">
        <v>1</v>
      </c>
      <c r="J71" s="47"/>
      <c r="K71" s="47"/>
      <c r="L71" s="47"/>
    </row>
    <row r="72" spans="1:12" x14ac:dyDescent="0.2">
      <c r="A72" s="10" t="s">
        <v>18</v>
      </c>
      <c r="B72" s="7">
        <f>SUM(C72:F72)</f>
        <v>68</v>
      </c>
      <c r="C72" s="7" cm="1">
        <f t="array" ref="C72">SUM(($D$101:$D$1000=$A72)*(MONTH($G$101:$G$1000)=1))</f>
        <v>15</v>
      </c>
      <c r="D72" s="7" cm="1">
        <f t="array" ref="D72">SUM(($D$101:$D$1000=$A72)*(MONTH($G$101:$G$1000)=2))</f>
        <v>32</v>
      </c>
      <c r="E72" s="7" cm="1">
        <f t="array" ref="E72">SUM(($D$101:$D$1000=$A72)*(MONTH($G$101:$G$1000)=3))</f>
        <v>19</v>
      </c>
      <c r="F72" s="45" cm="1">
        <f t="array" ref="F72">SUM(($D$101:$D$1000=$A72)*(MONTH($G$101:$G$1000)=4))</f>
        <v>2</v>
      </c>
      <c r="I72" s="47"/>
      <c r="J72" s="47"/>
      <c r="K72" s="47"/>
      <c r="L72" s="47"/>
    </row>
    <row r="73" spans="1:12" x14ac:dyDescent="0.2">
      <c r="A73" s="10" t="s">
        <v>22</v>
      </c>
      <c r="B73" s="7">
        <f t="shared" ref="B73:B77" si="12">SUM(C73:F73)</f>
        <v>14</v>
      </c>
      <c r="C73" s="7" cm="1">
        <f t="array" ref="C73">SUM(($D$101:$D$1000=$A73)*(MONTH($G$101:$G$1000)=1))</f>
        <v>7</v>
      </c>
      <c r="D73" s="7" cm="1">
        <f t="array" ref="D73">SUM(($D$101:$D$1000=$A73)*(MONTH($G$101:$G$1000)=2))</f>
        <v>2</v>
      </c>
      <c r="E73" s="7" cm="1">
        <f t="array" ref="E73">SUM(($D$101:$D$1000=$A73)*(MONTH($G$101:$G$1000)=3))</f>
        <v>2</v>
      </c>
      <c r="F73" s="7" cm="1">
        <f t="array" ref="F73">SUM(($D$101:$D$1000=$A73)*(MONTH($G$101:$G$1000)=4))</f>
        <v>3</v>
      </c>
    </row>
    <row r="74" spans="1:12" x14ac:dyDescent="0.2">
      <c r="A74" s="10" t="s">
        <v>26</v>
      </c>
      <c r="B74" s="7">
        <f t="shared" si="12"/>
        <v>3</v>
      </c>
      <c r="C74" s="7" cm="1">
        <f t="array" ref="C74">SUM(($D$101:$D$1000=$A74)*(MONTH($G$101:$G$1000)=1))</f>
        <v>3</v>
      </c>
      <c r="D74" s="7" cm="1">
        <f t="array" ref="D74">SUM(($D$101:$D$1000=$A74)*(MONTH($G$101:$G$1000)=2))</f>
        <v>0</v>
      </c>
      <c r="E74" s="7" cm="1">
        <f t="array" ref="E74">SUM(($D$101:$D$1000=$A74)*(MONTH($G$101:$G$1000)=3))</f>
        <v>0</v>
      </c>
      <c r="F74" s="7" cm="1">
        <f t="array" ref="F74">SUM(($D$101:$D$1000=$A74)*(MONTH($G$101:$G$1000)=4))</f>
        <v>0</v>
      </c>
    </row>
    <row r="75" spans="1:12" x14ac:dyDescent="0.2">
      <c r="A75" s="10" t="s">
        <v>35</v>
      </c>
      <c r="B75" s="7">
        <f t="shared" si="12"/>
        <v>3</v>
      </c>
      <c r="C75" s="7" cm="1">
        <f t="array" ref="C75">SUM(($D$101:$D$1000=$A75)*(MONTH($G$101:$G$1000)=1))</f>
        <v>3</v>
      </c>
      <c r="D75" s="7" cm="1">
        <f t="array" ref="D75">SUM(($D$101:$D$1000=$A75)*(MONTH($G$101:$G$1000)=2))</f>
        <v>0</v>
      </c>
      <c r="E75" s="7" cm="1">
        <f t="array" ref="E75">SUM(($D$101:$D$1000=$A75)*(MONTH($G$101:$G$1000)=3))</f>
        <v>0</v>
      </c>
      <c r="F75" s="7" cm="1">
        <f t="array" ref="F75">SUM(($D$101:$D$1000=$A75)*(MONTH($G$101:$G$1000)=4))</f>
        <v>0</v>
      </c>
    </row>
    <row r="76" spans="1:12" x14ac:dyDescent="0.2">
      <c r="A76" s="10" t="s">
        <v>34</v>
      </c>
      <c r="B76" s="7">
        <f t="shared" si="12"/>
        <v>10</v>
      </c>
      <c r="C76" s="7" cm="1">
        <f t="array" ref="C76">SUM(($D$101:$D$1000=$A76)*(MONTH($G$101:$G$1000)=1))</f>
        <v>2</v>
      </c>
      <c r="D76" s="7" cm="1">
        <f t="array" ref="D76">SUM(($D$101:$D$1000=$A76)*(MONTH($G$101:$G$1000)=2))</f>
        <v>3</v>
      </c>
      <c r="E76" s="7" cm="1">
        <f t="array" ref="E76">SUM(($D$101:$D$1000=$A76)*(MONTH($G$101:$G$1000)=3))</f>
        <v>5</v>
      </c>
      <c r="F76" s="7" cm="1">
        <f t="array" ref="F76">SUM(($D$101:$D$1000=$A76)*(MONTH($G$101:$G$1000)=4))</f>
        <v>0</v>
      </c>
    </row>
    <row r="77" spans="1:12" x14ac:dyDescent="0.2">
      <c r="A77" s="10" t="s">
        <v>131</v>
      </c>
      <c r="B77" s="7">
        <f t="shared" si="12"/>
        <v>0</v>
      </c>
      <c r="C77" s="7" cm="1">
        <f t="array" ref="C77">SUM(($D$101:$D$1000=$A77)*(MONTH($G$101:$G$1000)=1))</f>
        <v>0</v>
      </c>
      <c r="D77" s="7" cm="1">
        <f t="array" ref="D77">SUM(($D$101:$D$1000=$A77)*(MONTH($G$101:$G$1000)=2))</f>
        <v>0</v>
      </c>
      <c r="E77" s="7" cm="1">
        <f t="array" ref="E77">SUM(($D$101:$D$1000=$A77)*(MONTH($G$101:$G$1000)=3))</f>
        <v>0</v>
      </c>
      <c r="F77" s="7" cm="1">
        <f t="array" ref="F77">SUM(($D$101:$D$1000=$A77)*(MONTH($G$101:$G$1000)=4))</f>
        <v>0</v>
      </c>
    </row>
    <row r="78" spans="1:12" x14ac:dyDescent="0.2">
      <c r="A78" s="10" t="s">
        <v>113</v>
      </c>
      <c r="B78" s="7">
        <f>SUM(B72:B77)</f>
        <v>98</v>
      </c>
      <c r="C78" s="7">
        <f>SUM(C72:C77)</f>
        <v>30</v>
      </c>
      <c r="D78" s="7">
        <f t="shared" ref="D78:F78" si="13">SUM(D72:D77)</f>
        <v>37</v>
      </c>
      <c r="E78" s="7">
        <f t="shared" si="13"/>
        <v>26</v>
      </c>
      <c r="F78" s="7">
        <f t="shared" si="13"/>
        <v>5</v>
      </c>
    </row>
    <row r="81" spans="1:6" x14ac:dyDescent="0.2">
      <c r="A81" s="28" t="s">
        <v>169</v>
      </c>
      <c r="B81" s="29"/>
      <c r="C81" s="29"/>
      <c r="D81" s="29"/>
      <c r="E81" s="29"/>
      <c r="F81" s="30"/>
    </row>
    <row r="82" spans="1:6" x14ac:dyDescent="0.2">
      <c r="A82" s="6" t="s">
        <v>2</v>
      </c>
      <c r="B82" s="15" t="s">
        <v>113</v>
      </c>
      <c r="C82" s="6" t="s">
        <v>116</v>
      </c>
      <c r="D82" s="6" t="s">
        <v>117</v>
      </c>
      <c r="E82" s="6" t="s">
        <v>118</v>
      </c>
      <c r="F82" s="6" t="s">
        <v>119</v>
      </c>
    </row>
    <row r="83" spans="1:6" x14ac:dyDescent="0.2">
      <c r="A83" s="10" t="s">
        <v>17</v>
      </c>
      <c r="B83" s="39">
        <f>SUM(C83:F83)</f>
        <v>2.8956340956340956</v>
      </c>
      <c r="C83" s="39">
        <f>C60/C63</f>
        <v>0.5</v>
      </c>
      <c r="D83" s="39">
        <f>D60/D63</f>
        <v>0.86486486486486491</v>
      </c>
      <c r="E83" s="39">
        <f>E60/E63</f>
        <v>0.73076923076923073</v>
      </c>
      <c r="F83" s="39">
        <f>F60/F63</f>
        <v>0.8</v>
      </c>
    </row>
    <row r="84" spans="1:6" x14ac:dyDescent="0.2">
      <c r="A84" s="10" t="s">
        <v>31</v>
      </c>
      <c r="B84" s="39">
        <f t="shared" ref="B84:B85" si="14">SUM(C84:F84)</f>
        <v>0.66431046431046425</v>
      </c>
      <c r="C84" s="39">
        <f>C61/C63</f>
        <v>0.33333333333333331</v>
      </c>
      <c r="D84" s="39">
        <f>D61/D63</f>
        <v>5.4054054054054057E-2</v>
      </c>
      <c r="E84" s="39">
        <f>E61/E63</f>
        <v>7.6923076923076927E-2</v>
      </c>
      <c r="F84" s="39">
        <f>F61/F63</f>
        <v>0.2</v>
      </c>
    </row>
    <row r="85" spans="1:6" x14ac:dyDescent="0.2">
      <c r="A85" s="36" t="s">
        <v>34</v>
      </c>
      <c r="B85" s="39">
        <f t="shared" si="14"/>
        <v>0.44005544005544006</v>
      </c>
      <c r="C85" s="39">
        <f>C62/C63</f>
        <v>0.16666666666666666</v>
      </c>
      <c r="D85" s="39">
        <f>D62/D63</f>
        <v>8.1081081081081086E-2</v>
      </c>
      <c r="E85" s="39">
        <f>E62/E63</f>
        <v>0.19230769230769232</v>
      </c>
      <c r="F85" s="39">
        <f>F62/F63</f>
        <v>0</v>
      </c>
    </row>
    <row r="86" spans="1:6" x14ac:dyDescent="0.2">
      <c r="A86" s="10" t="s">
        <v>113</v>
      </c>
      <c r="B86" s="40">
        <f>SUM(B83:B85)</f>
        <v>4</v>
      </c>
      <c r="C86" s="39">
        <f t="shared" ref="C86:F86" si="15">SUM(C83:C85)</f>
        <v>0.99999999999999989</v>
      </c>
      <c r="D86" s="39">
        <f t="shared" si="15"/>
        <v>1</v>
      </c>
      <c r="E86" s="39">
        <f t="shared" si="15"/>
        <v>1</v>
      </c>
      <c r="F86" s="39">
        <f t="shared" si="15"/>
        <v>1</v>
      </c>
    </row>
    <row r="89" spans="1:6" x14ac:dyDescent="0.2">
      <c r="A89" s="28" t="s">
        <v>132</v>
      </c>
      <c r="B89" s="29"/>
      <c r="C89" s="29"/>
      <c r="D89" s="29"/>
      <c r="E89" s="29"/>
      <c r="F89" s="30"/>
    </row>
    <row r="90" spans="1:6" x14ac:dyDescent="0.2">
      <c r="A90" s="6"/>
      <c r="B90" s="6" t="s">
        <v>113</v>
      </c>
      <c r="C90" s="6" t="s">
        <v>116</v>
      </c>
      <c r="D90" s="6" t="s">
        <v>117</v>
      </c>
      <c r="E90" s="6" t="s">
        <v>118</v>
      </c>
      <c r="F90" s="6" t="s">
        <v>119</v>
      </c>
    </row>
    <row r="91" spans="1:6" x14ac:dyDescent="0.2">
      <c r="A91" s="10" t="s">
        <v>133</v>
      </c>
      <c r="B91" s="7">
        <f>SUM(C91:F91)</f>
        <v>18440</v>
      </c>
      <c r="C91" s="7" cm="1">
        <f t="array" ref="C91">SUM(IF(MONTH($G$101:$G$1000)=1,$I$101:$I$1000))</f>
        <v>6913</v>
      </c>
      <c r="D91" s="7" cm="1">
        <f t="array" ref="D91">SUM(IF(MONTH($G$101:$G$1000)=2,$I$101:$I$1000))</f>
        <v>5538</v>
      </c>
      <c r="E91" s="7" cm="1">
        <f t="array" ref="E91">SUM(IF(MONTH($G$101:$G$1000)=3,$I$101:$I$1000))</f>
        <v>3819</v>
      </c>
      <c r="F91" s="7" cm="1">
        <f t="array" ref="F91">SUM(IF(MONTH($G$101:$G$1000)=4,$I$101:$I$1000))</f>
        <v>2170</v>
      </c>
    </row>
    <row r="93" spans="1:6" x14ac:dyDescent="0.2">
      <c r="A93" s="4"/>
      <c r="B93" s="3"/>
    </row>
    <row r="94" spans="1:6" ht="34" x14ac:dyDescent="0.2">
      <c r="A94" s="9" t="s">
        <v>114</v>
      </c>
      <c r="B94" s="8">
        <f>SUM(I101:I1000)/(MAX(G101:G1000)-MIN(G101:G1000))</f>
        <v>194.09786700758761</v>
      </c>
    </row>
    <row r="100" spans="1:11" ht="35" thickBot="1" x14ac:dyDescent="0.25">
      <c r="A100" s="5" t="s">
        <v>0</v>
      </c>
      <c r="B100" s="5" t="s">
        <v>1</v>
      </c>
      <c r="C100" s="5" t="s">
        <v>2</v>
      </c>
      <c r="D100" s="5" t="s">
        <v>3</v>
      </c>
      <c r="E100" s="5" t="s">
        <v>4</v>
      </c>
      <c r="F100" s="5" t="s">
        <v>5</v>
      </c>
      <c r="G100" s="5" t="s">
        <v>6</v>
      </c>
      <c r="H100" s="5" t="s">
        <v>7</v>
      </c>
      <c r="I100" s="5" t="s">
        <v>8</v>
      </c>
      <c r="J100" s="5" t="s">
        <v>9</v>
      </c>
      <c r="K100" s="5" t="s">
        <v>10</v>
      </c>
    </row>
    <row r="101" spans="1:11" x14ac:dyDescent="0.2">
      <c r="A101" s="17">
        <f>IF(B101&lt;&gt;"",COUNTA(B$101:B101),"")</f>
        <v>1</v>
      </c>
      <c r="B101" s="17" t="s">
        <v>16</v>
      </c>
      <c r="C101" s="17" t="s">
        <v>17</v>
      </c>
      <c r="D101" s="17" t="s">
        <v>18</v>
      </c>
      <c r="E101" s="17" t="s">
        <v>19</v>
      </c>
      <c r="F101" s="17" t="s">
        <v>20</v>
      </c>
      <c r="G101" s="18">
        <v>37987.47638</v>
      </c>
      <c r="H101" s="18">
        <v>37987.493439999998</v>
      </c>
      <c r="I101" s="17">
        <v>400</v>
      </c>
      <c r="J101" s="17">
        <v>4</v>
      </c>
      <c r="K101" s="19">
        <f>IF(G101&lt;&gt;"",H101-G101,"")</f>
        <v>1.705999999830965E-2</v>
      </c>
    </row>
    <row r="102" spans="1:11" x14ac:dyDescent="0.2">
      <c r="A102" s="7">
        <f>IF(B102&lt;&gt;"",COUNTA(B$101:B102),"")</f>
        <v>2</v>
      </c>
      <c r="B102" s="7" t="s">
        <v>21</v>
      </c>
      <c r="C102" s="7" t="s">
        <v>17</v>
      </c>
      <c r="D102" s="7" t="s">
        <v>22</v>
      </c>
      <c r="E102" s="7" t="s">
        <v>23</v>
      </c>
      <c r="F102" s="7" t="s">
        <v>24</v>
      </c>
      <c r="G102" s="16">
        <v>37989.47352</v>
      </c>
      <c r="H102" s="16">
        <v>37989.481890000003</v>
      </c>
      <c r="I102" s="7">
        <v>1</v>
      </c>
      <c r="J102" s="7">
        <v>3</v>
      </c>
      <c r="K102" s="12">
        <f t="shared" ref="K102:K165" si="16">IF(G102&lt;&gt;"",H102-G102,"")</f>
        <v>8.3700000031967647E-3</v>
      </c>
    </row>
    <row r="103" spans="1:11" x14ac:dyDescent="0.2">
      <c r="A103" s="7">
        <f>IF(B103&lt;&gt;"",COUNTA(B$101:B103),"")</f>
        <v>3</v>
      </c>
      <c r="B103" s="7" t="s">
        <v>25</v>
      </c>
      <c r="C103" s="7" t="s">
        <v>17</v>
      </c>
      <c r="D103" s="7" t="s">
        <v>26</v>
      </c>
      <c r="E103" s="7" t="s">
        <v>27</v>
      </c>
      <c r="F103" s="7" t="s">
        <v>20</v>
      </c>
      <c r="G103" s="16">
        <v>37989.582020000002</v>
      </c>
      <c r="H103" s="16">
        <v>37989.606970000001</v>
      </c>
      <c r="I103" s="7">
        <v>250</v>
      </c>
      <c r="J103" s="7">
        <v>2</v>
      </c>
      <c r="K103" s="12">
        <f t="shared" si="16"/>
        <v>2.4949999999080319E-2</v>
      </c>
    </row>
    <row r="104" spans="1:11" x14ac:dyDescent="0.2">
      <c r="A104" s="7">
        <f>IF(B104&lt;&gt;"",COUNTA(B$101:B104),"")</f>
        <v>4</v>
      </c>
      <c r="B104" s="7" t="s">
        <v>28</v>
      </c>
      <c r="C104" s="7" t="s">
        <v>17</v>
      </c>
      <c r="D104" s="7" t="s">
        <v>18</v>
      </c>
      <c r="E104" s="7" t="s">
        <v>29</v>
      </c>
      <c r="F104" s="7" t="s">
        <v>24</v>
      </c>
      <c r="G104" s="16">
        <v>37991.429900000003</v>
      </c>
      <c r="H104" s="16">
        <v>37991.44541</v>
      </c>
      <c r="I104" s="7">
        <v>750</v>
      </c>
      <c r="J104" s="7">
        <v>15</v>
      </c>
      <c r="K104" s="12">
        <f t="shared" si="16"/>
        <v>1.5509999997448176E-2</v>
      </c>
    </row>
    <row r="105" spans="1:11" x14ac:dyDescent="0.2">
      <c r="A105" s="7">
        <f>IF(B105&lt;&gt;"",COUNTA(B$101:B105),"")</f>
        <v>5</v>
      </c>
      <c r="B105" s="7" t="s">
        <v>30</v>
      </c>
      <c r="C105" s="7" t="s">
        <v>31</v>
      </c>
      <c r="D105" s="7" t="s">
        <v>18</v>
      </c>
      <c r="E105" s="7" t="s">
        <v>32</v>
      </c>
      <c r="F105" s="7" t="s">
        <v>24</v>
      </c>
      <c r="G105" s="16">
        <v>37991.612280000001</v>
      </c>
      <c r="H105" s="16">
        <v>37991.623610000002</v>
      </c>
      <c r="I105" s="7">
        <v>255</v>
      </c>
      <c r="J105" s="7">
        <v>4</v>
      </c>
      <c r="K105" s="12">
        <f t="shared" si="16"/>
        <v>1.1330000001180451E-2</v>
      </c>
    </row>
    <row r="106" spans="1:11" x14ac:dyDescent="0.2">
      <c r="A106" s="7">
        <f>IF(B106&lt;&gt;"",COUNTA(B$101:B106),"")</f>
        <v>6</v>
      </c>
      <c r="B106" s="7" t="s">
        <v>33</v>
      </c>
      <c r="C106" s="7" t="s">
        <v>34</v>
      </c>
      <c r="D106" s="7" t="s">
        <v>35</v>
      </c>
      <c r="E106" s="7" t="s">
        <v>36</v>
      </c>
      <c r="F106" s="7" t="s">
        <v>24</v>
      </c>
      <c r="G106" s="16">
        <v>37992.050920000001</v>
      </c>
      <c r="H106" s="16">
        <v>37992.06179</v>
      </c>
      <c r="I106" s="7">
        <v>100</v>
      </c>
      <c r="J106" s="7">
        <v>20</v>
      </c>
      <c r="K106" s="12">
        <f t="shared" si="16"/>
        <v>1.0869999998249114E-2</v>
      </c>
    </row>
    <row r="107" spans="1:11" x14ac:dyDescent="0.2">
      <c r="A107" s="7">
        <f>IF(B107&lt;&gt;"",COUNTA(B$101:B107),"")</f>
        <v>7</v>
      </c>
      <c r="B107" s="7" t="s">
        <v>37</v>
      </c>
      <c r="C107" s="7" t="s">
        <v>31</v>
      </c>
      <c r="D107" s="7" t="s">
        <v>18</v>
      </c>
      <c r="E107" s="7" t="s">
        <v>38</v>
      </c>
      <c r="F107" s="7" t="s">
        <v>24</v>
      </c>
      <c r="G107" s="16">
        <v>37992.117639999997</v>
      </c>
      <c r="H107" s="16">
        <v>37992.127489999999</v>
      </c>
      <c r="I107" s="7">
        <v>20</v>
      </c>
      <c r="J107" s="7">
        <v>2</v>
      </c>
      <c r="K107" s="12">
        <f t="shared" si="16"/>
        <v>9.8500000021886081E-3</v>
      </c>
    </row>
    <row r="108" spans="1:11" x14ac:dyDescent="0.2">
      <c r="A108" s="7">
        <f>IF(B108&lt;&gt;"",COUNTA(B$101:B108),"")</f>
        <v>8</v>
      </c>
      <c r="B108" s="7" t="s">
        <v>39</v>
      </c>
      <c r="C108" s="7" t="s">
        <v>31</v>
      </c>
      <c r="D108" s="7" t="s">
        <v>22</v>
      </c>
      <c r="E108" s="7" t="s">
        <v>40</v>
      </c>
      <c r="F108" s="7" t="s">
        <v>24</v>
      </c>
      <c r="G108" s="16">
        <v>37993.627509999998</v>
      </c>
      <c r="H108" s="16">
        <v>37993.648200000003</v>
      </c>
      <c r="I108" s="7">
        <v>300</v>
      </c>
      <c r="J108" s="7">
        <v>25</v>
      </c>
      <c r="K108" s="12">
        <f t="shared" si="16"/>
        <v>2.0690000004833564E-2</v>
      </c>
    </row>
    <row r="109" spans="1:11" x14ac:dyDescent="0.2">
      <c r="A109" s="7">
        <f>IF(B109&lt;&gt;"",COUNTA(B$101:B109),"")</f>
        <v>9</v>
      </c>
      <c r="B109" s="7" t="s">
        <v>41</v>
      </c>
      <c r="C109" s="7" t="s">
        <v>34</v>
      </c>
      <c r="D109" s="7" t="s">
        <v>34</v>
      </c>
      <c r="E109" s="7" t="s">
        <v>42</v>
      </c>
      <c r="F109" s="7" t="s">
        <v>24</v>
      </c>
      <c r="G109" s="16">
        <v>37995.226710000003</v>
      </c>
      <c r="H109" s="16">
        <v>37995.233990000001</v>
      </c>
      <c r="I109" s="7">
        <v>190</v>
      </c>
      <c r="J109" s="7">
        <v>1</v>
      </c>
      <c r="K109" s="12">
        <f t="shared" si="16"/>
        <v>7.2799999979906715E-3</v>
      </c>
    </row>
    <row r="110" spans="1:11" x14ac:dyDescent="0.2">
      <c r="A110" s="7">
        <f>IF(B110&lt;&gt;"",COUNTA(B$101:B110),"")</f>
        <v>10</v>
      </c>
      <c r="B110" s="7" t="s">
        <v>43</v>
      </c>
      <c r="C110" s="7" t="s">
        <v>17</v>
      </c>
      <c r="D110" s="7" t="s">
        <v>18</v>
      </c>
      <c r="E110" s="7" t="s">
        <v>44</v>
      </c>
      <c r="F110" s="7" t="s">
        <v>24</v>
      </c>
      <c r="G110" s="16">
        <v>37997.162270000001</v>
      </c>
      <c r="H110" s="16">
        <v>37997.174299999999</v>
      </c>
      <c r="I110" s="7">
        <v>400</v>
      </c>
      <c r="J110" s="7">
        <v>4</v>
      </c>
      <c r="K110" s="12">
        <f t="shared" si="16"/>
        <v>1.2029999998048879E-2</v>
      </c>
    </row>
    <row r="111" spans="1:11" x14ac:dyDescent="0.2">
      <c r="A111" s="7">
        <f>IF(B111&lt;&gt;"",COUNTA(B$101:B111),"")</f>
        <v>11</v>
      </c>
      <c r="B111" s="7" t="s">
        <v>25</v>
      </c>
      <c r="C111" s="7" t="s">
        <v>17</v>
      </c>
      <c r="D111" s="7" t="s">
        <v>18</v>
      </c>
      <c r="E111" s="7" t="s">
        <v>44</v>
      </c>
      <c r="F111" s="7" t="s">
        <v>24</v>
      </c>
      <c r="G111" s="16">
        <v>37997.516869999999</v>
      </c>
      <c r="H111" s="16">
        <v>37997.543519999999</v>
      </c>
      <c r="I111" s="7">
        <v>1</v>
      </c>
      <c r="J111" s="7">
        <v>12</v>
      </c>
      <c r="K111" s="12">
        <f t="shared" si="16"/>
        <v>2.6649999999790452E-2</v>
      </c>
    </row>
    <row r="112" spans="1:11" x14ac:dyDescent="0.2">
      <c r="A112" s="7">
        <f>IF(B112&lt;&gt;"",COUNTA(B$101:B112),"")</f>
        <v>12</v>
      </c>
      <c r="B112" s="7" t="s">
        <v>45</v>
      </c>
      <c r="C112" s="7" t="s">
        <v>31</v>
      </c>
      <c r="D112" s="7" t="s">
        <v>22</v>
      </c>
      <c r="E112" s="7" t="s">
        <v>38</v>
      </c>
      <c r="F112" s="7" t="s">
        <v>24</v>
      </c>
      <c r="G112" s="16">
        <v>37999.303679999997</v>
      </c>
      <c r="H112" s="16">
        <v>37999.321210000002</v>
      </c>
      <c r="I112" s="7">
        <v>250</v>
      </c>
      <c r="J112" s="7">
        <v>14</v>
      </c>
      <c r="K112" s="12">
        <f t="shared" si="16"/>
        <v>1.7530000004626345E-2</v>
      </c>
    </row>
    <row r="113" spans="1:11" x14ac:dyDescent="0.2">
      <c r="A113" s="7">
        <f>IF(B113&lt;&gt;"",COUNTA(B$101:B113),"")</f>
        <v>13</v>
      </c>
      <c r="B113" s="7" t="s">
        <v>21</v>
      </c>
      <c r="C113" s="7" t="s">
        <v>17</v>
      </c>
      <c r="D113" s="7" t="s">
        <v>22</v>
      </c>
      <c r="E113" s="7" t="s">
        <v>23</v>
      </c>
      <c r="F113" s="7" t="s">
        <v>24</v>
      </c>
      <c r="G113" s="16">
        <v>37999.75475</v>
      </c>
      <c r="H113" s="16">
        <v>37999.760739999998</v>
      </c>
      <c r="I113" s="7">
        <v>750</v>
      </c>
      <c r="J113" s="7">
        <v>3</v>
      </c>
      <c r="K113" s="12">
        <f t="shared" si="16"/>
        <v>5.9899999978370033E-3</v>
      </c>
    </row>
    <row r="114" spans="1:11" x14ac:dyDescent="0.2">
      <c r="A114" s="7">
        <f>IF(B114&lt;&gt;"",COUNTA(B$101:B114),"")</f>
        <v>14</v>
      </c>
      <c r="B114" s="7" t="s">
        <v>25</v>
      </c>
      <c r="C114" s="7" t="s">
        <v>17</v>
      </c>
      <c r="D114" s="7" t="s">
        <v>26</v>
      </c>
      <c r="E114" s="7" t="s">
        <v>27</v>
      </c>
      <c r="F114" s="7" t="s">
        <v>20</v>
      </c>
      <c r="G114" s="16">
        <v>37999.94644</v>
      </c>
      <c r="H114" s="16">
        <v>37999.952120000002</v>
      </c>
      <c r="I114" s="7">
        <v>255</v>
      </c>
      <c r="J114" s="7">
        <v>2</v>
      </c>
      <c r="K114" s="12">
        <f t="shared" si="16"/>
        <v>5.6800000020302832E-3</v>
      </c>
    </row>
    <row r="115" spans="1:11" x14ac:dyDescent="0.2">
      <c r="A115" s="7">
        <f>IF(B115&lt;&gt;"",COUNTA(B$101:B115),"")</f>
        <v>15</v>
      </c>
      <c r="B115" s="7" t="s">
        <v>28</v>
      </c>
      <c r="C115" s="7" t="s">
        <v>17</v>
      </c>
      <c r="D115" s="7" t="s">
        <v>18</v>
      </c>
      <c r="E115" s="7" t="s">
        <v>29</v>
      </c>
      <c r="F115" s="7" t="s">
        <v>24</v>
      </c>
      <c r="G115" s="16">
        <v>38001.658580000003</v>
      </c>
      <c r="H115" s="16">
        <v>38001.685980000002</v>
      </c>
      <c r="I115" s="7">
        <v>10</v>
      </c>
      <c r="J115" s="7">
        <v>15</v>
      </c>
      <c r="K115" s="12">
        <f t="shared" si="16"/>
        <v>2.7399999999033753E-2</v>
      </c>
    </row>
    <row r="116" spans="1:11" x14ac:dyDescent="0.2">
      <c r="A116" s="7">
        <f>IF(B116&lt;&gt;"",COUNTA(B$101:B116),"")</f>
        <v>16</v>
      </c>
      <c r="B116" s="7" t="s">
        <v>30</v>
      </c>
      <c r="C116" s="7" t="s">
        <v>31</v>
      </c>
      <c r="D116" s="7" t="s">
        <v>18</v>
      </c>
      <c r="E116" s="7" t="s">
        <v>32</v>
      </c>
      <c r="F116" s="7" t="s">
        <v>24</v>
      </c>
      <c r="G116" s="16">
        <v>38001.8197</v>
      </c>
      <c r="H116" s="16">
        <v>38001.8367</v>
      </c>
      <c r="I116" s="7">
        <v>100</v>
      </c>
      <c r="J116" s="7">
        <v>4</v>
      </c>
      <c r="K116" s="12">
        <f t="shared" si="16"/>
        <v>1.6999999999825377E-2</v>
      </c>
    </row>
    <row r="117" spans="1:11" x14ac:dyDescent="0.2">
      <c r="A117" s="7">
        <f>IF(B117&lt;&gt;"",COUNTA(B$101:B117),"")</f>
        <v>17</v>
      </c>
      <c r="B117" s="7" t="s">
        <v>33</v>
      </c>
      <c r="C117" s="7" t="s">
        <v>34</v>
      </c>
      <c r="D117" s="7" t="s">
        <v>35</v>
      </c>
      <c r="E117" s="7" t="s">
        <v>36</v>
      </c>
      <c r="F117" s="7" t="s">
        <v>24</v>
      </c>
      <c r="G117" s="16">
        <v>38003.36995</v>
      </c>
      <c r="H117" s="16">
        <v>38003.372340000002</v>
      </c>
      <c r="I117" s="7">
        <v>5</v>
      </c>
      <c r="J117" s="7">
        <v>20</v>
      </c>
      <c r="K117" s="12">
        <f t="shared" si="16"/>
        <v>2.3900000014691614E-3</v>
      </c>
    </row>
    <row r="118" spans="1:11" x14ac:dyDescent="0.2">
      <c r="A118" s="7">
        <f>IF(B118&lt;&gt;"",COUNTA(B$101:B118),"")</f>
        <v>18</v>
      </c>
      <c r="B118" s="7" t="s">
        <v>37</v>
      </c>
      <c r="C118" s="7" t="s">
        <v>31</v>
      </c>
      <c r="D118" s="7" t="s">
        <v>18</v>
      </c>
      <c r="E118" s="7" t="s">
        <v>38</v>
      </c>
      <c r="F118" s="7" t="s">
        <v>24</v>
      </c>
      <c r="G118" s="16">
        <v>38003.632510000003</v>
      </c>
      <c r="H118" s="16">
        <v>38003.652320000001</v>
      </c>
      <c r="I118" s="7">
        <v>100</v>
      </c>
      <c r="J118" s="7">
        <v>2</v>
      </c>
      <c r="K118" s="12">
        <f t="shared" si="16"/>
        <v>1.9809999997960404E-2</v>
      </c>
    </row>
    <row r="119" spans="1:11" x14ac:dyDescent="0.2">
      <c r="A119" s="7">
        <f>IF(B119&lt;&gt;"",COUNTA(B$101:B119),"")</f>
        <v>19</v>
      </c>
      <c r="B119" s="7" t="s">
        <v>39</v>
      </c>
      <c r="C119" s="7" t="s">
        <v>31</v>
      </c>
      <c r="D119" s="7" t="s">
        <v>22</v>
      </c>
      <c r="E119" s="7" t="s">
        <v>40</v>
      </c>
      <c r="F119" s="7" t="s">
        <v>24</v>
      </c>
      <c r="G119" s="16">
        <v>38005.477140000003</v>
      </c>
      <c r="H119" s="16">
        <v>38005.482279999997</v>
      </c>
      <c r="I119" s="7">
        <v>20</v>
      </c>
      <c r="J119" s="7">
        <v>25</v>
      </c>
      <c r="K119" s="12">
        <f t="shared" si="16"/>
        <v>5.1399999938439578E-3</v>
      </c>
    </row>
    <row r="120" spans="1:11" x14ac:dyDescent="0.2">
      <c r="A120" s="7">
        <f>IF(B120&lt;&gt;"",COUNTA(B$101:B120),"")</f>
        <v>20</v>
      </c>
      <c r="B120" s="7" t="s">
        <v>41</v>
      </c>
      <c r="C120" s="7" t="s">
        <v>34</v>
      </c>
      <c r="D120" s="7" t="s">
        <v>34</v>
      </c>
      <c r="E120" s="7" t="s">
        <v>42</v>
      </c>
      <c r="F120" s="7" t="s">
        <v>24</v>
      </c>
      <c r="G120" s="16">
        <v>38005.81566</v>
      </c>
      <c r="H120" s="16">
        <v>38005.841330000003</v>
      </c>
      <c r="I120" s="7">
        <v>300</v>
      </c>
      <c r="J120" s="7">
        <v>1</v>
      </c>
      <c r="K120" s="12">
        <f t="shared" si="16"/>
        <v>2.5670000002719462E-2</v>
      </c>
    </row>
    <row r="121" spans="1:11" x14ac:dyDescent="0.2">
      <c r="A121" s="7">
        <f>IF(B121&lt;&gt;"",COUNTA(B$101:B121),"")</f>
        <v>21</v>
      </c>
      <c r="B121" s="7" t="s">
        <v>43</v>
      </c>
      <c r="C121" s="7" t="s">
        <v>17</v>
      </c>
      <c r="D121" s="7" t="s">
        <v>18</v>
      </c>
      <c r="E121" s="7" t="s">
        <v>44</v>
      </c>
      <c r="F121" s="7" t="s">
        <v>24</v>
      </c>
      <c r="G121" s="16">
        <v>38007.601450000002</v>
      </c>
      <c r="H121" s="16">
        <v>38007.618759999998</v>
      </c>
      <c r="I121" s="7">
        <v>190</v>
      </c>
      <c r="J121" s="7">
        <v>4</v>
      </c>
      <c r="K121" s="12">
        <f t="shared" si="16"/>
        <v>1.7309999995632097E-2</v>
      </c>
    </row>
    <row r="122" spans="1:11" x14ac:dyDescent="0.2">
      <c r="A122" s="7">
        <f>IF(B122&lt;&gt;"",COUNTA(B$101:B122),"")</f>
        <v>22</v>
      </c>
      <c r="B122" s="7" t="s">
        <v>25</v>
      </c>
      <c r="C122" s="7" t="s">
        <v>17</v>
      </c>
      <c r="D122" s="7" t="s">
        <v>18</v>
      </c>
      <c r="E122" s="7" t="s">
        <v>44</v>
      </c>
      <c r="F122" s="7" t="s">
        <v>24</v>
      </c>
      <c r="G122" s="16">
        <v>38008.067660000001</v>
      </c>
      <c r="H122" s="16">
        <v>38008.077599999997</v>
      </c>
      <c r="I122" s="7">
        <v>400</v>
      </c>
      <c r="J122" s="7">
        <v>12</v>
      </c>
      <c r="K122" s="12">
        <f t="shared" si="16"/>
        <v>9.939999996277038E-3</v>
      </c>
    </row>
    <row r="123" spans="1:11" x14ac:dyDescent="0.2">
      <c r="A123" s="7">
        <f>IF(B123&lt;&gt;"",COUNTA(B$101:B123),"")</f>
        <v>23</v>
      </c>
      <c r="B123" s="7" t="s">
        <v>45</v>
      </c>
      <c r="C123" s="7" t="s">
        <v>31</v>
      </c>
      <c r="D123" s="7" t="s">
        <v>22</v>
      </c>
      <c r="E123" s="7" t="s">
        <v>38</v>
      </c>
      <c r="F123" s="7" t="s">
        <v>24</v>
      </c>
      <c r="G123" s="16">
        <v>38009.880250000002</v>
      </c>
      <c r="H123" s="16">
        <v>38009.907980000004</v>
      </c>
      <c r="I123" s="7">
        <v>1</v>
      </c>
      <c r="J123" s="7">
        <v>9</v>
      </c>
      <c r="K123" s="12">
        <f t="shared" si="16"/>
        <v>2.7730000001611188E-2</v>
      </c>
    </row>
    <row r="124" spans="1:11" x14ac:dyDescent="0.2">
      <c r="A124" s="7">
        <f>IF(B124&lt;&gt;"",COUNTA(B$101:B124),"")</f>
        <v>24</v>
      </c>
      <c r="B124" s="7" t="s">
        <v>16</v>
      </c>
      <c r="C124" s="7" t="s">
        <v>17</v>
      </c>
      <c r="D124" s="7" t="s">
        <v>18</v>
      </c>
      <c r="E124" s="7" t="s">
        <v>19</v>
      </c>
      <c r="F124" s="7" t="s">
        <v>20</v>
      </c>
      <c r="G124" s="16">
        <v>38011.547760000001</v>
      </c>
      <c r="H124" s="16">
        <v>38011.569150000003</v>
      </c>
      <c r="I124" s="7">
        <v>250</v>
      </c>
      <c r="J124" s="7">
        <v>4</v>
      </c>
      <c r="K124" s="12">
        <f t="shared" si="16"/>
        <v>2.1390000001701992E-2</v>
      </c>
    </row>
    <row r="125" spans="1:11" x14ac:dyDescent="0.2">
      <c r="A125" s="7">
        <f>IF(B125&lt;&gt;"",COUNTA(B$101:B125),"")</f>
        <v>25</v>
      </c>
      <c r="B125" s="7" t="s">
        <v>21</v>
      </c>
      <c r="C125" s="7" t="s">
        <v>17</v>
      </c>
      <c r="D125" s="7" t="s">
        <v>22</v>
      </c>
      <c r="E125" s="7" t="s">
        <v>23</v>
      </c>
      <c r="F125" s="7" t="s">
        <v>24</v>
      </c>
      <c r="G125" s="16">
        <v>38013.386400000003</v>
      </c>
      <c r="H125" s="16">
        <v>38013.393089999998</v>
      </c>
      <c r="I125" s="7">
        <v>750</v>
      </c>
      <c r="J125" s="7">
        <v>3</v>
      </c>
      <c r="K125" s="12">
        <f t="shared" si="16"/>
        <v>6.6899999947054312E-3</v>
      </c>
    </row>
    <row r="126" spans="1:11" x14ac:dyDescent="0.2">
      <c r="A126" s="7">
        <f>IF(B126&lt;&gt;"",COUNTA(B$101:B126),"")</f>
        <v>26</v>
      </c>
      <c r="B126" s="7" t="s">
        <v>25</v>
      </c>
      <c r="C126" s="7" t="s">
        <v>17</v>
      </c>
      <c r="D126" s="7" t="s">
        <v>26</v>
      </c>
      <c r="E126" s="7" t="s">
        <v>27</v>
      </c>
      <c r="F126" s="7" t="s">
        <v>20</v>
      </c>
      <c r="G126" s="16">
        <v>38014.909789999998</v>
      </c>
      <c r="H126" s="16">
        <v>38014.911930000002</v>
      </c>
      <c r="I126" s="7">
        <v>255</v>
      </c>
      <c r="J126" s="7">
        <v>2</v>
      </c>
      <c r="K126" s="12">
        <f t="shared" si="16"/>
        <v>2.1400000041467138E-3</v>
      </c>
    </row>
    <row r="127" spans="1:11" x14ac:dyDescent="0.2">
      <c r="A127" s="7">
        <f>IF(B127&lt;&gt;"",COUNTA(B$101:B127),"")</f>
        <v>27</v>
      </c>
      <c r="B127" s="7" t="s">
        <v>28</v>
      </c>
      <c r="C127" s="7" t="s">
        <v>17</v>
      </c>
      <c r="D127" s="7" t="s">
        <v>18</v>
      </c>
      <c r="E127" s="7" t="s">
        <v>29</v>
      </c>
      <c r="F127" s="7" t="s">
        <v>24</v>
      </c>
      <c r="G127" s="16">
        <v>38015.337460000002</v>
      </c>
      <c r="H127" s="16">
        <v>38015.338900000002</v>
      </c>
      <c r="I127" s="7">
        <v>100</v>
      </c>
      <c r="J127" s="7">
        <v>15</v>
      </c>
      <c r="K127" s="12">
        <f t="shared" si="16"/>
        <v>1.4400000000023283E-3</v>
      </c>
    </row>
    <row r="128" spans="1:11" x14ac:dyDescent="0.2">
      <c r="A128" s="7">
        <f>IF(B128&lt;&gt;"",COUNTA(B$101:B128),"")</f>
        <v>28</v>
      </c>
      <c r="B128" s="7" t="s">
        <v>30</v>
      </c>
      <c r="C128" s="7" t="s">
        <v>31</v>
      </c>
      <c r="D128" s="7" t="s">
        <v>18</v>
      </c>
      <c r="E128" s="7" t="s">
        <v>32</v>
      </c>
      <c r="F128" s="7" t="s">
        <v>24</v>
      </c>
      <c r="G128" s="16">
        <v>38015.681020000004</v>
      </c>
      <c r="H128" s="16">
        <v>38015.707560000003</v>
      </c>
      <c r="I128" s="7">
        <v>20</v>
      </c>
      <c r="J128" s="7">
        <v>4</v>
      </c>
      <c r="K128" s="12">
        <f t="shared" si="16"/>
        <v>2.6539999998931307E-2</v>
      </c>
    </row>
    <row r="129" spans="1:11" x14ac:dyDescent="0.2">
      <c r="A129" s="7">
        <f>IF(B129&lt;&gt;"",COUNTA(B$101:B129),"")</f>
        <v>29</v>
      </c>
      <c r="B129" s="7" t="s">
        <v>33</v>
      </c>
      <c r="C129" s="7" t="s">
        <v>34</v>
      </c>
      <c r="D129" s="7" t="s">
        <v>35</v>
      </c>
      <c r="E129" s="7" t="s">
        <v>36</v>
      </c>
      <c r="F129" s="7" t="s">
        <v>24</v>
      </c>
      <c r="G129" s="16">
        <v>38015.983209999999</v>
      </c>
      <c r="H129" s="16">
        <v>38016.009810000003</v>
      </c>
      <c r="I129" s="7">
        <v>300</v>
      </c>
      <c r="J129" s="7">
        <v>20</v>
      </c>
      <c r="K129" s="12">
        <f t="shared" si="16"/>
        <v>2.6600000004691537E-2</v>
      </c>
    </row>
    <row r="130" spans="1:11" x14ac:dyDescent="0.2">
      <c r="A130" s="7">
        <f>IF(B130&lt;&gt;"",COUNTA(B$101:B130),"")</f>
        <v>30</v>
      </c>
      <c r="B130" s="7" t="s">
        <v>37</v>
      </c>
      <c r="C130" s="7" t="s">
        <v>31</v>
      </c>
      <c r="D130" s="7" t="s">
        <v>18</v>
      </c>
      <c r="E130" s="7" t="s">
        <v>38</v>
      </c>
      <c r="F130" s="7" t="s">
        <v>24</v>
      </c>
      <c r="G130" s="16">
        <v>38017.972809999999</v>
      </c>
      <c r="H130" s="16">
        <v>38017.984700000001</v>
      </c>
      <c r="I130" s="7">
        <v>190</v>
      </c>
      <c r="J130" s="7">
        <v>12</v>
      </c>
      <c r="K130" s="12">
        <f t="shared" si="16"/>
        <v>1.1890000001585577E-2</v>
      </c>
    </row>
    <row r="131" spans="1:11" x14ac:dyDescent="0.2">
      <c r="A131" s="7">
        <f>IF(B131&lt;&gt;"",COUNTA(B$101:B131),"")</f>
        <v>31</v>
      </c>
      <c r="B131" s="7" t="s">
        <v>39</v>
      </c>
      <c r="C131" s="7" t="s">
        <v>31</v>
      </c>
      <c r="D131" s="7" t="s">
        <v>22</v>
      </c>
      <c r="E131" s="7" t="s">
        <v>40</v>
      </c>
      <c r="F131" s="7" t="s">
        <v>24</v>
      </c>
      <c r="G131" s="16">
        <v>38018.043660000003</v>
      </c>
      <c r="H131" s="16">
        <v>38018.047050000001</v>
      </c>
      <c r="I131" s="7">
        <v>400</v>
      </c>
      <c r="J131" s="7">
        <v>25</v>
      </c>
      <c r="K131" s="12">
        <f t="shared" si="16"/>
        <v>3.3899999980349094E-3</v>
      </c>
    </row>
    <row r="132" spans="1:11" x14ac:dyDescent="0.2">
      <c r="A132" s="7">
        <f>IF(B132&lt;&gt;"",COUNTA(B$101:B132),"")</f>
        <v>32</v>
      </c>
      <c r="B132" s="7" t="s">
        <v>41</v>
      </c>
      <c r="C132" s="7" t="s">
        <v>34</v>
      </c>
      <c r="D132" s="7" t="s">
        <v>34</v>
      </c>
      <c r="E132" s="7" t="s">
        <v>42</v>
      </c>
      <c r="F132" s="7" t="s">
        <v>24</v>
      </c>
      <c r="G132" s="16">
        <v>38018.091950000002</v>
      </c>
      <c r="H132" s="16">
        <v>38018.105750000002</v>
      </c>
      <c r="I132" s="7">
        <v>1</v>
      </c>
      <c r="J132" s="7">
        <v>1</v>
      </c>
      <c r="K132" s="12">
        <f t="shared" si="16"/>
        <v>1.3800000000628643E-2</v>
      </c>
    </row>
    <row r="133" spans="1:11" x14ac:dyDescent="0.2">
      <c r="A133" s="7">
        <f>IF(B133&lt;&gt;"",COUNTA(B$101:B133),"")</f>
        <v>33</v>
      </c>
      <c r="B133" s="7" t="s">
        <v>43</v>
      </c>
      <c r="C133" s="7" t="s">
        <v>17</v>
      </c>
      <c r="D133" s="7" t="s">
        <v>18</v>
      </c>
      <c r="E133" s="7" t="s">
        <v>44</v>
      </c>
      <c r="F133" s="7" t="s">
        <v>24</v>
      </c>
      <c r="G133" s="16">
        <v>38018.52332</v>
      </c>
      <c r="H133" s="16">
        <v>38018.53471</v>
      </c>
      <c r="I133" s="7">
        <v>250</v>
      </c>
      <c r="J133" s="7">
        <v>4</v>
      </c>
      <c r="K133" s="12">
        <f t="shared" si="16"/>
        <v>1.1389999999664724E-2</v>
      </c>
    </row>
    <row r="134" spans="1:11" x14ac:dyDescent="0.2">
      <c r="A134" s="7">
        <f>IF(B134&lt;&gt;"",COUNTA(B$101:B134),"")</f>
        <v>34</v>
      </c>
      <c r="B134" s="7" t="s">
        <v>25</v>
      </c>
      <c r="C134" s="7" t="s">
        <v>17</v>
      </c>
      <c r="D134" s="7" t="s">
        <v>18</v>
      </c>
      <c r="E134" s="7" t="s">
        <v>44</v>
      </c>
      <c r="F134" s="7" t="s">
        <v>24</v>
      </c>
      <c r="G134" s="16">
        <v>38020.298640000001</v>
      </c>
      <c r="H134" s="16">
        <v>38020.320820000001</v>
      </c>
      <c r="I134" s="7">
        <v>750</v>
      </c>
      <c r="J134" s="7">
        <v>12</v>
      </c>
      <c r="K134" s="12">
        <f t="shared" si="16"/>
        <v>2.2179999999934807E-2</v>
      </c>
    </row>
    <row r="135" spans="1:11" x14ac:dyDescent="0.2">
      <c r="A135" s="7">
        <f>IF(B135&lt;&gt;"",COUNTA(B$101:B135),"")</f>
        <v>35</v>
      </c>
      <c r="B135" s="7" t="s">
        <v>45</v>
      </c>
      <c r="C135" s="7" t="s">
        <v>31</v>
      </c>
      <c r="D135" s="7" t="s">
        <v>22</v>
      </c>
      <c r="E135" s="7" t="s">
        <v>38</v>
      </c>
      <c r="F135" s="7" t="s">
        <v>24</v>
      </c>
      <c r="G135" s="16">
        <v>38021.876179999999</v>
      </c>
      <c r="H135" s="16">
        <v>38021.889719999999</v>
      </c>
      <c r="I135" s="7">
        <v>255</v>
      </c>
      <c r="J135" s="7">
        <v>10</v>
      </c>
      <c r="K135" s="12">
        <f t="shared" si="16"/>
        <v>1.3539999999920838E-2</v>
      </c>
    </row>
    <row r="136" spans="1:11" x14ac:dyDescent="0.2">
      <c r="A136" s="7">
        <f>IF(B136&lt;&gt;"",COUNTA(B$101:B136),"")</f>
        <v>36</v>
      </c>
      <c r="B136" s="7" t="s">
        <v>46</v>
      </c>
      <c r="C136" s="7" t="s">
        <v>17</v>
      </c>
      <c r="D136" s="7" t="s">
        <v>18</v>
      </c>
      <c r="E136" s="7" t="s">
        <v>23</v>
      </c>
      <c r="F136" s="7" t="s">
        <v>24</v>
      </c>
      <c r="G136" s="16">
        <v>38022.169690000002</v>
      </c>
      <c r="H136" s="16">
        <v>38022.177989999996</v>
      </c>
      <c r="I136" s="7">
        <v>87</v>
      </c>
      <c r="J136" s="7">
        <v>7</v>
      </c>
      <c r="K136" s="12">
        <f t="shared" si="16"/>
        <v>8.2999999940511771E-3</v>
      </c>
    </row>
    <row r="137" spans="1:11" x14ac:dyDescent="0.2">
      <c r="A137" s="7">
        <f>IF(B137&lt;&gt;"",COUNTA(B$101:B137),"")</f>
        <v>37</v>
      </c>
      <c r="B137" s="7" t="s">
        <v>47</v>
      </c>
      <c r="C137" s="7" t="s">
        <v>17</v>
      </c>
      <c r="D137" s="7" t="s">
        <v>18</v>
      </c>
      <c r="E137" s="7" t="s">
        <v>48</v>
      </c>
      <c r="F137" s="7" t="s">
        <v>24</v>
      </c>
      <c r="G137" s="16">
        <v>38023.68664</v>
      </c>
      <c r="H137" s="16">
        <v>38023.704089999999</v>
      </c>
      <c r="I137" s="7">
        <v>153</v>
      </c>
      <c r="J137" s="7">
        <v>13</v>
      </c>
      <c r="K137" s="12">
        <f t="shared" si="16"/>
        <v>1.7449999999371357E-2</v>
      </c>
    </row>
    <row r="138" spans="1:11" x14ac:dyDescent="0.2">
      <c r="A138" s="7">
        <f>IF(B138&lt;&gt;"",COUNTA(B$101:B138),"")</f>
        <v>38</v>
      </c>
      <c r="B138" s="7" t="s">
        <v>49</v>
      </c>
      <c r="C138" s="7" t="s">
        <v>17</v>
      </c>
      <c r="D138" s="7" t="s">
        <v>18</v>
      </c>
      <c r="E138" s="7" t="s">
        <v>23</v>
      </c>
      <c r="F138" s="7" t="s">
        <v>24</v>
      </c>
      <c r="G138" s="16">
        <v>38023.963969999997</v>
      </c>
      <c r="H138" s="16">
        <v>38023.968760000003</v>
      </c>
      <c r="I138" s="7">
        <v>81</v>
      </c>
      <c r="J138" s="7">
        <v>7</v>
      </c>
      <c r="K138" s="12">
        <f t="shared" si="16"/>
        <v>4.7900000063236803E-3</v>
      </c>
    </row>
    <row r="139" spans="1:11" x14ac:dyDescent="0.2">
      <c r="A139" s="7">
        <f>IF(B139&lt;&gt;"",COUNTA(B$101:B139),"")</f>
        <v>39</v>
      </c>
      <c r="B139" s="7" t="s">
        <v>50</v>
      </c>
      <c r="C139" s="7" t="s">
        <v>17</v>
      </c>
      <c r="D139" s="7" t="s">
        <v>18</v>
      </c>
      <c r="E139" s="7" t="s">
        <v>42</v>
      </c>
      <c r="F139" s="7" t="s">
        <v>24</v>
      </c>
      <c r="G139" s="16">
        <v>38025.665699999998</v>
      </c>
      <c r="H139" s="16">
        <v>38025.676829999997</v>
      </c>
      <c r="I139" s="7">
        <v>210</v>
      </c>
      <c r="J139" s="7">
        <v>18</v>
      </c>
      <c r="K139" s="12">
        <f t="shared" si="16"/>
        <v>1.1129999998956919E-2</v>
      </c>
    </row>
    <row r="140" spans="1:11" x14ac:dyDescent="0.2">
      <c r="A140" s="7">
        <f>IF(B140&lt;&gt;"",COUNTA(B$101:B140),"")</f>
        <v>40</v>
      </c>
      <c r="B140" s="7" t="s">
        <v>51</v>
      </c>
      <c r="C140" s="7" t="s">
        <v>17</v>
      </c>
      <c r="D140" s="7" t="s">
        <v>18</v>
      </c>
      <c r="E140" s="7" t="s">
        <v>23</v>
      </c>
      <c r="F140" s="7" t="s">
        <v>20</v>
      </c>
      <c r="G140" s="16">
        <v>38025.911829999997</v>
      </c>
      <c r="H140" s="16">
        <v>38025.913800000002</v>
      </c>
      <c r="I140" s="7">
        <v>72</v>
      </c>
      <c r="J140" s="7">
        <v>6</v>
      </c>
      <c r="K140" s="12">
        <f t="shared" si="16"/>
        <v>1.9700000048032962E-3</v>
      </c>
    </row>
    <row r="141" spans="1:11" x14ac:dyDescent="0.2">
      <c r="A141" s="7">
        <f>IF(B141&lt;&gt;"",COUNTA(B$101:B141),"")</f>
        <v>41</v>
      </c>
      <c r="B141" s="7" t="s">
        <v>52</v>
      </c>
      <c r="C141" s="7" t="s">
        <v>17</v>
      </c>
      <c r="D141" s="7" t="s">
        <v>18</v>
      </c>
      <c r="E141" s="7" t="s">
        <v>27</v>
      </c>
      <c r="F141" s="7" t="s">
        <v>24</v>
      </c>
      <c r="G141" s="16">
        <v>38026.362549999998</v>
      </c>
      <c r="H141" s="16">
        <v>38026.386290000002</v>
      </c>
      <c r="I141" s="7">
        <v>135</v>
      </c>
      <c r="J141" s="7">
        <v>11</v>
      </c>
      <c r="K141" s="12">
        <f t="shared" si="16"/>
        <v>2.3740000004181638E-2</v>
      </c>
    </row>
    <row r="142" spans="1:11" x14ac:dyDescent="0.2">
      <c r="A142" s="7">
        <f>IF(B142&lt;&gt;"",COUNTA(B$101:B142),"")</f>
        <v>42</v>
      </c>
      <c r="B142" s="7" t="s">
        <v>53</v>
      </c>
      <c r="C142" s="7" t="s">
        <v>34</v>
      </c>
      <c r="D142" s="7" t="s">
        <v>34</v>
      </c>
      <c r="E142" s="7" t="s">
        <v>38</v>
      </c>
      <c r="F142" s="7" t="s">
        <v>24</v>
      </c>
      <c r="G142" s="16">
        <v>38028.22638</v>
      </c>
      <c r="H142" s="16">
        <v>38028.250959999998</v>
      </c>
      <c r="I142" s="7">
        <v>258</v>
      </c>
      <c r="J142" s="7">
        <v>22</v>
      </c>
      <c r="K142" s="12">
        <f t="shared" si="16"/>
        <v>2.4579999997513369E-2</v>
      </c>
    </row>
    <row r="143" spans="1:11" x14ac:dyDescent="0.2">
      <c r="A143" s="7">
        <f>IF(B143&lt;&gt;"",COUNTA(B$101:B143),"")</f>
        <v>43</v>
      </c>
      <c r="B143" s="7" t="s">
        <v>54</v>
      </c>
      <c r="C143" s="7" t="s">
        <v>17</v>
      </c>
      <c r="D143" s="7" t="s">
        <v>18</v>
      </c>
      <c r="E143" s="7" t="s">
        <v>42</v>
      </c>
      <c r="F143" s="7" t="s">
        <v>24</v>
      </c>
      <c r="G143" s="16">
        <v>38029.973180000001</v>
      </c>
      <c r="H143" s="16">
        <v>38029.987959999999</v>
      </c>
      <c r="I143" s="7">
        <v>222</v>
      </c>
      <c r="J143" s="7">
        <v>19</v>
      </c>
      <c r="K143" s="12">
        <f t="shared" si="16"/>
        <v>1.4779999997699633E-2</v>
      </c>
    </row>
    <row r="144" spans="1:11" x14ac:dyDescent="0.2">
      <c r="A144" s="7">
        <f>IF(B144&lt;&gt;"",COUNTA(B$101:B144),"")</f>
        <v>44</v>
      </c>
      <c r="B144" s="7" t="s">
        <v>55</v>
      </c>
      <c r="C144" s="7" t="s">
        <v>17</v>
      </c>
      <c r="D144" s="7" t="s">
        <v>18</v>
      </c>
      <c r="E144" s="7" t="s">
        <v>42</v>
      </c>
      <c r="F144" s="7" t="s">
        <v>24</v>
      </c>
      <c r="G144" s="16">
        <v>38031.685680000002</v>
      </c>
      <c r="H144" s="16">
        <v>38031.69339</v>
      </c>
      <c r="I144" s="7">
        <v>213</v>
      </c>
      <c r="J144" s="7">
        <v>18</v>
      </c>
      <c r="K144" s="12">
        <f t="shared" si="16"/>
        <v>7.7099999980418943E-3</v>
      </c>
    </row>
    <row r="145" spans="1:11" x14ac:dyDescent="0.2">
      <c r="A145" s="7">
        <f>IF(B145&lt;&gt;"",COUNTA(B$101:B145),"")</f>
        <v>45</v>
      </c>
      <c r="B145" s="7" t="s">
        <v>56</v>
      </c>
      <c r="C145" s="7" t="s">
        <v>17</v>
      </c>
      <c r="D145" s="7" t="s">
        <v>18</v>
      </c>
      <c r="E145" s="7" t="s">
        <v>27</v>
      </c>
      <c r="F145" s="7" t="s">
        <v>24</v>
      </c>
      <c r="G145" s="16">
        <v>38032.144070000002</v>
      </c>
      <c r="H145" s="16">
        <v>38032.165829999998</v>
      </c>
      <c r="I145" s="7">
        <v>135</v>
      </c>
      <c r="J145" s="7">
        <v>11</v>
      </c>
      <c r="K145" s="12">
        <f t="shared" si="16"/>
        <v>2.1759999995992985E-2</v>
      </c>
    </row>
    <row r="146" spans="1:11" x14ac:dyDescent="0.2">
      <c r="A146" s="7">
        <f>IF(B146&lt;&gt;"",COUNTA(B$101:B146),"")</f>
        <v>46</v>
      </c>
      <c r="B146" s="7" t="s">
        <v>57</v>
      </c>
      <c r="C146" s="7" t="s">
        <v>17</v>
      </c>
      <c r="D146" s="7" t="s">
        <v>18</v>
      </c>
      <c r="E146" s="7" t="s">
        <v>58</v>
      </c>
      <c r="F146" s="7" t="s">
        <v>20</v>
      </c>
      <c r="G146" s="16">
        <v>38032.253550000001</v>
      </c>
      <c r="H146" s="16">
        <v>38032.255530000002</v>
      </c>
      <c r="I146" s="7">
        <v>30</v>
      </c>
      <c r="J146" s="7">
        <v>3</v>
      </c>
      <c r="K146" s="12">
        <f t="shared" si="16"/>
        <v>1.9800000009126961E-3</v>
      </c>
    </row>
    <row r="147" spans="1:11" x14ac:dyDescent="0.2">
      <c r="A147" s="7">
        <f>IF(B147&lt;&gt;"",COUNTA(B$101:B147),"")</f>
        <v>47</v>
      </c>
      <c r="B147" s="7" t="s">
        <v>59</v>
      </c>
      <c r="C147" s="7" t="s">
        <v>17</v>
      </c>
      <c r="D147" s="7" t="s">
        <v>18</v>
      </c>
      <c r="E147" s="7" t="s">
        <v>60</v>
      </c>
      <c r="F147" s="7" t="s">
        <v>24</v>
      </c>
      <c r="G147" s="16">
        <v>38032.559179999997</v>
      </c>
      <c r="H147" s="16">
        <v>38032.573600000003</v>
      </c>
      <c r="I147" s="7">
        <v>90</v>
      </c>
      <c r="J147" s="7">
        <v>8</v>
      </c>
      <c r="K147" s="12">
        <f t="shared" si="16"/>
        <v>1.4420000006793998E-2</v>
      </c>
    </row>
    <row r="148" spans="1:11" x14ac:dyDescent="0.2">
      <c r="A148" s="7">
        <f>IF(B148&lt;&gt;"",COUNTA(B$101:B148),"")</f>
        <v>48</v>
      </c>
      <c r="B148" s="7" t="s">
        <v>61</v>
      </c>
      <c r="C148" s="7" t="s">
        <v>17</v>
      </c>
      <c r="D148" s="7" t="s">
        <v>18</v>
      </c>
      <c r="E148" s="7" t="s">
        <v>27</v>
      </c>
      <c r="F148" s="7" t="s">
        <v>24</v>
      </c>
      <c r="G148" s="16">
        <v>38033.053419999997</v>
      </c>
      <c r="H148" s="16">
        <v>38033.07028</v>
      </c>
      <c r="I148" s="7">
        <v>147</v>
      </c>
      <c r="J148" s="7">
        <v>12</v>
      </c>
      <c r="K148" s="12">
        <f t="shared" si="16"/>
        <v>1.6860000003362074E-2</v>
      </c>
    </row>
    <row r="149" spans="1:11" x14ac:dyDescent="0.2">
      <c r="A149" s="7">
        <f>IF(B149&lt;&gt;"",COUNTA(B$101:B149),"")</f>
        <v>49</v>
      </c>
      <c r="B149" s="7" t="s">
        <v>62</v>
      </c>
      <c r="C149" s="7" t="s">
        <v>17</v>
      </c>
      <c r="D149" s="7" t="s">
        <v>18</v>
      </c>
      <c r="E149" s="7" t="s">
        <v>58</v>
      </c>
      <c r="F149" s="7" t="s">
        <v>20</v>
      </c>
      <c r="G149" s="16">
        <v>38033.103349999998</v>
      </c>
      <c r="H149" s="16">
        <v>38033.112540000002</v>
      </c>
      <c r="I149" s="7">
        <v>12</v>
      </c>
      <c r="J149" s="7">
        <v>1</v>
      </c>
      <c r="K149" s="12">
        <f t="shared" si="16"/>
        <v>9.1900000043096952E-3</v>
      </c>
    </row>
    <row r="150" spans="1:11" x14ac:dyDescent="0.2">
      <c r="A150" s="7">
        <f>IF(B150&lt;&gt;"",COUNTA(B$101:B150),"")</f>
        <v>50</v>
      </c>
      <c r="B150" s="7" t="s">
        <v>63</v>
      </c>
      <c r="C150" s="7" t="s">
        <v>17</v>
      </c>
      <c r="D150" s="7" t="s">
        <v>18</v>
      </c>
      <c r="E150" s="7" t="s">
        <v>48</v>
      </c>
      <c r="F150" s="7" t="s">
        <v>24</v>
      </c>
      <c r="G150" s="16">
        <v>38034.777679999999</v>
      </c>
      <c r="H150" s="16">
        <v>38034.784229999997</v>
      </c>
      <c r="I150" s="7">
        <v>201</v>
      </c>
      <c r="J150" s="7">
        <v>17</v>
      </c>
      <c r="K150" s="12">
        <f t="shared" si="16"/>
        <v>6.5499999982421286E-3</v>
      </c>
    </row>
    <row r="151" spans="1:11" x14ac:dyDescent="0.2">
      <c r="A151" s="7">
        <f>IF(B151&lt;&gt;"",COUNTA(B$101:B151),"")</f>
        <v>51</v>
      </c>
      <c r="B151" s="7" t="s">
        <v>64</v>
      </c>
      <c r="C151" s="7" t="s">
        <v>17</v>
      </c>
      <c r="D151" s="7" t="s">
        <v>18</v>
      </c>
      <c r="E151" s="7" t="s">
        <v>48</v>
      </c>
      <c r="F151" s="7" t="s">
        <v>24</v>
      </c>
      <c r="G151" s="16">
        <v>38036.296620000001</v>
      </c>
      <c r="H151" s="16">
        <v>38036.308470000004</v>
      </c>
      <c r="I151" s="7">
        <v>153</v>
      </c>
      <c r="J151" s="7">
        <v>13</v>
      </c>
      <c r="K151" s="12">
        <f t="shared" si="16"/>
        <v>1.1850000002596062E-2</v>
      </c>
    </row>
    <row r="152" spans="1:11" x14ac:dyDescent="0.2">
      <c r="A152" s="7">
        <f>IF(B152&lt;&gt;"",COUNTA(B$101:B152),"")</f>
        <v>52</v>
      </c>
      <c r="B152" s="7" t="s">
        <v>65</v>
      </c>
      <c r="C152" s="7" t="s">
        <v>17</v>
      </c>
      <c r="D152" s="7" t="s">
        <v>18</v>
      </c>
      <c r="E152" s="7" t="s">
        <v>60</v>
      </c>
      <c r="F152" s="7" t="s">
        <v>24</v>
      </c>
      <c r="G152" s="16">
        <v>38036.717069999999</v>
      </c>
      <c r="H152" s="16">
        <v>38036.739459999997</v>
      </c>
      <c r="I152" s="7">
        <v>126</v>
      </c>
      <c r="J152" s="7">
        <v>11</v>
      </c>
      <c r="K152" s="12">
        <f t="shared" si="16"/>
        <v>2.238999999826774E-2</v>
      </c>
    </row>
    <row r="153" spans="1:11" x14ac:dyDescent="0.2">
      <c r="A153" s="7">
        <f>IF(B153&lt;&gt;"",COUNTA(B$101:B153),"")</f>
        <v>53</v>
      </c>
      <c r="B153" s="7" t="s">
        <v>66</v>
      </c>
      <c r="C153" s="7" t="s">
        <v>17</v>
      </c>
      <c r="D153" s="7" t="s">
        <v>18</v>
      </c>
      <c r="E153" s="7" t="s">
        <v>23</v>
      </c>
      <c r="F153" s="7" t="s">
        <v>24</v>
      </c>
      <c r="G153" s="16">
        <v>38037.016519999997</v>
      </c>
      <c r="H153" s="16">
        <v>38037.018810000001</v>
      </c>
      <c r="I153" s="7">
        <v>87</v>
      </c>
      <c r="J153" s="7">
        <v>7</v>
      </c>
      <c r="K153" s="12">
        <f t="shared" si="16"/>
        <v>2.2900000039953738E-3</v>
      </c>
    </row>
    <row r="154" spans="1:11" x14ac:dyDescent="0.2">
      <c r="A154" s="7">
        <f>IF(B154&lt;&gt;"",COUNTA(B$101:B154),"")</f>
        <v>54</v>
      </c>
      <c r="B154" s="7" t="s">
        <v>67</v>
      </c>
      <c r="C154" s="7" t="s">
        <v>17</v>
      </c>
      <c r="D154" s="7" t="s">
        <v>18</v>
      </c>
      <c r="E154" s="7" t="s">
        <v>60</v>
      </c>
      <c r="F154" s="7" t="s">
        <v>24</v>
      </c>
      <c r="G154" s="16">
        <v>38037.389909999998</v>
      </c>
      <c r="H154" s="16">
        <v>38037.394520000002</v>
      </c>
      <c r="I154" s="7">
        <v>111</v>
      </c>
      <c r="J154" s="7">
        <v>9</v>
      </c>
      <c r="K154" s="12">
        <f t="shared" si="16"/>
        <v>4.6100000035949051E-3</v>
      </c>
    </row>
    <row r="155" spans="1:11" x14ac:dyDescent="0.2">
      <c r="A155" s="7">
        <f>IF(B155&lt;&gt;"",COUNTA(B$101:B155),"")</f>
        <v>55</v>
      </c>
      <c r="B155" s="7" t="s">
        <v>68</v>
      </c>
      <c r="C155" s="7" t="s">
        <v>17</v>
      </c>
      <c r="D155" s="7" t="s">
        <v>18</v>
      </c>
      <c r="E155" s="7" t="s">
        <v>23</v>
      </c>
      <c r="F155" s="7" t="s">
        <v>20</v>
      </c>
      <c r="G155" s="16">
        <v>38037.581010000002</v>
      </c>
      <c r="H155" s="16">
        <v>38037.603810000001</v>
      </c>
      <c r="I155" s="7">
        <v>57</v>
      </c>
      <c r="J155" s="7">
        <v>5</v>
      </c>
      <c r="K155" s="12">
        <f t="shared" si="16"/>
        <v>2.2799999998824205E-2</v>
      </c>
    </row>
    <row r="156" spans="1:11" x14ac:dyDescent="0.2">
      <c r="A156" s="7">
        <f>IF(B156&lt;&gt;"",COUNTA(B$101:B156),"")</f>
        <v>56</v>
      </c>
      <c r="B156" s="7" t="s">
        <v>69</v>
      </c>
      <c r="C156" s="7" t="s">
        <v>17</v>
      </c>
      <c r="D156" s="7" t="s">
        <v>18</v>
      </c>
      <c r="E156" s="7" t="s">
        <v>60</v>
      </c>
      <c r="F156" s="7" t="s">
        <v>24</v>
      </c>
      <c r="G156" s="16">
        <v>38037.919300000001</v>
      </c>
      <c r="H156" s="16">
        <v>38037.929069999998</v>
      </c>
      <c r="I156" s="7">
        <v>99</v>
      </c>
      <c r="J156" s="7">
        <v>8</v>
      </c>
      <c r="K156" s="12">
        <f t="shared" si="16"/>
        <v>9.7699999969336204E-3</v>
      </c>
    </row>
    <row r="157" spans="1:11" x14ac:dyDescent="0.2">
      <c r="A157" s="7">
        <f>IF(B157&lt;&gt;"",COUNTA(B$101:B157),"")</f>
        <v>57</v>
      </c>
      <c r="B157" s="7" t="s">
        <v>70</v>
      </c>
      <c r="C157" s="7" t="s">
        <v>17</v>
      </c>
      <c r="D157" s="7" t="s">
        <v>18</v>
      </c>
      <c r="E157" s="7" t="s">
        <v>60</v>
      </c>
      <c r="F157" s="7" t="s">
        <v>24</v>
      </c>
      <c r="G157" s="16">
        <v>38038.364229999999</v>
      </c>
      <c r="H157" s="16">
        <v>38038.36634</v>
      </c>
      <c r="I157" s="7">
        <v>132</v>
      </c>
      <c r="J157" s="7">
        <v>11</v>
      </c>
      <c r="K157" s="12">
        <f t="shared" si="16"/>
        <v>2.1100000012665987E-3</v>
      </c>
    </row>
    <row r="158" spans="1:11" x14ac:dyDescent="0.2">
      <c r="A158" s="7">
        <f>IF(B158&lt;&gt;"",COUNTA(B$101:B158),"")</f>
        <v>58</v>
      </c>
      <c r="B158" s="7" t="s">
        <v>71</v>
      </c>
      <c r="C158" s="7" t="s">
        <v>17</v>
      </c>
      <c r="D158" s="7" t="s">
        <v>18</v>
      </c>
      <c r="E158" s="7" t="s">
        <v>58</v>
      </c>
      <c r="F158" s="7" t="s">
        <v>20</v>
      </c>
      <c r="G158" s="16">
        <v>38038.45753</v>
      </c>
      <c r="H158" s="16">
        <v>38038.458019999998</v>
      </c>
      <c r="I158" s="7">
        <v>27</v>
      </c>
      <c r="J158" s="7">
        <v>2</v>
      </c>
      <c r="K158" s="12">
        <f t="shared" si="16"/>
        <v>4.8999999853549525E-4</v>
      </c>
    </row>
    <row r="159" spans="1:11" x14ac:dyDescent="0.2">
      <c r="A159" s="7">
        <f>IF(B159&lt;&gt;"",COUNTA(B$101:B159),"")</f>
        <v>59</v>
      </c>
      <c r="B159" s="7" t="s">
        <v>72</v>
      </c>
      <c r="C159" s="7" t="s">
        <v>17</v>
      </c>
      <c r="D159" s="7" t="s">
        <v>18</v>
      </c>
      <c r="E159" s="7" t="s">
        <v>48</v>
      </c>
      <c r="F159" s="7" t="s">
        <v>24</v>
      </c>
      <c r="G159" s="16">
        <v>38039.998</v>
      </c>
      <c r="H159" s="16">
        <v>38040.012999999999</v>
      </c>
      <c r="I159" s="7">
        <v>162</v>
      </c>
      <c r="J159" s="7">
        <v>14</v>
      </c>
      <c r="K159" s="12">
        <f t="shared" si="16"/>
        <v>1.4999999999417923E-2</v>
      </c>
    </row>
    <row r="160" spans="1:11" x14ac:dyDescent="0.2">
      <c r="A160" s="7">
        <f>IF(B160&lt;&gt;"",COUNTA(B$101:B160),"")</f>
        <v>60</v>
      </c>
      <c r="B160" s="7" t="s">
        <v>73</v>
      </c>
      <c r="C160" s="7" t="s">
        <v>17</v>
      </c>
      <c r="D160" s="7" t="s">
        <v>18</v>
      </c>
      <c r="E160" s="7" t="s">
        <v>48</v>
      </c>
      <c r="F160" s="7" t="s">
        <v>24</v>
      </c>
      <c r="G160" s="16">
        <v>38041.576249999998</v>
      </c>
      <c r="H160" s="16">
        <v>38041.597750000001</v>
      </c>
      <c r="I160" s="7">
        <v>171</v>
      </c>
      <c r="J160" s="7">
        <v>14</v>
      </c>
      <c r="K160" s="12">
        <f t="shared" si="16"/>
        <v>2.1500000002561137E-2</v>
      </c>
    </row>
    <row r="161" spans="1:11" x14ac:dyDescent="0.2">
      <c r="A161" s="7">
        <f>IF(B161&lt;&gt;"",COUNTA(B$101:B161),"")</f>
        <v>61</v>
      </c>
      <c r="B161" s="7" t="s">
        <v>74</v>
      </c>
      <c r="C161" s="7" t="s">
        <v>17</v>
      </c>
      <c r="D161" s="7" t="s">
        <v>18</v>
      </c>
      <c r="E161" s="7" t="s">
        <v>60</v>
      </c>
      <c r="F161" s="7" t="s">
        <v>24</v>
      </c>
      <c r="G161" s="16">
        <v>38041.92237</v>
      </c>
      <c r="H161" s="16">
        <v>38041.939189999997</v>
      </c>
      <c r="I161" s="7">
        <v>102</v>
      </c>
      <c r="J161" s="7">
        <v>9</v>
      </c>
      <c r="K161" s="12">
        <f t="shared" si="16"/>
        <v>1.6819999997096602E-2</v>
      </c>
    </row>
    <row r="162" spans="1:11" x14ac:dyDescent="0.2">
      <c r="A162" s="7">
        <f>IF(B162&lt;&gt;"",COUNTA(B$101:B162),"")</f>
        <v>62</v>
      </c>
      <c r="B162" s="7" t="s">
        <v>75</v>
      </c>
      <c r="C162" s="7" t="s">
        <v>17</v>
      </c>
      <c r="D162" s="7" t="s">
        <v>18</v>
      </c>
      <c r="E162" s="7" t="s">
        <v>48</v>
      </c>
      <c r="F162" s="7" t="s">
        <v>24</v>
      </c>
      <c r="G162" s="16">
        <v>38043.521500000003</v>
      </c>
      <c r="H162" s="16">
        <v>38043.530120000003</v>
      </c>
      <c r="I162" s="7">
        <v>177</v>
      </c>
      <c r="J162" s="7">
        <v>15</v>
      </c>
      <c r="K162" s="12">
        <f t="shared" si="16"/>
        <v>8.6200000005192123E-3</v>
      </c>
    </row>
    <row r="163" spans="1:11" x14ac:dyDescent="0.2">
      <c r="A163" s="7">
        <f>IF(B163&lt;&gt;"",COUNTA(B$101:B163),"")</f>
        <v>63</v>
      </c>
      <c r="B163" s="7" t="s">
        <v>76</v>
      </c>
      <c r="C163" s="7" t="s">
        <v>17</v>
      </c>
      <c r="D163" s="7" t="s">
        <v>18</v>
      </c>
      <c r="E163" s="7" t="s">
        <v>58</v>
      </c>
      <c r="F163" s="7" t="s">
        <v>20</v>
      </c>
      <c r="G163" s="16">
        <v>38043.527040000001</v>
      </c>
      <c r="H163" s="16">
        <v>38043.552750000003</v>
      </c>
      <c r="I163" s="7">
        <v>0</v>
      </c>
      <c r="J163" s="7">
        <v>0</v>
      </c>
      <c r="K163" s="12">
        <f t="shared" si="16"/>
        <v>2.5710000001708977E-2</v>
      </c>
    </row>
    <row r="164" spans="1:11" x14ac:dyDescent="0.2">
      <c r="A164" s="7">
        <f>IF(B164&lt;&gt;"",COUNTA(B$101:B164),"")</f>
        <v>64</v>
      </c>
      <c r="B164" s="7" t="s">
        <v>77</v>
      </c>
      <c r="C164" s="7" t="s">
        <v>17</v>
      </c>
      <c r="D164" s="7" t="s">
        <v>18</v>
      </c>
      <c r="E164" s="7" t="s">
        <v>58</v>
      </c>
      <c r="F164" s="7" t="s">
        <v>20</v>
      </c>
      <c r="G164" s="16">
        <v>38043.664400000001</v>
      </c>
      <c r="H164" s="16">
        <v>38043.678460000003</v>
      </c>
      <c r="I164" s="7">
        <v>39</v>
      </c>
      <c r="J164" s="7">
        <v>3</v>
      </c>
      <c r="K164" s="12">
        <f t="shared" si="16"/>
        <v>1.4060000001336448E-2</v>
      </c>
    </row>
    <row r="165" spans="1:11" x14ac:dyDescent="0.2">
      <c r="A165" s="7">
        <f>IF(B165&lt;&gt;"",COUNTA(B$101:B165),"")</f>
        <v>65</v>
      </c>
      <c r="B165" s="7" t="s">
        <v>78</v>
      </c>
      <c r="C165" s="7" t="s">
        <v>17</v>
      </c>
      <c r="D165" s="7" t="s">
        <v>18</v>
      </c>
      <c r="E165" s="7" t="s">
        <v>58</v>
      </c>
      <c r="F165" s="7" t="s">
        <v>20</v>
      </c>
      <c r="G165" s="16">
        <v>38043.794439999998</v>
      </c>
      <c r="H165" s="16">
        <v>38043.808429999997</v>
      </c>
      <c r="I165" s="7">
        <v>39</v>
      </c>
      <c r="J165" s="7">
        <v>3</v>
      </c>
      <c r="K165" s="12">
        <f t="shared" si="16"/>
        <v>1.3989999999466818E-2</v>
      </c>
    </row>
    <row r="166" spans="1:11" x14ac:dyDescent="0.2">
      <c r="A166" s="7">
        <f>IF(B166&lt;&gt;"",COUNTA(B$101:B166),"")</f>
        <v>66</v>
      </c>
      <c r="B166" s="7" t="s">
        <v>79</v>
      </c>
      <c r="C166" s="7" t="s">
        <v>34</v>
      </c>
      <c r="D166" s="7" t="s">
        <v>34</v>
      </c>
      <c r="E166" s="7" t="s">
        <v>38</v>
      </c>
      <c r="F166" s="7" t="s">
        <v>24</v>
      </c>
      <c r="G166" s="16">
        <v>38045.625</v>
      </c>
      <c r="H166" s="16">
        <v>38045.649080000003</v>
      </c>
      <c r="I166" s="7">
        <v>249</v>
      </c>
      <c r="J166" s="7">
        <v>21</v>
      </c>
      <c r="K166" s="12">
        <f t="shared" ref="K166:K229" si="17">IF(G166&lt;&gt;"",H166-G166,"")</f>
        <v>2.4080000002868474E-2</v>
      </c>
    </row>
    <row r="167" spans="1:11" x14ac:dyDescent="0.2">
      <c r="A167" s="7">
        <f>IF(B167&lt;&gt;"",COUNTA(B$101:B167),"")</f>
        <v>67</v>
      </c>
      <c r="B167" s="7" t="s">
        <v>80</v>
      </c>
      <c r="C167" s="7" t="s">
        <v>17</v>
      </c>
      <c r="D167" s="7" t="s">
        <v>18</v>
      </c>
      <c r="E167" s="7" t="s">
        <v>60</v>
      </c>
      <c r="F167" s="7" t="s">
        <v>24</v>
      </c>
      <c r="G167" s="16">
        <v>38045.981740000003</v>
      </c>
      <c r="H167" s="16">
        <v>38045.99091</v>
      </c>
      <c r="I167" s="7">
        <v>105</v>
      </c>
      <c r="J167" s="7">
        <v>9</v>
      </c>
      <c r="K167" s="12">
        <f t="shared" si="17"/>
        <v>9.1699999975389801E-3</v>
      </c>
    </row>
    <row r="168" spans="1:11" x14ac:dyDescent="0.2">
      <c r="A168" s="7">
        <f>IF(B168&lt;&gt;"",COUNTA(B$101:B168),"")</f>
        <v>68</v>
      </c>
      <c r="B168" s="7" t="s">
        <v>81</v>
      </c>
      <c r="C168" s="7" t="s">
        <v>17</v>
      </c>
      <c r="D168" s="7" t="s">
        <v>18</v>
      </c>
      <c r="E168" s="7" t="s">
        <v>48</v>
      </c>
      <c r="F168" s="7" t="s">
        <v>24</v>
      </c>
      <c r="G168" s="16">
        <v>38047.661549999997</v>
      </c>
      <c r="H168" s="16">
        <v>38047.671020000002</v>
      </c>
      <c r="I168" s="7">
        <v>201</v>
      </c>
      <c r="J168" s="7">
        <v>17</v>
      </c>
      <c r="K168" s="12">
        <f t="shared" si="17"/>
        <v>9.4700000045122579E-3</v>
      </c>
    </row>
    <row r="169" spans="1:11" x14ac:dyDescent="0.2">
      <c r="A169" s="7">
        <f>IF(B169&lt;&gt;"",COUNTA(B$101:B169),"")</f>
        <v>69</v>
      </c>
      <c r="B169" s="7" t="s">
        <v>82</v>
      </c>
      <c r="C169" s="7" t="s">
        <v>17</v>
      </c>
      <c r="D169" s="7" t="s">
        <v>18</v>
      </c>
      <c r="E169" s="7" t="s">
        <v>48</v>
      </c>
      <c r="F169" s="7" t="s">
        <v>24</v>
      </c>
      <c r="G169" s="16">
        <v>38049.308040000004</v>
      </c>
      <c r="H169" s="16">
        <v>38049.333350000001</v>
      </c>
      <c r="I169" s="7">
        <v>192</v>
      </c>
      <c r="J169" s="7">
        <v>16</v>
      </c>
      <c r="K169" s="12">
        <f t="shared" si="17"/>
        <v>2.5309999997261912E-2</v>
      </c>
    </row>
    <row r="170" spans="1:11" x14ac:dyDescent="0.2">
      <c r="A170" s="7">
        <f>IF(B170&lt;&gt;"",COUNTA(B$101:B170),"")</f>
        <v>70</v>
      </c>
      <c r="B170" s="7" t="s">
        <v>83</v>
      </c>
      <c r="C170" s="7" t="s">
        <v>17</v>
      </c>
      <c r="D170" s="7" t="s">
        <v>18</v>
      </c>
      <c r="E170" s="7" t="s">
        <v>58</v>
      </c>
      <c r="F170" s="7" t="s">
        <v>20</v>
      </c>
      <c r="G170" s="16">
        <v>38049.440430000002</v>
      </c>
      <c r="H170" s="16">
        <v>38049.46299</v>
      </c>
      <c r="I170" s="7">
        <v>39</v>
      </c>
      <c r="J170" s="7">
        <v>3</v>
      </c>
      <c r="K170" s="12">
        <f t="shared" si="17"/>
        <v>2.2559999997611158E-2</v>
      </c>
    </row>
    <row r="171" spans="1:11" x14ac:dyDescent="0.2">
      <c r="A171" s="7">
        <f>IF(B171&lt;&gt;"",COUNTA(B$101:B171),"")</f>
        <v>71</v>
      </c>
      <c r="B171" s="7" t="s">
        <v>84</v>
      </c>
      <c r="C171" s="7" t="s">
        <v>17</v>
      </c>
      <c r="D171" s="7" t="s">
        <v>18</v>
      </c>
      <c r="E171" s="7" t="s">
        <v>23</v>
      </c>
      <c r="F171" s="7" t="s">
        <v>20</v>
      </c>
      <c r="G171" s="16">
        <v>38049.651579999998</v>
      </c>
      <c r="H171" s="16">
        <v>38049.666819999999</v>
      </c>
      <c r="I171" s="7">
        <v>63</v>
      </c>
      <c r="J171" s="7">
        <v>5</v>
      </c>
      <c r="K171" s="12">
        <f t="shared" si="17"/>
        <v>1.5240000000630971E-2</v>
      </c>
    </row>
    <row r="172" spans="1:11" x14ac:dyDescent="0.2">
      <c r="A172" s="7">
        <f>IF(B172&lt;&gt;"",COUNTA(B$101:B172),"")</f>
        <v>72</v>
      </c>
      <c r="B172" s="7" t="s">
        <v>85</v>
      </c>
      <c r="C172" s="7" t="s">
        <v>17</v>
      </c>
      <c r="D172" s="7" t="s">
        <v>18</v>
      </c>
      <c r="E172" s="7" t="s">
        <v>48</v>
      </c>
      <c r="F172" s="7" t="s">
        <v>24</v>
      </c>
      <c r="G172" s="16">
        <v>38051.172599999998</v>
      </c>
      <c r="H172" s="16">
        <v>38051.194360000001</v>
      </c>
      <c r="I172" s="7">
        <v>156</v>
      </c>
      <c r="J172" s="7">
        <v>13</v>
      </c>
      <c r="K172" s="12">
        <f t="shared" si="17"/>
        <v>2.1760000003268942E-2</v>
      </c>
    </row>
    <row r="173" spans="1:11" x14ac:dyDescent="0.2">
      <c r="A173" s="7">
        <f>IF(B173&lt;&gt;"",COUNTA(B$101:B173),"")</f>
        <v>73</v>
      </c>
      <c r="B173" s="7" t="s">
        <v>86</v>
      </c>
      <c r="C173" s="7" t="s">
        <v>17</v>
      </c>
      <c r="D173" s="7" t="s">
        <v>18</v>
      </c>
      <c r="E173" s="7" t="s">
        <v>48</v>
      </c>
      <c r="F173" s="7" t="s">
        <v>24</v>
      </c>
      <c r="G173" s="16">
        <v>38052.75632</v>
      </c>
      <c r="H173" s="16">
        <v>38052.776030000001</v>
      </c>
      <c r="I173" s="7">
        <v>174</v>
      </c>
      <c r="J173" s="7">
        <v>15</v>
      </c>
      <c r="K173" s="12">
        <f t="shared" si="17"/>
        <v>1.9710000000486616E-2</v>
      </c>
    </row>
    <row r="174" spans="1:11" x14ac:dyDescent="0.2">
      <c r="A174" s="7">
        <f>IF(B174&lt;&gt;"",COUNTA(B$101:B174),"")</f>
        <v>74</v>
      </c>
      <c r="B174" s="7" t="s">
        <v>87</v>
      </c>
      <c r="C174" s="7" t="s">
        <v>34</v>
      </c>
      <c r="D174" s="7" t="s">
        <v>34</v>
      </c>
      <c r="E174" s="7" t="s">
        <v>42</v>
      </c>
      <c r="F174" s="7" t="s">
        <v>24</v>
      </c>
      <c r="G174" s="16">
        <v>38054.55616</v>
      </c>
      <c r="H174" s="16">
        <v>38054.58279</v>
      </c>
      <c r="I174" s="7">
        <v>237</v>
      </c>
      <c r="J174" s="7">
        <v>20</v>
      </c>
      <c r="K174" s="12">
        <f t="shared" si="17"/>
        <v>2.6630000000295695E-2</v>
      </c>
    </row>
    <row r="175" spans="1:11" x14ac:dyDescent="0.2">
      <c r="A175" s="7">
        <f>IF(B175&lt;&gt;"",COUNTA(B$101:B175),"")</f>
        <v>75</v>
      </c>
      <c r="B175" s="7" t="s">
        <v>88</v>
      </c>
      <c r="C175" s="7" t="s">
        <v>17</v>
      </c>
      <c r="D175" s="7" t="s">
        <v>18</v>
      </c>
      <c r="E175" s="7" t="s">
        <v>27</v>
      </c>
      <c r="F175" s="7" t="s">
        <v>24</v>
      </c>
      <c r="G175" s="16">
        <v>38055.040999999997</v>
      </c>
      <c r="H175" s="16">
        <v>38055.050600000002</v>
      </c>
      <c r="I175" s="7">
        <v>144</v>
      </c>
      <c r="J175" s="7">
        <v>12</v>
      </c>
      <c r="K175" s="12">
        <f t="shared" si="17"/>
        <v>9.6000000048661605E-3</v>
      </c>
    </row>
    <row r="176" spans="1:11" x14ac:dyDescent="0.2">
      <c r="A176" s="7">
        <f>IF(B176&lt;&gt;"",COUNTA(B$101:B176),"")</f>
        <v>76</v>
      </c>
      <c r="B176" s="7" t="s">
        <v>89</v>
      </c>
      <c r="C176" s="7" t="s">
        <v>17</v>
      </c>
      <c r="D176" s="7" t="s">
        <v>18</v>
      </c>
      <c r="E176" s="7" t="s">
        <v>58</v>
      </c>
      <c r="F176" s="7" t="s">
        <v>20</v>
      </c>
      <c r="G176" s="16">
        <v>38055.145409999997</v>
      </c>
      <c r="H176" s="16">
        <v>38055.17338</v>
      </c>
      <c r="I176" s="7">
        <v>30</v>
      </c>
      <c r="J176" s="7">
        <v>3</v>
      </c>
      <c r="K176" s="12">
        <f t="shared" si="17"/>
        <v>2.7970000002824236E-2</v>
      </c>
    </row>
    <row r="177" spans="1:11" x14ac:dyDescent="0.2">
      <c r="A177" s="7">
        <f>IF(B177&lt;&gt;"",COUNTA(B$101:B177),"")</f>
        <v>77</v>
      </c>
      <c r="B177" s="7" t="s">
        <v>90</v>
      </c>
      <c r="C177" s="7" t="s">
        <v>17</v>
      </c>
      <c r="D177" s="7" t="s">
        <v>18</v>
      </c>
      <c r="E177" s="7" t="s">
        <v>48</v>
      </c>
      <c r="F177" s="7" t="s">
        <v>24</v>
      </c>
      <c r="G177" s="16">
        <v>38056.655500000001</v>
      </c>
      <c r="H177" s="16">
        <v>38056.6708</v>
      </c>
      <c r="I177" s="7">
        <v>153</v>
      </c>
      <c r="J177" s="7">
        <v>13</v>
      </c>
      <c r="K177" s="12">
        <f t="shared" si="17"/>
        <v>1.5299999999115244E-2</v>
      </c>
    </row>
    <row r="178" spans="1:11" x14ac:dyDescent="0.2">
      <c r="A178" s="7">
        <f>IF(B178&lt;&gt;"",COUNTA(B$101:B178),"")</f>
        <v>78</v>
      </c>
      <c r="B178" s="7" t="s">
        <v>91</v>
      </c>
      <c r="C178" s="7" t="s">
        <v>31</v>
      </c>
      <c r="D178" s="7" t="s">
        <v>22</v>
      </c>
      <c r="E178" s="7" t="s">
        <v>60</v>
      </c>
      <c r="F178" s="7" t="s">
        <v>24</v>
      </c>
      <c r="G178" s="16">
        <v>38058.59403</v>
      </c>
      <c r="H178" s="16">
        <v>38058.611980000001</v>
      </c>
      <c r="I178" s="7">
        <v>279</v>
      </c>
      <c r="J178" s="7">
        <v>23</v>
      </c>
      <c r="K178" s="12">
        <f t="shared" si="17"/>
        <v>1.795000000129221E-2</v>
      </c>
    </row>
    <row r="179" spans="1:11" x14ac:dyDescent="0.2">
      <c r="A179" s="7">
        <f>IF(B179&lt;&gt;"",COUNTA(B$101:B179),"")</f>
        <v>79</v>
      </c>
      <c r="B179" s="7" t="s">
        <v>92</v>
      </c>
      <c r="C179" s="7" t="s">
        <v>17</v>
      </c>
      <c r="D179" s="7" t="s">
        <v>18</v>
      </c>
      <c r="E179" s="7" t="s">
        <v>48</v>
      </c>
      <c r="F179" s="7" t="s">
        <v>24</v>
      </c>
      <c r="G179" s="16">
        <v>38060.225350000001</v>
      </c>
      <c r="H179" s="16">
        <v>38060.246169999999</v>
      </c>
      <c r="I179" s="7">
        <v>189</v>
      </c>
      <c r="J179" s="7">
        <v>16</v>
      </c>
      <c r="K179" s="12">
        <f t="shared" si="17"/>
        <v>2.0819999997911509E-2</v>
      </c>
    </row>
    <row r="180" spans="1:11" x14ac:dyDescent="0.2">
      <c r="A180" s="7">
        <f>IF(B180&lt;&gt;"",COUNTA(B$101:B180),"")</f>
        <v>80</v>
      </c>
      <c r="B180" s="7" t="s">
        <v>93</v>
      </c>
      <c r="C180" s="7" t="s">
        <v>17</v>
      </c>
      <c r="D180" s="7" t="s">
        <v>18</v>
      </c>
      <c r="E180" s="7" t="s">
        <v>58</v>
      </c>
      <c r="F180" s="7" t="s">
        <v>20</v>
      </c>
      <c r="G180" s="16">
        <v>38060.28514</v>
      </c>
      <c r="H180" s="16">
        <v>38060.288220000002</v>
      </c>
      <c r="I180" s="7">
        <v>15</v>
      </c>
      <c r="J180" s="7">
        <v>1</v>
      </c>
      <c r="K180" s="12">
        <f t="shared" si="17"/>
        <v>3.0800000022281893E-3</v>
      </c>
    </row>
    <row r="181" spans="1:11" x14ac:dyDescent="0.2">
      <c r="A181" s="7">
        <f>IF(B181&lt;&gt;"",COUNTA(B$101:B181),"")</f>
        <v>81</v>
      </c>
      <c r="B181" s="7" t="s">
        <v>94</v>
      </c>
      <c r="C181" s="7" t="s">
        <v>17</v>
      </c>
      <c r="D181" s="7" t="s">
        <v>18</v>
      </c>
      <c r="E181" s="7" t="s">
        <v>58</v>
      </c>
      <c r="F181" s="7" t="s">
        <v>20</v>
      </c>
      <c r="G181" s="16">
        <v>38060.347150000001</v>
      </c>
      <c r="H181" s="16">
        <v>38060.362849999998</v>
      </c>
      <c r="I181" s="7">
        <v>18</v>
      </c>
      <c r="J181" s="7">
        <v>2</v>
      </c>
      <c r="K181" s="12">
        <f t="shared" si="17"/>
        <v>1.5699999996286351E-2</v>
      </c>
    </row>
    <row r="182" spans="1:11" x14ac:dyDescent="0.2">
      <c r="A182" s="7">
        <f>IF(B182&lt;&gt;"",COUNTA(B$101:B182),"")</f>
        <v>82</v>
      </c>
      <c r="B182" s="7" t="s">
        <v>95</v>
      </c>
      <c r="C182" s="7" t="s">
        <v>34</v>
      </c>
      <c r="D182" s="7" t="s">
        <v>34</v>
      </c>
      <c r="E182" s="7" t="s">
        <v>38</v>
      </c>
      <c r="F182" s="7" t="s">
        <v>24</v>
      </c>
      <c r="G182" s="16">
        <v>38062.190779999997</v>
      </c>
      <c r="H182" s="16">
        <v>38062.212699999996</v>
      </c>
      <c r="I182" s="7">
        <v>252</v>
      </c>
      <c r="J182" s="7">
        <v>21</v>
      </c>
      <c r="K182" s="12">
        <f t="shared" si="17"/>
        <v>2.1919999999227002E-2</v>
      </c>
    </row>
    <row r="183" spans="1:11" x14ac:dyDescent="0.2">
      <c r="A183" s="7">
        <f>IF(B183&lt;&gt;"",COUNTA(B$101:B183),"")</f>
        <v>83</v>
      </c>
      <c r="B183" s="7" t="s">
        <v>96</v>
      </c>
      <c r="C183" s="7" t="s">
        <v>17</v>
      </c>
      <c r="D183" s="7" t="s">
        <v>18</v>
      </c>
      <c r="E183" s="7" t="s">
        <v>58</v>
      </c>
      <c r="F183" s="7" t="s">
        <v>20</v>
      </c>
      <c r="G183" s="16">
        <v>38062.226410000003</v>
      </c>
      <c r="H183" s="16">
        <v>38062.24469</v>
      </c>
      <c r="I183" s="7">
        <v>9</v>
      </c>
      <c r="J183" s="7">
        <v>1</v>
      </c>
      <c r="K183" s="12">
        <f t="shared" si="17"/>
        <v>1.8279999996593688E-2</v>
      </c>
    </row>
    <row r="184" spans="1:11" x14ac:dyDescent="0.2">
      <c r="A184" s="7">
        <f>IF(B184&lt;&gt;"",COUNTA(B$101:B184),"")</f>
        <v>84</v>
      </c>
      <c r="B184" s="7" t="s">
        <v>97</v>
      </c>
      <c r="C184" s="7" t="s">
        <v>34</v>
      </c>
      <c r="D184" s="7" t="s">
        <v>34</v>
      </c>
      <c r="E184" s="7" t="s">
        <v>38</v>
      </c>
      <c r="F184" s="7" t="s">
        <v>24</v>
      </c>
      <c r="G184" s="16">
        <v>38064.05906</v>
      </c>
      <c r="H184" s="16">
        <v>38064.086040000002</v>
      </c>
      <c r="I184" s="7">
        <v>249</v>
      </c>
      <c r="J184" s="7">
        <v>21</v>
      </c>
      <c r="K184" s="12">
        <f t="shared" si="17"/>
        <v>2.6980000002367888E-2</v>
      </c>
    </row>
    <row r="185" spans="1:11" x14ac:dyDescent="0.2">
      <c r="A185" s="7">
        <f>IF(B185&lt;&gt;"",COUNTA(B$101:B185),"")</f>
        <v>85</v>
      </c>
      <c r="B185" s="7" t="s">
        <v>98</v>
      </c>
      <c r="C185" s="7" t="s">
        <v>31</v>
      </c>
      <c r="D185" s="7" t="s">
        <v>22</v>
      </c>
      <c r="E185" s="7" t="s">
        <v>44</v>
      </c>
      <c r="F185" s="7" t="s">
        <v>24</v>
      </c>
      <c r="G185" s="16">
        <v>38066.050629999998</v>
      </c>
      <c r="H185" s="16">
        <v>38066.055930000002</v>
      </c>
      <c r="I185" s="7">
        <v>297</v>
      </c>
      <c r="J185" s="7">
        <v>25</v>
      </c>
      <c r="K185" s="12">
        <f t="shared" si="17"/>
        <v>5.300000004353933E-3</v>
      </c>
    </row>
    <row r="186" spans="1:11" x14ac:dyDescent="0.2">
      <c r="A186" s="7">
        <f>IF(B186&lt;&gt;"",COUNTA(B$101:B186),"")</f>
        <v>86</v>
      </c>
      <c r="B186" s="7" t="s">
        <v>99</v>
      </c>
      <c r="C186" s="7" t="s">
        <v>17</v>
      </c>
      <c r="D186" s="7" t="s">
        <v>18</v>
      </c>
      <c r="E186" s="7" t="s">
        <v>48</v>
      </c>
      <c r="F186" s="7" t="s">
        <v>24</v>
      </c>
      <c r="G186" s="16">
        <v>38067.742310000001</v>
      </c>
      <c r="H186" s="16">
        <v>38067.770700000001</v>
      </c>
      <c r="I186" s="7">
        <v>207</v>
      </c>
      <c r="J186" s="7">
        <v>17</v>
      </c>
      <c r="K186" s="12">
        <f t="shared" si="17"/>
        <v>2.8389999999490101E-2</v>
      </c>
    </row>
    <row r="187" spans="1:11" x14ac:dyDescent="0.2">
      <c r="A187" s="7">
        <f>IF(B187&lt;&gt;"",COUNTA(B$101:B187),"")</f>
        <v>87</v>
      </c>
      <c r="B187" s="7" t="s">
        <v>100</v>
      </c>
      <c r="C187" s="7" t="s">
        <v>34</v>
      </c>
      <c r="D187" s="7" t="s">
        <v>34</v>
      </c>
      <c r="E187" s="7" t="s">
        <v>38</v>
      </c>
      <c r="F187" s="7" t="s">
        <v>24</v>
      </c>
      <c r="G187" s="16">
        <v>38069.61146</v>
      </c>
      <c r="H187" s="16">
        <v>38069.63768</v>
      </c>
      <c r="I187" s="7">
        <v>258</v>
      </c>
      <c r="J187" s="7">
        <v>22</v>
      </c>
      <c r="K187" s="12">
        <f t="shared" si="17"/>
        <v>2.621999999973923E-2</v>
      </c>
    </row>
    <row r="188" spans="1:11" x14ac:dyDescent="0.2">
      <c r="A188" s="7">
        <f>IF(B188&lt;&gt;"",COUNTA(B$101:B188),"")</f>
        <v>88</v>
      </c>
      <c r="B188" s="7" t="s">
        <v>101</v>
      </c>
      <c r="C188" s="7" t="s">
        <v>17</v>
      </c>
      <c r="D188" s="7" t="s">
        <v>18</v>
      </c>
      <c r="E188" s="7" t="s">
        <v>58</v>
      </c>
      <c r="F188" s="7" t="s">
        <v>20</v>
      </c>
      <c r="G188" s="16">
        <v>38069.696629999999</v>
      </c>
      <c r="H188" s="16">
        <v>38069.703869999998</v>
      </c>
      <c r="I188" s="7">
        <v>24</v>
      </c>
      <c r="J188" s="7">
        <v>2</v>
      </c>
      <c r="K188" s="12">
        <f t="shared" si="17"/>
        <v>7.2399999990011565E-3</v>
      </c>
    </row>
    <row r="189" spans="1:11" x14ac:dyDescent="0.2">
      <c r="A189" s="7">
        <f>IF(B189&lt;&gt;"",COUNTA(B$101:B189),"")</f>
        <v>89</v>
      </c>
      <c r="B189" s="7" t="s">
        <v>102</v>
      </c>
      <c r="C189" s="7" t="s">
        <v>17</v>
      </c>
      <c r="D189" s="7" t="s">
        <v>18</v>
      </c>
      <c r="E189" s="7" t="s">
        <v>48</v>
      </c>
      <c r="F189" s="7" t="s">
        <v>24</v>
      </c>
      <c r="G189" s="16">
        <v>38071.275179999997</v>
      </c>
      <c r="H189" s="16">
        <v>38071.280189999998</v>
      </c>
      <c r="I189" s="7">
        <v>171</v>
      </c>
      <c r="J189" s="7">
        <v>14</v>
      </c>
      <c r="K189" s="12">
        <f t="shared" si="17"/>
        <v>5.0100000007660128E-3</v>
      </c>
    </row>
    <row r="190" spans="1:11" x14ac:dyDescent="0.2">
      <c r="A190" s="7">
        <f>IF(B190&lt;&gt;"",COUNTA(B$101:B190),"")</f>
        <v>90</v>
      </c>
      <c r="B190" s="7" t="s">
        <v>103</v>
      </c>
      <c r="C190" s="7" t="s">
        <v>34</v>
      </c>
      <c r="D190" s="7" t="s">
        <v>34</v>
      </c>
      <c r="E190" s="7" t="s">
        <v>38</v>
      </c>
      <c r="F190" s="7" t="s">
        <v>24</v>
      </c>
      <c r="G190" s="16">
        <v>38073.080410000002</v>
      </c>
      <c r="H190" s="16">
        <v>38073.100599999998</v>
      </c>
      <c r="I190" s="7">
        <v>240</v>
      </c>
      <c r="J190" s="7">
        <v>20</v>
      </c>
      <c r="K190" s="12">
        <f t="shared" si="17"/>
        <v>2.0189999995636754E-2</v>
      </c>
    </row>
    <row r="191" spans="1:11" x14ac:dyDescent="0.2">
      <c r="A191" s="7">
        <f>IF(B191&lt;&gt;"",COUNTA(B$101:B191),"")</f>
        <v>91</v>
      </c>
      <c r="B191" s="7" t="s">
        <v>104</v>
      </c>
      <c r="C191" s="7" t="s">
        <v>17</v>
      </c>
      <c r="D191" s="7" t="s">
        <v>18</v>
      </c>
      <c r="E191" s="7" t="s">
        <v>58</v>
      </c>
      <c r="F191" s="7" t="s">
        <v>20</v>
      </c>
      <c r="G191" s="16">
        <v>38073.096819999999</v>
      </c>
      <c r="H191" s="16">
        <v>38073.121169999999</v>
      </c>
      <c r="I191" s="7">
        <v>3</v>
      </c>
      <c r="J191" s="7">
        <v>0</v>
      </c>
      <c r="K191" s="12">
        <f t="shared" si="17"/>
        <v>2.4349999999685679E-2</v>
      </c>
    </row>
    <row r="192" spans="1:11" x14ac:dyDescent="0.2">
      <c r="A192" s="7">
        <f>IF(B192&lt;&gt;"",COUNTA(B$101:B192),"")</f>
        <v>92</v>
      </c>
      <c r="B192" s="7" t="s">
        <v>105</v>
      </c>
      <c r="C192" s="7" t="s">
        <v>17</v>
      </c>
      <c r="D192" s="7" t="s">
        <v>18</v>
      </c>
      <c r="E192" s="7" t="s">
        <v>48</v>
      </c>
      <c r="F192" s="7" t="s">
        <v>24</v>
      </c>
      <c r="G192" s="16">
        <v>38074.769289999997</v>
      </c>
      <c r="H192" s="16">
        <v>38074.792860000001</v>
      </c>
      <c r="I192" s="7">
        <v>201</v>
      </c>
      <c r="J192" s="7">
        <v>17</v>
      </c>
      <c r="K192" s="12">
        <f t="shared" si="17"/>
        <v>2.3570000004838221E-2</v>
      </c>
    </row>
    <row r="193" spans="1:11" x14ac:dyDescent="0.2">
      <c r="A193" s="7">
        <f>IF(B193&lt;&gt;"",COUNTA(B$101:B193),"")</f>
        <v>93</v>
      </c>
      <c r="B193" s="7" t="s">
        <v>106</v>
      </c>
      <c r="C193" s="7" t="s">
        <v>17</v>
      </c>
      <c r="D193" s="7" t="s">
        <v>18</v>
      </c>
      <c r="E193" s="7" t="s">
        <v>58</v>
      </c>
      <c r="F193" s="7" t="s">
        <v>20</v>
      </c>
      <c r="G193" s="16">
        <v>38074.830139999998</v>
      </c>
      <c r="H193" s="16">
        <v>38074.853840000003</v>
      </c>
      <c r="I193" s="7">
        <v>18</v>
      </c>
      <c r="J193" s="7">
        <v>2</v>
      </c>
      <c r="K193" s="12">
        <f t="shared" si="17"/>
        <v>2.3700000005192123E-2</v>
      </c>
    </row>
    <row r="194" spans="1:11" x14ac:dyDescent="0.2">
      <c r="A194" s="7">
        <f>IF(B194&lt;&gt;"",COUNTA(B$101:B194),"")</f>
        <v>94</v>
      </c>
      <c r="B194" s="7" t="s">
        <v>16</v>
      </c>
      <c r="C194" s="7" t="s">
        <v>17</v>
      </c>
      <c r="D194" s="7" t="s">
        <v>18</v>
      </c>
      <c r="E194" s="7" t="s">
        <v>19</v>
      </c>
      <c r="F194" s="7" t="s">
        <v>20</v>
      </c>
      <c r="G194" s="16">
        <v>38078.480000000003</v>
      </c>
      <c r="H194" s="16">
        <v>38078.5</v>
      </c>
      <c r="I194" s="7">
        <v>420</v>
      </c>
      <c r="J194" s="7">
        <v>4</v>
      </c>
      <c r="K194" s="12">
        <f t="shared" si="17"/>
        <v>1.9999999996798579E-2</v>
      </c>
    </row>
    <row r="195" spans="1:11" x14ac:dyDescent="0.2">
      <c r="A195" s="7">
        <f>IF(B195&lt;&gt;"",COUNTA(B$101:B195),"")</f>
        <v>95</v>
      </c>
      <c r="B195" s="7" t="s">
        <v>127</v>
      </c>
      <c r="C195" s="7" t="s">
        <v>17</v>
      </c>
      <c r="D195" s="7" t="s">
        <v>22</v>
      </c>
      <c r="E195" s="7" t="s">
        <v>23</v>
      </c>
      <c r="F195" s="7" t="s">
        <v>24</v>
      </c>
      <c r="G195" s="16">
        <v>38079.589999999997</v>
      </c>
      <c r="H195" s="16">
        <v>38079.629999999997</v>
      </c>
      <c r="I195" s="7">
        <v>100</v>
      </c>
      <c r="J195" s="7">
        <v>3</v>
      </c>
      <c r="K195" s="12">
        <f t="shared" si="17"/>
        <v>4.0000000000873115E-2</v>
      </c>
    </row>
    <row r="196" spans="1:11" x14ac:dyDescent="0.2">
      <c r="A196" s="7">
        <f>IF(B196&lt;&gt;"",COUNTA(B$101:B196),"")</f>
        <v>96</v>
      </c>
      <c r="B196" s="7" t="s">
        <v>126</v>
      </c>
      <c r="C196" s="7" t="s">
        <v>17</v>
      </c>
      <c r="D196" s="7" t="s">
        <v>22</v>
      </c>
      <c r="E196" s="7" t="s">
        <v>27</v>
      </c>
      <c r="F196" s="7" t="s">
        <v>20</v>
      </c>
      <c r="G196" s="16">
        <v>38080.92</v>
      </c>
      <c r="H196" s="16">
        <v>38081.019999999997</v>
      </c>
      <c r="I196" s="7">
        <v>250</v>
      </c>
      <c r="J196" s="7">
        <v>2</v>
      </c>
      <c r="K196" s="12">
        <f t="shared" si="17"/>
        <v>9.9999999998544808E-2</v>
      </c>
    </row>
    <row r="197" spans="1:11" x14ac:dyDescent="0.2">
      <c r="A197" s="7">
        <f>IF(B197&lt;&gt;"",COUNTA(B$101:B197),"")</f>
        <v>97</v>
      </c>
      <c r="B197" s="7" t="s">
        <v>125</v>
      </c>
      <c r="C197" s="7" t="s">
        <v>17</v>
      </c>
      <c r="D197" s="7" t="s">
        <v>22</v>
      </c>
      <c r="E197" s="7" t="s">
        <v>48</v>
      </c>
      <c r="F197" s="7" t="s">
        <v>24</v>
      </c>
      <c r="G197" s="16">
        <v>38081.050000000003</v>
      </c>
      <c r="H197" s="16">
        <v>38081.120000000003</v>
      </c>
      <c r="I197" s="7">
        <v>950</v>
      </c>
      <c r="J197" s="7">
        <v>15</v>
      </c>
      <c r="K197" s="12">
        <f t="shared" si="17"/>
        <v>6.9999999999708962E-2</v>
      </c>
    </row>
    <row r="198" spans="1:11" x14ac:dyDescent="0.2">
      <c r="A198" s="7">
        <f>IF(B198&lt;&gt;"",COUNTA(B$101:B198),"")</f>
        <v>98</v>
      </c>
      <c r="B198" s="7" t="s">
        <v>124</v>
      </c>
      <c r="C198" s="7" t="s">
        <v>31</v>
      </c>
      <c r="D198" s="7" t="s">
        <v>18</v>
      </c>
      <c r="E198" s="7" t="s">
        <v>32</v>
      </c>
      <c r="F198" s="7" t="s">
        <v>24</v>
      </c>
      <c r="G198" s="16">
        <v>38082.480000000003</v>
      </c>
      <c r="H198" s="16">
        <v>38082.5</v>
      </c>
      <c r="I198" s="7">
        <v>450</v>
      </c>
      <c r="J198" s="7">
        <v>7</v>
      </c>
      <c r="K198" s="12">
        <f t="shared" si="17"/>
        <v>1.9999999996798579E-2</v>
      </c>
    </row>
    <row r="199" spans="1:11" x14ac:dyDescent="0.2">
      <c r="A199" t="str">
        <f>IF(B199&lt;&gt;"",COUNTA(B$101:B199),"")</f>
        <v/>
      </c>
      <c r="G199" s="1"/>
      <c r="H199" s="1"/>
      <c r="K199" s="2" t="str">
        <f t="shared" si="17"/>
        <v/>
      </c>
    </row>
    <row r="200" spans="1:11" x14ac:dyDescent="0.2">
      <c r="A200" t="str">
        <f>IF(B200&lt;&gt;"",COUNTA(B$101:B200),"")</f>
        <v/>
      </c>
      <c r="G200" s="1"/>
      <c r="H200" s="1"/>
      <c r="K200" s="2" t="str">
        <f t="shared" si="17"/>
        <v/>
      </c>
    </row>
    <row r="201" spans="1:11" x14ac:dyDescent="0.2">
      <c r="A201" s="41" t="s">
        <v>180</v>
      </c>
      <c r="B201" s="41"/>
      <c r="C201" s="41"/>
      <c r="D201" s="41"/>
      <c r="G201" s="1"/>
      <c r="H201" s="1"/>
      <c r="K201" s="2" t="str">
        <f t="shared" si="17"/>
        <v/>
      </c>
    </row>
    <row r="202" spans="1:11" x14ac:dyDescent="0.2">
      <c r="A202" t="str">
        <f>IF(B202&lt;&gt;"",COUNTA(B$101:B202),"")</f>
        <v/>
      </c>
      <c r="G202" s="1"/>
      <c r="H202" s="1"/>
      <c r="K202" s="2" t="str">
        <f t="shared" si="17"/>
        <v/>
      </c>
    </row>
    <row r="203" spans="1:11" x14ac:dyDescent="0.2">
      <c r="A203" t="str">
        <f>IF(B203&lt;&gt;"",COUNTA(B$101:B203),"")</f>
        <v/>
      </c>
      <c r="G203" s="1"/>
      <c r="H203" s="1"/>
      <c r="K203" s="2" t="str">
        <f t="shared" si="17"/>
        <v/>
      </c>
    </row>
    <row r="204" spans="1:11" x14ac:dyDescent="0.2">
      <c r="A204" t="str">
        <f>IF(B204&lt;&gt;"",COUNTA(B$101:B204),"")</f>
        <v/>
      </c>
      <c r="G204" s="1"/>
      <c r="H204" s="1"/>
      <c r="K204" s="2" t="str">
        <f t="shared" si="17"/>
        <v/>
      </c>
    </row>
    <row r="205" spans="1:11" x14ac:dyDescent="0.2">
      <c r="A205" t="str">
        <f>IF(B205&lt;&gt;"",COUNTA(B$101:B205),"")</f>
        <v/>
      </c>
      <c r="G205" s="1"/>
      <c r="H205" s="1"/>
      <c r="K205" s="2" t="str">
        <f t="shared" si="17"/>
        <v/>
      </c>
    </row>
    <row r="206" spans="1:11" x14ac:dyDescent="0.2">
      <c r="A206" t="str">
        <f>IF(B206&lt;&gt;"",COUNTA(B$101:B206),"")</f>
        <v/>
      </c>
      <c r="G206" s="1"/>
      <c r="H206" s="1"/>
      <c r="K206" s="2" t="str">
        <f t="shared" si="17"/>
        <v/>
      </c>
    </row>
    <row r="207" spans="1:11" x14ac:dyDescent="0.2">
      <c r="A207" t="str">
        <f>IF(B207&lt;&gt;"",COUNTA(B$101:B207),"")</f>
        <v/>
      </c>
      <c r="G207" s="1"/>
      <c r="H207" s="1"/>
      <c r="K207" s="2" t="str">
        <f t="shared" si="17"/>
        <v/>
      </c>
    </row>
    <row r="208" spans="1:11" x14ac:dyDescent="0.2">
      <c r="A208" t="str">
        <f>IF(B208&lt;&gt;"",COUNTA(B$101:B208),"")</f>
        <v/>
      </c>
      <c r="G208" s="1"/>
      <c r="H208" s="1"/>
      <c r="K208" s="2" t="str">
        <f t="shared" si="17"/>
        <v/>
      </c>
    </row>
    <row r="209" spans="1:11" x14ac:dyDescent="0.2">
      <c r="A209" t="str">
        <f>IF(B209&lt;&gt;"",COUNTA(B$101:B209),"")</f>
        <v/>
      </c>
      <c r="G209" s="1"/>
      <c r="H209" s="1"/>
      <c r="K209" s="2" t="str">
        <f t="shared" si="17"/>
        <v/>
      </c>
    </row>
    <row r="210" spans="1:11" x14ac:dyDescent="0.2">
      <c r="A210" t="str">
        <f>IF(B210&lt;&gt;"",COUNTA(B$101:B210),"")</f>
        <v/>
      </c>
      <c r="G210" s="1"/>
      <c r="H210" s="1"/>
      <c r="K210" s="2" t="str">
        <f t="shared" si="17"/>
        <v/>
      </c>
    </row>
    <row r="211" spans="1:11" x14ac:dyDescent="0.2">
      <c r="A211" t="str">
        <f>IF(B211&lt;&gt;"",COUNTA(B$101:B211),"")</f>
        <v/>
      </c>
      <c r="G211" s="1"/>
      <c r="H211" s="1"/>
      <c r="K211" s="2" t="str">
        <f t="shared" si="17"/>
        <v/>
      </c>
    </row>
    <row r="212" spans="1:11" x14ac:dyDescent="0.2">
      <c r="A212" t="str">
        <f>IF(B212&lt;&gt;"",COUNTA(B$101:B212),"")</f>
        <v/>
      </c>
      <c r="G212" s="1"/>
      <c r="H212" s="1"/>
      <c r="K212" s="2" t="str">
        <f t="shared" si="17"/>
        <v/>
      </c>
    </row>
    <row r="213" spans="1:11" x14ac:dyDescent="0.2">
      <c r="A213" t="str">
        <f>IF(B213&lt;&gt;"",COUNTA(B$101:B213),"")</f>
        <v/>
      </c>
      <c r="G213" s="1"/>
      <c r="H213" s="1"/>
      <c r="K213" s="2" t="str">
        <f t="shared" si="17"/>
        <v/>
      </c>
    </row>
    <row r="214" spans="1:11" x14ac:dyDescent="0.2">
      <c r="A214" t="str">
        <f>IF(B214&lt;&gt;"",COUNTA(B$101:B214),"")</f>
        <v/>
      </c>
      <c r="G214" s="1"/>
      <c r="H214" s="1"/>
      <c r="K214" s="2" t="str">
        <f t="shared" si="17"/>
        <v/>
      </c>
    </row>
    <row r="215" spans="1:11" x14ac:dyDescent="0.2">
      <c r="A215" t="str">
        <f>IF(B215&lt;&gt;"",COUNTA(B$101:B215),"")</f>
        <v/>
      </c>
      <c r="G215" s="1"/>
      <c r="H215" s="1"/>
      <c r="K215" s="2" t="str">
        <f t="shared" si="17"/>
        <v/>
      </c>
    </row>
    <row r="216" spans="1:11" x14ac:dyDescent="0.2">
      <c r="A216" t="str">
        <f>IF(B216&lt;&gt;"",COUNTA(B$101:B216),"")</f>
        <v/>
      </c>
      <c r="G216" s="1"/>
      <c r="H216" s="1"/>
      <c r="K216" s="2" t="str">
        <f t="shared" si="17"/>
        <v/>
      </c>
    </row>
    <row r="217" spans="1:11" x14ac:dyDescent="0.2">
      <c r="A217" t="str">
        <f>IF(B217&lt;&gt;"",COUNTA(B$101:B217),"")</f>
        <v/>
      </c>
      <c r="G217" s="1"/>
      <c r="H217" s="1"/>
      <c r="K217" s="2" t="str">
        <f t="shared" si="17"/>
        <v/>
      </c>
    </row>
    <row r="218" spans="1:11" x14ac:dyDescent="0.2">
      <c r="A218" t="str">
        <f>IF(B218&lt;&gt;"",COUNTA(B$101:B218),"")</f>
        <v/>
      </c>
      <c r="G218" s="1"/>
      <c r="H218" s="1"/>
      <c r="K218" s="2" t="str">
        <f t="shared" si="17"/>
        <v/>
      </c>
    </row>
    <row r="219" spans="1:11" x14ac:dyDescent="0.2">
      <c r="A219" t="str">
        <f>IF(B219&lt;&gt;"",COUNTA(B$101:B219),"")</f>
        <v/>
      </c>
      <c r="G219" s="1"/>
      <c r="H219" s="1"/>
      <c r="K219" s="2" t="str">
        <f t="shared" si="17"/>
        <v/>
      </c>
    </row>
    <row r="220" spans="1:11" x14ac:dyDescent="0.2">
      <c r="A220" t="str">
        <f>IF(B220&lt;&gt;"",COUNTA(B$101:B220),"")</f>
        <v/>
      </c>
      <c r="G220" s="1"/>
      <c r="H220" s="1"/>
      <c r="K220" s="2" t="str">
        <f t="shared" si="17"/>
        <v/>
      </c>
    </row>
    <row r="221" spans="1:11" x14ac:dyDescent="0.2">
      <c r="A221" t="str">
        <f>IF(B221&lt;&gt;"",COUNTA(B$101:B221),"")</f>
        <v/>
      </c>
      <c r="G221" s="1"/>
      <c r="H221" s="1"/>
      <c r="K221" s="2" t="str">
        <f t="shared" si="17"/>
        <v/>
      </c>
    </row>
    <row r="222" spans="1:11" x14ac:dyDescent="0.2">
      <c r="A222" t="str">
        <f>IF(B222&lt;&gt;"",COUNTA(B$101:B222),"")</f>
        <v/>
      </c>
      <c r="G222" s="1"/>
      <c r="H222" s="1"/>
      <c r="K222" s="2" t="str">
        <f t="shared" si="17"/>
        <v/>
      </c>
    </row>
    <row r="223" spans="1:11" x14ac:dyDescent="0.2">
      <c r="A223" t="str">
        <f>IF(B223&lt;&gt;"",COUNTA(B$101:B223),"")</f>
        <v/>
      </c>
      <c r="G223" s="1"/>
      <c r="H223" s="1"/>
      <c r="K223" s="2" t="str">
        <f t="shared" si="17"/>
        <v/>
      </c>
    </row>
    <row r="224" spans="1:11" x14ac:dyDescent="0.2">
      <c r="A224" t="str">
        <f>IF(B224&lt;&gt;"",COUNTA(B$101:B224),"")</f>
        <v/>
      </c>
      <c r="G224" s="1"/>
      <c r="H224" s="1"/>
      <c r="K224" s="2" t="str">
        <f t="shared" si="17"/>
        <v/>
      </c>
    </row>
    <row r="225" spans="1:11" x14ac:dyDescent="0.2">
      <c r="A225" t="str">
        <f>IF(B225&lt;&gt;"",COUNTA(B$101:B225),"")</f>
        <v/>
      </c>
      <c r="G225" s="1"/>
      <c r="H225" s="1"/>
      <c r="K225" s="2" t="str">
        <f t="shared" si="17"/>
        <v/>
      </c>
    </row>
    <row r="226" spans="1:11" x14ac:dyDescent="0.2">
      <c r="A226" t="str">
        <f>IF(B226&lt;&gt;"",COUNTA(B$101:B226),"")</f>
        <v/>
      </c>
      <c r="G226" s="1"/>
      <c r="H226" s="1"/>
      <c r="K226" s="2" t="str">
        <f t="shared" si="17"/>
        <v/>
      </c>
    </row>
    <row r="227" spans="1:11" x14ac:dyDescent="0.2">
      <c r="A227" t="str">
        <f>IF(B227&lt;&gt;"",COUNTA(B$101:B227),"")</f>
        <v/>
      </c>
      <c r="G227" s="1"/>
      <c r="H227" s="1"/>
      <c r="K227" s="2" t="str">
        <f t="shared" si="17"/>
        <v/>
      </c>
    </row>
    <row r="228" spans="1:11" x14ac:dyDescent="0.2">
      <c r="A228" t="str">
        <f>IF(B228&lt;&gt;"",COUNTA(B$101:B228),"")</f>
        <v/>
      </c>
      <c r="G228" s="1"/>
      <c r="H228" s="1"/>
      <c r="K228" s="2" t="str">
        <f t="shared" si="17"/>
        <v/>
      </c>
    </row>
    <row r="229" spans="1:11" x14ac:dyDescent="0.2">
      <c r="A229" t="str">
        <f>IF(B229&lt;&gt;"",COUNTA(B$101:B229),"")</f>
        <v/>
      </c>
      <c r="G229" s="1"/>
      <c r="H229" s="1"/>
      <c r="K229" s="2" t="str">
        <f t="shared" si="17"/>
        <v/>
      </c>
    </row>
    <row r="230" spans="1:11" x14ac:dyDescent="0.2">
      <c r="A230" t="str">
        <f>IF(B230&lt;&gt;"",COUNTA(B$101:B230),"")</f>
        <v/>
      </c>
      <c r="G230" s="1"/>
      <c r="H230" s="1"/>
      <c r="K230" s="2" t="str">
        <f t="shared" ref="K230:K293" si="18">IF(G230&lt;&gt;"",H230-G230,"")</f>
        <v/>
      </c>
    </row>
    <row r="231" spans="1:11" x14ac:dyDescent="0.2">
      <c r="A231" t="str">
        <f>IF(B231&lt;&gt;"",COUNTA(B$101:B231),"")</f>
        <v/>
      </c>
      <c r="G231" s="1"/>
      <c r="H231" s="1"/>
      <c r="K231" s="2" t="str">
        <f t="shared" si="18"/>
        <v/>
      </c>
    </row>
    <row r="232" spans="1:11" x14ac:dyDescent="0.2">
      <c r="A232" t="str">
        <f>IF(B232&lt;&gt;"",COUNTA(B$101:B232),"")</f>
        <v/>
      </c>
      <c r="G232" s="1"/>
      <c r="H232" s="1"/>
      <c r="K232" s="2" t="str">
        <f t="shared" si="18"/>
        <v/>
      </c>
    </row>
    <row r="233" spans="1:11" x14ac:dyDescent="0.2">
      <c r="A233" t="str">
        <f>IF(B233&lt;&gt;"",COUNTA(B$101:B233),"")</f>
        <v/>
      </c>
      <c r="G233" s="1"/>
      <c r="H233" s="1"/>
      <c r="K233" s="2" t="str">
        <f t="shared" si="18"/>
        <v/>
      </c>
    </row>
    <row r="234" spans="1:11" x14ac:dyDescent="0.2">
      <c r="A234" t="str">
        <f>IF(B234&lt;&gt;"",COUNTA(B$101:B234),"")</f>
        <v/>
      </c>
      <c r="G234" s="1"/>
      <c r="H234" s="1"/>
      <c r="K234" s="2" t="str">
        <f t="shared" si="18"/>
        <v/>
      </c>
    </row>
    <row r="235" spans="1:11" x14ac:dyDescent="0.2">
      <c r="A235" t="str">
        <f>IF(B235&lt;&gt;"",COUNTA(B$101:B235),"")</f>
        <v/>
      </c>
      <c r="G235" s="1"/>
      <c r="H235" s="1"/>
      <c r="K235" s="2" t="str">
        <f t="shared" si="18"/>
        <v/>
      </c>
    </row>
    <row r="236" spans="1:11" x14ac:dyDescent="0.2">
      <c r="A236" t="str">
        <f>IF(B236&lt;&gt;"",COUNTA(B$101:B236),"")</f>
        <v/>
      </c>
      <c r="G236" s="1"/>
      <c r="H236" s="1"/>
      <c r="K236" s="2" t="str">
        <f t="shared" si="18"/>
        <v/>
      </c>
    </row>
    <row r="237" spans="1:11" x14ac:dyDescent="0.2">
      <c r="A237" t="str">
        <f>IF(B237&lt;&gt;"",COUNTA(B$101:B237),"")</f>
        <v/>
      </c>
      <c r="G237" s="1"/>
      <c r="H237" s="1"/>
      <c r="K237" s="2" t="str">
        <f t="shared" si="18"/>
        <v/>
      </c>
    </row>
    <row r="238" spans="1:11" x14ac:dyDescent="0.2">
      <c r="A238" t="str">
        <f>IF(B238&lt;&gt;"",COUNTA(B$101:B238),"")</f>
        <v/>
      </c>
      <c r="G238" s="1"/>
      <c r="H238" s="1"/>
      <c r="K238" s="2" t="str">
        <f t="shared" si="18"/>
        <v/>
      </c>
    </row>
    <row r="239" spans="1:11" x14ac:dyDescent="0.2">
      <c r="A239" t="str">
        <f>IF(B239&lt;&gt;"",COUNTA(B$101:B239),"")</f>
        <v/>
      </c>
      <c r="G239" s="1"/>
      <c r="H239" s="1"/>
      <c r="K239" s="2" t="str">
        <f t="shared" si="18"/>
        <v/>
      </c>
    </row>
    <row r="240" spans="1:11" x14ac:dyDescent="0.2">
      <c r="A240" t="str">
        <f>IF(B240&lt;&gt;"",COUNTA(B$101:B240),"")</f>
        <v/>
      </c>
      <c r="G240" s="1"/>
      <c r="H240" s="1"/>
      <c r="K240" s="2" t="str">
        <f t="shared" si="18"/>
        <v/>
      </c>
    </row>
    <row r="241" spans="1:11" x14ac:dyDescent="0.2">
      <c r="A241" t="str">
        <f>IF(B241&lt;&gt;"",COUNTA(B$101:B241),"")</f>
        <v/>
      </c>
      <c r="G241" s="1"/>
      <c r="H241" s="1"/>
      <c r="K241" s="2" t="str">
        <f t="shared" si="18"/>
        <v/>
      </c>
    </row>
    <row r="242" spans="1:11" x14ac:dyDescent="0.2">
      <c r="A242" t="str">
        <f>IF(B242&lt;&gt;"",COUNTA(B$101:B242),"")</f>
        <v/>
      </c>
      <c r="G242" s="1"/>
      <c r="H242" s="1"/>
      <c r="K242" s="2" t="str">
        <f t="shared" si="18"/>
        <v/>
      </c>
    </row>
    <row r="243" spans="1:11" x14ac:dyDescent="0.2">
      <c r="A243" t="str">
        <f>IF(B243&lt;&gt;"",COUNTA(B$101:B243),"")</f>
        <v/>
      </c>
      <c r="G243" s="1"/>
      <c r="H243" s="1"/>
      <c r="K243" s="2" t="str">
        <f t="shared" si="18"/>
        <v/>
      </c>
    </row>
    <row r="244" spans="1:11" x14ac:dyDescent="0.2">
      <c r="A244" t="str">
        <f>IF(B244&lt;&gt;"",COUNTA(B$101:B244),"")</f>
        <v/>
      </c>
      <c r="G244" s="1"/>
      <c r="H244" s="1"/>
      <c r="K244" s="2" t="str">
        <f t="shared" si="18"/>
        <v/>
      </c>
    </row>
    <row r="245" spans="1:11" x14ac:dyDescent="0.2">
      <c r="A245" t="str">
        <f>IF(B245&lt;&gt;"",COUNTA(B$101:B245),"")</f>
        <v/>
      </c>
      <c r="G245" s="1"/>
      <c r="H245" s="1"/>
      <c r="K245" s="2" t="str">
        <f t="shared" si="18"/>
        <v/>
      </c>
    </row>
    <row r="246" spans="1:11" x14ac:dyDescent="0.2">
      <c r="A246" t="str">
        <f>IF(B246&lt;&gt;"",COUNTA(B$101:B246),"")</f>
        <v/>
      </c>
      <c r="G246" s="1"/>
      <c r="H246" s="1"/>
      <c r="K246" s="2" t="str">
        <f t="shared" si="18"/>
        <v/>
      </c>
    </row>
    <row r="247" spans="1:11" x14ac:dyDescent="0.2">
      <c r="A247" t="str">
        <f>IF(B247&lt;&gt;"",COUNTA(B$101:B247),"")</f>
        <v/>
      </c>
      <c r="G247" s="1"/>
      <c r="H247" s="1"/>
      <c r="K247" s="2" t="str">
        <f t="shared" si="18"/>
        <v/>
      </c>
    </row>
    <row r="248" spans="1:11" x14ac:dyDescent="0.2">
      <c r="A248" t="str">
        <f>IF(B248&lt;&gt;"",COUNTA(B$101:B248),"")</f>
        <v/>
      </c>
      <c r="G248" s="1"/>
      <c r="H248" s="1"/>
      <c r="K248" s="2" t="str">
        <f t="shared" si="18"/>
        <v/>
      </c>
    </row>
    <row r="249" spans="1:11" x14ac:dyDescent="0.2">
      <c r="A249" t="str">
        <f>IF(B249&lt;&gt;"",COUNTA(B$101:B249),"")</f>
        <v/>
      </c>
      <c r="G249" s="1"/>
      <c r="H249" s="1"/>
      <c r="K249" s="2" t="str">
        <f t="shared" si="18"/>
        <v/>
      </c>
    </row>
    <row r="250" spans="1:11" x14ac:dyDescent="0.2">
      <c r="A250" t="str">
        <f>IF(B250&lt;&gt;"",COUNTA(B$101:B250),"")</f>
        <v/>
      </c>
      <c r="G250" s="1"/>
      <c r="H250" s="1"/>
      <c r="K250" s="2" t="str">
        <f t="shared" si="18"/>
        <v/>
      </c>
    </row>
    <row r="251" spans="1:11" x14ac:dyDescent="0.2">
      <c r="A251" t="str">
        <f>IF(B251&lt;&gt;"",COUNTA(B$101:B251),"")</f>
        <v/>
      </c>
      <c r="G251" s="1"/>
      <c r="H251" s="1"/>
      <c r="K251" s="2" t="str">
        <f t="shared" si="18"/>
        <v/>
      </c>
    </row>
    <row r="252" spans="1:11" x14ac:dyDescent="0.2">
      <c r="A252" t="str">
        <f>IF(B252&lt;&gt;"",COUNTA(B$101:B252),"")</f>
        <v/>
      </c>
      <c r="G252" s="1"/>
      <c r="H252" s="1"/>
      <c r="K252" s="2" t="str">
        <f t="shared" si="18"/>
        <v/>
      </c>
    </row>
    <row r="253" spans="1:11" x14ac:dyDescent="0.2">
      <c r="A253" t="str">
        <f>IF(B253&lt;&gt;"",COUNTA(B$101:B253),"")</f>
        <v/>
      </c>
      <c r="G253" s="1"/>
      <c r="H253" s="1"/>
      <c r="K253" s="2" t="str">
        <f t="shared" si="18"/>
        <v/>
      </c>
    </row>
    <row r="254" spans="1:11" x14ac:dyDescent="0.2">
      <c r="A254" t="str">
        <f>IF(B254&lt;&gt;"",COUNTA(B$101:B254),"")</f>
        <v/>
      </c>
      <c r="G254" s="1"/>
      <c r="H254" s="1"/>
      <c r="K254" s="2" t="str">
        <f t="shared" si="18"/>
        <v/>
      </c>
    </row>
    <row r="255" spans="1:11" x14ac:dyDescent="0.2">
      <c r="A255" t="str">
        <f>IF(B255&lt;&gt;"",COUNTA(B$101:B255),"")</f>
        <v/>
      </c>
      <c r="G255" s="1"/>
      <c r="H255" s="1"/>
      <c r="K255" s="2" t="str">
        <f t="shared" si="18"/>
        <v/>
      </c>
    </row>
    <row r="256" spans="1:11" x14ac:dyDescent="0.2">
      <c r="A256" t="str">
        <f>IF(B256&lt;&gt;"",COUNTA(B$101:B256),"")</f>
        <v/>
      </c>
      <c r="G256" s="1"/>
      <c r="H256" s="1"/>
      <c r="K256" s="2" t="str">
        <f t="shared" si="18"/>
        <v/>
      </c>
    </row>
    <row r="257" spans="1:11" x14ac:dyDescent="0.2">
      <c r="A257" t="str">
        <f>IF(B257&lt;&gt;"",COUNTA(B$101:B257),"")</f>
        <v/>
      </c>
      <c r="G257" s="1"/>
      <c r="H257" s="1"/>
      <c r="K257" s="2" t="str">
        <f t="shared" si="18"/>
        <v/>
      </c>
    </row>
    <row r="258" spans="1:11" x14ac:dyDescent="0.2">
      <c r="A258" t="str">
        <f>IF(B258&lt;&gt;"",COUNTA(B$101:B258),"")</f>
        <v/>
      </c>
      <c r="G258" s="1"/>
      <c r="H258" s="1"/>
      <c r="K258" s="2" t="str">
        <f t="shared" si="18"/>
        <v/>
      </c>
    </row>
    <row r="259" spans="1:11" x14ac:dyDescent="0.2">
      <c r="A259" t="str">
        <f>IF(B259&lt;&gt;"",COUNTA(B$101:B259),"")</f>
        <v/>
      </c>
      <c r="G259" s="1"/>
      <c r="H259" s="1"/>
      <c r="K259" s="2" t="str">
        <f t="shared" si="18"/>
        <v/>
      </c>
    </row>
    <row r="260" spans="1:11" x14ac:dyDescent="0.2">
      <c r="A260" t="str">
        <f>IF(B260&lt;&gt;"",COUNTA(B$101:B260),"")</f>
        <v/>
      </c>
      <c r="G260" s="1"/>
      <c r="H260" s="1"/>
      <c r="K260" s="2" t="str">
        <f t="shared" si="18"/>
        <v/>
      </c>
    </row>
    <row r="261" spans="1:11" x14ac:dyDescent="0.2">
      <c r="A261" t="str">
        <f>IF(B261&lt;&gt;"",COUNTA(B$101:B261),"")</f>
        <v/>
      </c>
      <c r="G261" s="1"/>
      <c r="H261" s="1"/>
      <c r="K261" s="2" t="str">
        <f t="shared" si="18"/>
        <v/>
      </c>
    </row>
    <row r="262" spans="1:11" x14ac:dyDescent="0.2">
      <c r="A262" t="str">
        <f>IF(B262&lt;&gt;"",COUNTA(B$101:B262),"")</f>
        <v/>
      </c>
      <c r="G262" s="1"/>
      <c r="H262" s="1"/>
      <c r="K262" s="2" t="str">
        <f t="shared" si="18"/>
        <v/>
      </c>
    </row>
    <row r="263" spans="1:11" x14ac:dyDescent="0.2">
      <c r="A263" t="str">
        <f>IF(B263&lt;&gt;"",COUNTA(B$101:B263),"")</f>
        <v/>
      </c>
      <c r="G263" s="1"/>
      <c r="H263" s="1"/>
      <c r="K263" s="2" t="str">
        <f t="shared" si="18"/>
        <v/>
      </c>
    </row>
    <row r="264" spans="1:11" x14ac:dyDescent="0.2">
      <c r="A264" t="str">
        <f>IF(B264&lt;&gt;"",COUNTA(B$101:B264),"")</f>
        <v/>
      </c>
      <c r="G264" s="1"/>
      <c r="H264" s="1"/>
      <c r="K264" s="2" t="str">
        <f t="shared" si="18"/>
        <v/>
      </c>
    </row>
    <row r="265" spans="1:11" x14ac:dyDescent="0.2">
      <c r="A265" t="str">
        <f>IF(B265&lt;&gt;"",COUNTA(B$101:B265),"")</f>
        <v/>
      </c>
      <c r="G265" s="1"/>
      <c r="H265" s="1"/>
      <c r="K265" s="2" t="str">
        <f t="shared" si="18"/>
        <v/>
      </c>
    </row>
    <row r="266" spans="1:11" x14ac:dyDescent="0.2">
      <c r="A266" t="str">
        <f>IF(B266&lt;&gt;"",COUNTA(B$101:B266),"")</f>
        <v/>
      </c>
      <c r="G266" s="1"/>
      <c r="H266" s="1"/>
      <c r="K266" s="2" t="str">
        <f t="shared" si="18"/>
        <v/>
      </c>
    </row>
    <row r="267" spans="1:11" x14ac:dyDescent="0.2">
      <c r="A267" t="str">
        <f>IF(B267&lt;&gt;"",COUNTA(B$101:B267),"")</f>
        <v/>
      </c>
      <c r="G267" s="1"/>
      <c r="H267" s="1"/>
      <c r="K267" s="2" t="str">
        <f t="shared" si="18"/>
        <v/>
      </c>
    </row>
    <row r="268" spans="1:11" x14ac:dyDescent="0.2">
      <c r="A268" t="str">
        <f>IF(B268&lt;&gt;"",COUNTA(B$101:B268),"")</f>
        <v/>
      </c>
      <c r="G268" s="1"/>
      <c r="H268" s="1"/>
      <c r="K268" s="2" t="str">
        <f t="shared" si="18"/>
        <v/>
      </c>
    </row>
    <row r="269" spans="1:11" x14ac:dyDescent="0.2">
      <c r="A269" t="str">
        <f>IF(B269&lt;&gt;"",COUNTA(B$101:B269),"")</f>
        <v/>
      </c>
      <c r="G269" s="1"/>
      <c r="H269" s="1"/>
      <c r="K269" s="2" t="str">
        <f t="shared" si="18"/>
        <v/>
      </c>
    </row>
    <row r="270" spans="1:11" x14ac:dyDescent="0.2">
      <c r="A270" t="str">
        <f>IF(B270&lt;&gt;"",COUNTA(B$101:B270),"")</f>
        <v/>
      </c>
      <c r="G270" s="1"/>
      <c r="H270" s="1"/>
      <c r="K270" s="2" t="str">
        <f t="shared" si="18"/>
        <v/>
      </c>
    </row>
    <row r="271" spans="1:11" x14ac:dyDescent="0.2">
      <c r="A271" t="str">
        <f>IF(B271&lt;&gt;"",COUNTA(B$101:B271),"")</f>
        <v/>
      </c>
      <c r="G271" s="1"/>
      <c r="H271" s="1"/>
      <c r="K271" s="2" t="str">
        <f t="shared" si="18"/>
        <v/>
      </c>
    </row>
    <row r="272" spans="1:11" x14ac:dyDescent="0.2">
      <c r="A272" t="str">
        <f>IF(B272&lt;&gt;"",COUNTA(B$101:B272),"")</f>
        <v/>
      </c>
      <c r="G272" s="1"/>
      <c r="H272" s="1"/>
      <c r="K272" s="2" t="str">
        <f t="shared" si="18"/>
        <v/>
      </c>
    </row>
    <row r="273" spans="1:11" x14ac:dyDescent="0.2">
      <c r="A273" t="str">
        <f>IF(B273&lt;&gt;"",COUNTA(B$101:B273),"")</f>
        <v/>
      </c>
      <c r="G273" s="1"/>
      <c r="H273" s="1"/>
      <c r="K273" s="2" t="str">
        <f t="shared" si="18"/>
        <v/>
      </c>
    </row>
    <row r="274" spans="1:11" x14ac:dyDescent="0.2">
      <c r="A274" t="str">
        <f>IF(B274&lt;&gt;"",COUNTA(B$101:B274),"")</f>
        <v/>
      </c>
      <c r="G274" s="1"/>
      <c r="H274" s="1"/>
      <c r="K274" s="2" t="str">
        <f t="shared" si="18"/>
        <v/>
      </c>
    </row>
    <row r="275" spans="1:11" x14ac:dyDescent="0.2">
      <c r="A275" t="str">
        <f>IF(B275&lt;&gt;"",COUNTA(B$101:B275),"")</f>
        <v/>
      </c>
      <c r="G275" s="1"/>
      <c r="H275" s="1"/>
      <c r="K275" s="2" t="str">
        <f t="shared" si="18"/>
        <v/>
      </c>
    </row>
    <row r="276" spans="1:11" x14ac:dyDescent="0.2">
      <c r="A276" t="str">
        <f>IF(B276&lt;&gt;"",COUNTA(B$101:B276),"")</f>
        <v/>
      </c>
      <c r="G276" s="1"/>
      <c r="H276" s="1"/>
      <c r="K276" s="2" t="str">
        <f t="shared" si="18"/>
        <v/>
      </c>
    </row>
    <row r="277" spans="1:11" x14ac:dyDescent="0.2">
      <c r="A277" t="str">
        <f>IF(B277&lt;&gt;"",COUNTA(B$101:B277),"")</f>
        <v/>
      </c>
      <c r="G277" s="1"/>
      <c r="H277" s="1"/>
      <c r="K277" s="2" t="str">
        <f t="shared" si="18"/>
        <v/>
      </c>
    </row>
    <row r="278" spans="1:11" x14ac:dyDescent="0.2">
      <c r="A278" t="str">
        <f>IF(B278&lt;&gt;"",COUNTA(B$101:B278),"")</f>
        <v/>
      </c>
      <c r="G278" s="1"/>
      <c r="H278" s="1"/>
      <c r="K278" s="2" t="str">
        <f t="shared" si="18"/>
        <v/>
      </c>
    </row>
    <row r="279" spans="1:11" x14ac:dyDescent="0.2">
      <c r="A279" t="str">
        <f>IF(B279&lt;&gt;"",COUNTA(B$101:B279),"")</f>
        <v/>
      </c>
      <c r="G279" s="1"/>
      <c r="H279" s="1"/>
      <c r="K279" s="2" t="str">
        <f t="shared" si="18"/>
        <v/>
      </c>
    </row>
    <row r="280" spans="1:11" x14ac:dyDescent="0.2">
      <c r="A280" t="str">
        <f>IF(B280&lt;&gt;"",COUNTA(B$101:B280),"")</f>
        <v/>
      </c>
      <c r="G280" s="1"/>
      <c r="H280" s="1"/>
      <c r="K280" s="2" t="str">
        <f t="shared" si="18"/>
        <v/>
      </c>
    </row>
    <row r="281" spans="1:11" x14ac:dyDescent="0.2">
      <c r="A281" t="str">
        <f>IF(B281&lt;&gt;"",COUNTA(B$101:B281),"")</f>
        <v/>
      </c>
      <c r="G281" s="1"/>
      <c r="H281" s="1"/>
      <c r="K281" s="2" t="str">
        <f t="shared" si="18"/>
        <v/>
      </c>
    </row>
    <row r="282" spans="1:11" x14ac:dyDescent="0.2">
      <c r="A282" t="str">
        <f>IF(B282&lt;&gt;"",COUNTA(B$101:B282),"")</f>
        <v/>
      </c>
      <c r="G282" s="1"/>
      <c r="H282" s="1"/>
      <c r="K282" s="2" t="str">
        <f t="shared" si="18"/>
        <v/>
      </c>
    </row>
    <row r="283" spans="1:11" x14ac:dyDescent="0.2">
      <c r="A283" t="str">
        <f>IF(B283&lt;&gt;"",COUNTA(B$101:B283),"")</f>
        <v/>
      </c>
      <c r="G283" s="1"/>
      <c r="H283" s="1"/>
      <c r="K283" s="2" t="str">
        <f t="shared" si="18"/>
        <v/>
      </c>
    </row>
    <row r="284" spans="1:11" x14ac:dyDescent="0.2">
      <c r="A284" t="str">
        <f>IF(B284&lt;&gt;"",COUNTA(B$101:B284),"")</f>
        <v/>
      </c>
      <c r="G284" s="1"/>
      <c r="H284" s="1"/>
      <c r="K284" s="2" t="str">
        <f t="shared" si="18"/>
        <v/>
      </c>
    </row>
    <row r="285" spans="1:11" x14ac:dyDescent="0.2">
      <c r="A285" t="str">
        <f>IF(B285&lt;&gt;"",COUNTA(B$101:B285),"")</f>
        <v/>
      </c>
      <c r="G285" s="1"/>
      <c r="H285" s="1"/>
      <c r="K285" s="2" t="str">
        <f t="shared" si="18"/>
        <v/>
      </c>
    </row>
    <row r="286" spans="1:11" x14ac:dyDescent="0.2">
      <c r="A286" t="str">
        <f>IF(B286&lt;&gt;"",COUNTA(B$101:B286),"")</f>
        <v/>
      </c>
      <c r="G286" s="1"/>
      <c r="H286" s="1"/>
      <c r="K286" s="2" t="str">
        <f t="shared" si="18"/>
        <v/>
      </c>
    </row>
    <row r="287" spans="1:11" x14ac:dyDescent="0.2">
      <c r="A287" t="str">
        <f>IF(B287&lt;&gt;"",COUNTA(B$101:B287),"")</f>
        <v/>
      </c>
      <c r="G287" s="1"/>
      <c r="H287" s="1"/>
      <c r="K287" s="2" t="str">
        <f t="shared" si="18"/>
        <v/>
      </c>
    </row>
    <row r="288" spans="1:11" x14ac:dyDescent="0.2">
      <c r="A288" t="str">
        <f>IF(B288&lt;&gt;"",COUNTA(B$101:B288),"")</f>
        <v/>
      </c>
      <c r="G288" s="1"/>
      <c r="H288" s="1"/>
      <c r="K288" s="2" t="str">
        <f t="shared" si="18"/>
        <v/>
      </c>
    </row>
    <row r="289" spans="1:11" x14ac:dyDescent="0.2">
      <c r="A289" t="str">
        <f>IF(B289&lt;&gt;"",COUNTA(B$101:B289),"")</f>
        <v/>
      </c>
      <c r="G289" s="1"/>
      <c r="H289" s="1"/>
      <c r="K289" s="2" t="str">
        <f t="shared" si="18"/>
        <v/>
      </c>
    </row>
    <row r="290" spans="1:11" x14ac:dyDescent="0.2">
      <c r="A290" t="str">
        <f>IF(B290&lt;&gt;"",COUNTA(B$101:B290),"")</f>
        <v/>
      </c>
      <c r="G290" s="1"/>
      <c r="H290" s="1"/>
      <c r="K290" s="2" t="str">
        <f t="shared" si="18"/>
        <v/>
      </c>
    </row>
    <row r="291" spans="1:11" x14ac:dyDescent="0.2">
      <c r="A291" t="str">
        <f>IF(B291&lt;&gt;"",COUNTA(B$101:B291),"")</f>
        <v/>
      </c>
      <c r="G291" s="1"/>
      <c r="H291" s="1"/>
      <c r="K291" s="2" t="str">
        <f t="shared" si="18"/>
        <v/>
      </c>
    </row>
    <row r="292" spans="1:11" x14ac:dyDescent="0.2">
      <c r="A292" t="str">
        <f>IF(B292&lt;&gt;"",COUNTA(B$101:B292),"")</f>
        <v/>
      </c>
      <c r="G292" s="1"/>
      <c r="H292" s="1"/>
      <c r="K292" s="2" t="str">
        <f t="shared" si="18"/>
        <v/>
      </c>
    </row>
    <row r="293" spans="1:11" x14ac:dyDescent="0.2">
      <c r="A293" t="str">
        <f>IF(B293&lt;&gt;"",COUNTA(B$101:B293),"")</f>
        <v/>
      </c>
      <c r="G293" s="1"/>
      <c r="H293" s="1"/>
      <c r="K293" s="2" t="str">
        <f t="shared" si="18"/>
        <v/>
      </c>
    </row>
    <row r="294" spans="1:11" x14ac:dyDescent="0.2">
      <c r="A294" t="str">
        <f>IF(B294&lt;&gt;"",COUNTA(B$101:B294),"")</f>
        <v/>
      </c>
      <c r="G294" s="1"/>
      <c r="H294" s="1"/>
      <c r="K294" s="2" t="str">
        <f t="shared" ref="K294:K357" si="19">IF(G294&lt;&gt;"",H294-G294,"")</f>
        <v/>
      </c>
    </row>
    <row r="295" spans="1:11" x14ac:dyDescent="0.2">
      <c r="A295" t="str">
        <f>IF(B295&lt;&gt;"",COUNTA(B$101:B295),"")</f>
        <v/>
      </c>
      <c r="G295" s="1"/>
      <c r="H295" s="1"/>
      <c r="K295" s="2" t="str">
        <f t="shared" si="19"/>
        <v/>
      </c>
    </row>
    <row r="296" spans="1:11" x14ac:dyDescent="0.2">
      <c r="A296" t="str">
        <f>IF(B296&lt;&gt;"",COUNTA(B$101:B296),"")</f>
        <v/>
      </c>
      <c r="G296" s="1"/>
      <c r="H296" s="1"/>
      <c r="K296" s="2" t="str">
        <f t="shared" si="19"/>
        <v/>
      </c>
    </row>
    <row r="297" spans="1:11" x14ac:dyDescent="0.2">
      <c r="A297" t="str">
        <f>IF(B297&lt;&gt;"",COUNTA(B$101:B297),"")</f>
        <v/>
      </c>
      <c r="G297" s="1"/>
      <c r="H297" s="1"/>
      <c r="K297" s="2" t="str">
        <f t="shared" si="19"/>
        <v/>
      </c>
    </row>
    <row r="298" spans="1:11" x14ac:dyDescent="0.2">
      <c r="A298" t="str">
        <f>IF(B298&lt;&gt;"",COUNTA(B$101:B298),"")</f>
        <v/>
      </c>
      <c r="G298" s="1"/>
      <c r="H298" s="1"/>
      <c r="K298" s="2" t="str">
        <f t="shared" si="19"/>
        <v/>
      </c>
    </row>
    <row r="299" spans="1:11" x14ac:dyDescent="0.2">
      <c r="A299" t="str">
        <f>IF(B299&lt;&gt;"",COUNTA(B$101:B299),"")</f>
        <v/>
      </c>
      <c r="G299" s="1"/>
      <c r="H299" s="1"/>
      <c r="K299" s="2" t="str">
        <f t="shared" si="19"/>
        <v/>
      </c>
    </row>
    <row r="300" spans="1:11" x14ac:dyDescent="0.2">
      <c r="A300" t="str">
        <f>IF(B300&lt;&gt;"",COUNTA(B$101:B300),"")</f>
        <v/>
      </c>
      <c r="G300" s="1"/>
      <c r="H300" s="1"/>
      <c r="K300" s="2" t="str">
        <f t="shared" si="19"/>
        <v/>
      </c>
    </row>
    <row r="301" spans="1:11" x14ac:dyDescent="0.2">
      <c r="A301" t="str">
        <f>IF(B301&lt;&gt;"",COUNTA(B$101:B301),"")</f>
        <v/>
      </c>
      <c r="G301" s="1"/>
      <c r="H301" s="1"/>
      <c r="K301" s="2" t="str">
        <f t="shared" si="19"/>
        <v/>
      </c>
    </row>
    <row r="302" spans="1:11" x14ac:dyDescent="0.2">
      <c r="A302" t="str">
        <f>IF(B302&lt;&gt;"",COUNTA(B$101:B302),"")</f>
        <v/>
      </c>
      <c r="G302" s="1"/>
      <c r="H302" s="1"/>
      <c r="K302" s="2" t="str">
        <f t="shared" si="19"/>
        <v/>
      </c>
    </row>
    <row r="303" spans="1:11" x14ac:dyDescent="0.2">
      <c r="A303" t="str">
        <f>IF(B303&lt;&gt;"",COUNTA(B$101:B303),"")</f>
        <v/>
      </c>
      <c r="G303" s="1"/>
      <c r="H303" s="1"/>
      <c r="K303" s="2" t="str">
        <f t="shared" si="19"/>
        <v/>
      </c>
    </row>
    <row r="304" spans="1:11" x14ac:dyDescent="0.2">
      <c r="A304" t="str">
        <f>IF(B304&lt;&gt;"",COUNTA(B$101:B304),"")</f>
        <v/>
      </c>
      <c r="G304" s="1"/>
      <c r="H304" s="1"/>
      <c r="K304" s="2" t="str">
        <f t="shared" si="19"/>
        <v/>
      </c>
    </row>
    <row r="305" spans="1:11" x14ac:dyDescent="0.2">
      <c r="A305" t="str">
        <f>IF(B305&lt;&gt;"",COUNTA(B$101:B305),"")</f>
        <v/>
      </c>
      <c r="G305" s="1"/>
      <c r="H305" s="1"/>
      <c r="K305" s="2" t="str">
        <f t="shared" si="19"/>
        <v/>
      </c>
    </row>
    <row r="306" spans="1:11" x14ac:dyDescent="0.2">
      <c r="A306" t="str">
        <f>IF(B306&lt;&gt;"",COUNTA(B$101:B306),"")</f>
        <v/>
      </c>
      <c r="G306" s="1"/>
      <c r="H306" s="1"/>
      <c r="K306" s="2" t="str">
        <f t="shared" si="19"/>
        <v/>
      </c>
    </row>
    <row r="307" spans="1:11" x14ac:dyDescent="0.2">
      <c r="A307" t="str">
        <f>IF(B307&lt;&gt;"",COUNTA(B$101:B307),"")</f>
        <v/>
      </c>
      <c r="G307" s="1"/>
      <c r="H307" s="1"/>
      <c r="K307" s="2" t="str">
        <f t="shared" si="19"/>
        <v/>
      </c>
    </row>
    <row r="308" spans="1:11" x14ac:dyDescent="0.2">
      <c r="A308" t="str">
        <f>IF(B308&lt;&gt;"",COUNTA(B$101:B308),"")</f>
        <v/>
      </c>
      <c r="G308" s="1"/>
      <c r="H308" s="1"/>
      <c r="K308" s="2" t="str">
        <f t="shared" si="19"/>
        <v/>
      </c>
    </row>
    <row r="309" spans="1:11" x14ac:dyDescent="0.2">
      <c r="A309" t="str">
        <f>IF(B309&lt;&gt;"",COUNTA(B$101:B309),"")</f>
        <v/>
      </c>
      <c r="G309" s="1"/>
      <c r="H309" s="1"/>
      <c r="K309" s="2" t="str">
        <f t="shared" si="19"/>
        <v/>
      </c>
    </row>
    <row r="310" spans="1:11" x14ac:dyDescent="0.2">
      <c r="A310" t="str">
        <f>IF(B310&lt;&gt;"",COUNTA(B$101:B310),"")</f>
        <v/>
      </c>
      <c r="G310" s="1"/>
      <c r="H310" s="1"/>
      <c r="K310" s="2" t="str">
        <f t="shared" si="19"/>
        <v/>
      </c>
    </row>
    <row r="311" spans="1:11" x14ac:dyDescent="0.2">
      <c r="A311" t="str">
        <f>IF(B311&lt;&gt;"",COUNTA(B$101:B311),"")</f>
        <v/>
      </c>
      <c r="G311" s="1"/>
      <c r="H311" s="1"/>
      <c r="K311" s="2" t="str">
        <f t="shared" si="19"/>
        <v/>
      </c>
    </row>
    <row r="312" spans="1:11" x14ac:dyDescent="0.2">
      <c r="A312" t="str">
        <f>IF(B312&lt;&gt;"",COUNTA(B$101:B312),"")</f>
        <v/>
      </c>
      <c r="G312" s="1"/>
      <c r="H312" s="1"/>
      <c r="K312" s="2" t="str">
        <f t="shared" si="19"/>
        <v/>
      </c>
    </row>
    <row r="313" spans="1:11" x14ac:dyDescent="0.2">
      <c r="A313" t="str">
        <f>IF(B313&lt;&gt;"",COUNTA(B$101:B313),"")</f>
        <v/>
      </c>
      <c r="G313" s="1"/>
      <c r="H313" s="1"/>
      <c r="K313" s="2" t="str">
        <f t="shared" si="19"/>
        <v/>
      </c>
    </row>
    <row r="314" spans="1:11" x14ac:dyDescent="0.2">
      <c r="A314" t="str">
        <f>IF(B314&lt;&gt;"",COUNTA(B$101:B314),"")</f>
        <v/>
      </c>
      <c r="G314" s="1"/>
      <c r="H314" s="1"/>
      <c r="K314" s="2" t="str">
        <f t="shared" si="19"/>
        <v/>
      </c>
    </row>
    <row r="315" spans="1:11" x14ac:dyDescent="0.2">
      <c r="A315" t="str">
        <f>IF(B315&lt;&gt;"",COUNTA(B$101:B315),"")</f>
        <v/>
      </c>
      <c r="G315" s="1"/>
      <c r="H315" s="1"/>
      <c r="K315" s="2" t="str">
        <f t="shared" si="19"/>
        <v/>
      </c>
    </row>
    <row r="316" spans="1:11" x14ac:dyDescent="0.2">
      <c r="A316" t="str">
        <f>IF(B316&lt;&gt;"",COUNTA(B$101:B316),"")</f>
        <v/>
      </c>
      <c r="G316" s="1"/>
      <c r="H316" s="1"/>
      <c r="K316" s="2" t="str">
        <f t="shared" si="19"/>
        <v/>
      </c>
    </row>
    <row r="317" spans="1:11" x14ac:dyDescent="0.2">
      <c r="A317" t="str">
        <f>IF(B317&lt;&gt;"",COUNTA(B$101:B317),"")</f>
        <v/>
      </c>
      <c r="G317" s="1"/>
      <c r="H317" s="1"/>
      <c r="K317" s="2" t="str">
        <f t="shared" si="19"/>
        <v/>
      </c>
    </row>
    <row r="318" spans="1:11" x14ac:dyDescent="0.2">
      <c r="A318" t="str">
        <f>IF(B318&lt;&gt;"",COUNTA(B$101:B318),"")</f>
        <v/>
      </c>
      <c r="G318" s="1"/>
      <c r="H318" s="1"/>
      <c r="K318" s="2" t="str">
        <f t="shared" si="19"/>
        <v/>
      </c>
    </row>
    <row r="319" spans="1:11" x14ac:dyDescent="0.2">
      <c r="A319" t="str">
        <f>IF(B319&lt;&gt;"",COUNTA(B$101:B319),"")</f>
        <v/>
      </c>
      <c r="G319" s="1"/>
      <c r="H319" s="1"/>
      <c r="K319" s="2" t="str">
        <f t="shared" si="19"/>
        <v/>
      </c>
    </row>
    <row r="320" spans="1:11" x14ac:dyDescent="0.2">
      <c r="A320" t="str">
        <f>IF(B320&lt;&gt;"",COUNTA(B$101:B320),"")</f>
        <v/>
      </c>
      <c r="G320" s="1"/>
      <c r="H320" s="1"/>
      <c r="K320" s="2" t="str">
        <f t="shared" si="19"/>
        <v/>
      </c>
    </row>
    <row r="321" spans="1:11" x14ac:dyDescent="0.2">
      <c r="A321" t="str">
        <f>IF(B321&lt;&gt;"",COUNTA(B$101:B321),"")</f>
        <v/>
      </c>
      <c r="G321" s="1"/>
      <c r="H321" s="1"/>
      <c r="K321" s="2" t="str">
        <f t="shared" si="19"/>
        <v/>
      </c>
    </row>
    <row r="322" spans="1:11" x14ac:dyDescent="0.2">
      <c r="A322" t="str">
        <f>IF(B322&lt;&gt;"",COUNTA(B$101:B322),"")</f>
        <v/>
      </c>
      <c r="G322" s="1"/>
      <c r="H322" s="1"/>
      <c r="K322" s="2" t="str">
        <f t="shared" si="19"/>
        <v/>
      </c>
    </row>
    <row r="323" spans="1:11" x14ac:dyDescent="0.2">
      <c r="A323" t="str">
        <f>IF(B323&lt;&gt;"",COUNTA(B$101:B323),"")</f>
        <v/>
      </c>
      <c r="G323" s="1"/>
      <c r="H323" s="1"/>
      <c r="K323" s="2" t="str">
        <f t="shared" si="19"/>
        <v/>
      </c>
    </row>
    <row r="324" spans="1:11" x14ac:dyDescent="0.2">
      <c r="A324" t="str">
        <f>IF(B324&lt;&gt;"",COUNTA(B$101:B324),"")</f>
        <v/>
      </c>
      <c r="G324" s="1"/>
      <c r="H324" s="1"/>
      <c r="K324" s="2" t="str">
        <f t="shared" si="19"/>
        <v/>
      </c>
    </row>
    <row r="325" spans="1:11" x14ac:dyDescent="0.2">
      <c r="A325" t="str">
        <f>IF(B325&lt;&gt;"",COUNTA(B$101:B325),"")</f>
        <v/>
      </c>
      <c r="G325" s="1"/>
      <c r="H325" s="1"/>
      <c r="K325" s="2" t="str">
        <f t="shared" si="19"/>
        <v/>
      </c>
    </row>
    <row r="326" spans="1:11" x14ac:dyDescent="0.2">
      <c r="A326" t="str">
        <f>IF(B326&lt;&gt;"",COUNTA(B$101:B326),"")</f>
        <v/>
      </c>
      <c r="G326" s="1"/>
      <c r="H326" s="1"/>
      <c r="K326" s="2" t="str">
        <f t="shared" si="19"/>
        <v/>
      </c>
    </row>
    <row r="327" spans="1:11" x14ac:dyDescent="0.2">
      <c r="A327" t="str">
        <f>IF(B327&lt;&gt;"",COUNTA(B$101:B327),"")</f>
        <v/>
      </c>
      <c r="G327" s="1"/>
      <c r="H327" s="1"/>
      <c r="K327" s="2" t="str">
        <f t="shared" si="19"/>
        <v/>
      </c>
    </row>
    <row r="328" spans="1:11" x14ac:dyDescent="0.2">
      <c r="A328" t="str">
        <f>IF(B328&lt;&gt;"",COUNTA(B$101:B328),"")</f>
        <v/>
      </c>
      <c r="G328" s="1"/>
      <c r="H328" s="1"/>
      <c r="K328" s="2" t="str">
        <f t="shared" si="19"/>
        <v/>
      </c>
    </row>
    <row r="329" spans="1:11" x14ac:dyDescent="0.2">
      <c r="A329" t="str">
        <f>IF(B329&lt;&gt;"",COUNTA(B$101:B329),"")</f>
        <v/>
      </c>
      <c r="G329" s="1"/>
      <c r="H329" s="1"/>
      <c r="K329" s="2" t="str">
        <f t="shared" si="19"/>
        <v/>
      </c>
    </row>
    <row r="330" spans="1:11" x14ac:dyDescent="0.2">
      <c r="A330" t="str">
        <f>IF(B330&lt;&gt;"",COUNTA(B$101:B330),"")</f>
        <v/>
      </c>
      <c r="G330" s="1"/>
      <c r="H330" s="1"/>
      <c r="K330" s="2" t="str">
        <f t="shared" si="19"/>
        <v/>
      </c>
    </row>
    <row r="331" spans="1:11" x14ac:dyDescent="0.2">
      <c r="A331" t="str">
        <f>IF(B331&lt;&gt;"",COUNTA(B$101:B331),"")</f>
        <v/>
      </c>
      <c r="G331" s="1"/>
      <c r="H331" s="1"/>
      <c r="K331" s="2" t="str">
        <f t="shared" si="19"/>
        <v/>
      </c>
    </row>
    <row r="332" spans="1:11" x14ac:dyDescent="0.2">
      <c r="A332" t="str">
        <f>IF(B332&lt;&gt;"",COUNTA(B$101:B332),"")</f>
        <v/>
      </c>
      <c r="G332" s="1"/>
      <c r="H332" s="1"/>
      <c r="K332" s="2" t="str">
        <f t="shared" si="19"/>
        <v/>
      </c>
    </row>
    <row r="333" spans="1:11" x14ac:dyDescent="0.2">
      <c r="A333" t="str">
        <f>IF(B333&lt;&gt;"",COUNTA(B$101:B333),"")</f>
        <v/>
      </c>
      <c r="G333" s="1"/>
      <c r="H333" s="1"/>
      <c r="K333" s="2" t="str">
        <f t="shared" si="19"/>
        <v/>
      </c>
    </row>
    <row r="334" spans="1:11" x14ac:dyDescent="0.2">
      <c r="A334" t="str">
        <f>IF(B334&lt;&gt;"",COUNTA(B$101:B334),"")</f>
        <v/>
      </c>
      <c r="G334" s="1"/>
      <c r="H334" s="1"/>
      <c r="K334" s="2" t="str">
        <f t="shared" si="19"/>
        <v/>
      </c>
    </row>
    <row r="335" spans="1:11" x14ac:dyDescent="0.2">
      <c r="A335" t="str">
        <f>IF(B335&lt;&gt;"",COUNTA(B$101:B335),"")</f>
        <v/>
      </c>
      <c r="G335" s="1"/>
      <c r="H335" s="1"/>
      <c r="K335" s="2" t="str">
        <f t="shared" si="19"/>
        <v/>
      </c>
    </row>
    <row r="336" spans="1:11" x14ac:dyDescent="0.2">
      <c r="A336" t="str">
        <f>IF(B336&lt;&gt;"",COUNTA(B$101:B336),"")</f>
        <v/>
      </c>
      <c r="G336" s="1"/>
      <c r="H336" s="1"/>
      <c r="K336" s="2" t="str">
        <f t="shared" si="19"/>
        <v/>
      </c>
    </row>
    <row r="337" spans="1:11" x14ac:dyDescent="0.2">
      <c r="A337" t="str">
        <f>IF(B337&lt;&gt;"",COUNTA(B$101:B337),"")</f>
        <v/>
      </c>
      <c r="G337" s="1"/>
      <c r="H337" s="1"/>
      <c r="K337" s="2" t="str">
        <f t="shared" si="19"/>
        <v/>
      </c>
    </row>
    <row r="338" spans="1:11" x14ac:dyDescent="0.2">
      <c r="A338" t="str">
        <f>IF(B338&lt;&gt;"",COUNTA(B$101:B338),"")</f>
        <v/>
      </c>
      <c r="G338" s="1"/>
      <c r="H338" s="1"/>
      <c r="K338" s="2" t="str">
        <f t="shared" si="19"/>
        <v/>
      </c>
    </row>
    <row r="339" spans="1:11" x14ac:dyDescent="0.2">
      <c r="A339" t="str">
        <f>IF(B339&lt;&gt;"",COUNTA(B$101:B339),"")</f>
        <v/>
      </c>
      <c r="G339" s="1"/>
      <c r="H339" s="1"/>
      <c r="K339" s="2" t="str">
        <f t="shared" si="19"/>
        <v/>
      </c>
    </row>
    <row r="340" spans="1:11" x14ac:dyDescent="0.2">
      <c r="A340" t="str">
        <f>IF(B340&lt;&gt;"",COUNTA(B$101:B340),"")</f>
        <v/>
      </c>
      <c r="G340" s="1"/>
      <c r="H340" s="1"/>
      <c r="K340" s="2" t="str">
        <f t="shared" si="19"/>
        <v/>
      </c>
    </row>
    <row r="341" spans="1:11" x14ac:dyDescent="0.2">
      <c r="A341" t="str">
        <f>IF(B341&lt;&gt;"",COUNTA(B$101:B341),"")</f>
        <v/>
      </c>
      <c r="G341" s="1"/>
      <c r="H341" s="1"/>
      <c r="K341" s="2" t="str">
        <f t="shared" si="19"/>
        <v/>
      </c>
    </row>
    <row r="342" spans="1:11" x14ac:dyDescent="0.2">
      <c r="A342" t="str">
        <f>IF(B342&lt;&gt;"",COUNTA(B$101:B342),"")</f>
        <v/>
      </c>
      <c r="G342" s="1"/>
      <c r="H342" s="1"/>
      <c r="K342" s="2" t="str">
        <f t="shared" si="19"/>
        <v/>
      </c>
    </row>
    <row r="343" spans="1:11" x14ac:dyDescent="0.2">
      <c r="A343" t="str">
        <f>IF(B343&lt;&gt;"",COUNTA(B$101:B343),"")</f>
        <v/>
      </c>
      <c r="G343" s="1"/>
      <c r="H343" s="1"/>
      <c r="K343" s="2" t="str">
        <f t="shared" si="19"/>
        <v/>
      </c>
    </row>
    <row r="344" spans="1:11" x14ac:dyDescent="0.2">
      <c r="A344" t="str">
        <f>IF(B344&lt;&gt;"",COUNTA(B$101:B344),"")</f>
        <v/>
      </c>
      <c r="G344" s="1"/>
      <c r="H344" s="1"/>
      <c r="K344" s="2" t="str">
        <f t="shared" si="19"/>
        <v/>
      </c>
    </row>
    <row r="345" spans="1:11" x14ac:dyDescent="0.2">
      <c r="A345" t="str">
        <f>IF(B345&lt;&gt;"",COUNTA(B$101:B345),"")</f>
        <v/>
      </c>
      <c r="G345" s="1"/>
      <c r="H345" s="1"/>
      <c r="K345" s="2" t="str">
        <f t="shared" si="19"/>
        <v/>
      </c>
    </row>
    <row r="346" spans="1:11" x14ac:dyDescent="0.2">
      <c r="A346" t="str">
        <f>IF(B346&lt;&gt;"",COUNTA(B$101:B346),"")</f>
        <v/>
      </c>
      <c r="G346" s="1"/>
      <c r="H346" s="1"/>
      <c r="K346" s="2" t="str">
        <f t="shared" si="19"/>
        <v/>
      </c>
    </row>
    <row r="347" spans="1:11" x14ac:dyDescent="0.2">
      <c r="A347" t="str">
        <f>IF(B347&lt;&gt;"",COUNTA(B$101:B347),"")</f>
        <v/>
      </c>
      <c r="G347" s="1"/>
      <c r="H347" s="1"/>
      <c r="K347" s="2" t="str">
        <f t="shared" si="19"/>
        <v/>
      </c>
    </row>
    <row r="348" spans="1:11" x14ac:dyDescent="0.2">
      <c r="A348" t="str">
        <f>IF(B348&lt;&gt;"",COUNTA(B$101:B348),"")</f>
        <v/>
      </c>
      <c r="G348" s="1"/>
      <c r="H348" s="1"/>
      <c r="K348" s="2" t="str">
        <f t="shared" si="19"/>
        <v/>
      </c>
    </row>
    <row r="349" spans="1:11" x14ac:dyDescent="0.2">
      <c r="A349" t="str">
        <f>IF(B349&lt;&gt;"",COUNTA(B$101:B349),"")</f>
        <v/>
      </c>
      <c r="G349" s="1"/>
      <c r="H349" s="1"/>
      <c r="K349" s="2" t="str">
        <f t="shared" si="19"/>
        <v/>
      </c>
    </row>
    <row r="350" spans="1:11" x14ac:dyDescent="0.2">
      <c r="A350" t="str">
        <f>IF(B350&lt;&gt;"",COUNTA(B$101:B350),"")</f>
        <v/>
      </c>
      <c r="G350" s="1"/>
      <c r="H350" s="1"/>
      <c r="K350" s="2" t="str">
        <f t="shared" si="19"/>
        <v/>
      </c>
    </row>
    <row r="351" spans="1:11" x14ac:dyDescent="0.2">
      <c r="A351" t="str">
        <f>IF(B351&lt;&gt;"",COUNTA(B$101:B351),"")</f>
        <v/>
      </c>
      <c r="G351" s="1"/>
      <c r="H351" s="1"/>
      <c r="K351" s="2" t="str">
        <f t="shared" si="19"/>
        <v/>
      </c>
    </row>
    <row r="352" spans="1:11" x14ac:dyDescent="0.2">
      <c r="A352" t="str">
        <f>IF(B352&lt;&gt;"",COUNTA(B$101:B352),"")</f>
        <v/>
      </c>
      <c r="G352" s="1"/>
      <c r="H352" s="1"/>
      <c r="K352" s="2" t="str">
        <f t="shared" si="19"/>
        <v/>
      </c>
    </row>
    <row r="353" spans="1:11" x14ac:dyDescent="0.2">
      <c r="A353" t="str">
        <f>IF(B353&lt;&gt;"",COUNTA(B$101:B353),"")</f>
        <v/>
      </c>
      <c r="G353" s="1"/>
      <c r="H353" s="1"/>
      <c r="K353" s="2" t="str">
        <f t="shared" si="19"/>
        <v/>
      </c>
    </row>
    <row r="354" spans="1:11" x14ac:dyDescent="0.2">
      <c r="A354" t="str">
        <f>IF(B354&lt;&gt;"",COUNTA(B$101:B354),"")</f>
        <v/>
      </c>
      <c r="G354" s="1"/>
      <c r="H354" s="1"/>
      <c r="K354" s="2" t="str">
        <f t="shared" si="19"/>
        <v/>
      </c>
    </row>
    <row r="355" spans="1:11" x14ac:dyDescent="0.2">
      <c r="A355" t="str">
        <f>IF(B355&lt;&gt;"",COUNTA(B$101:B355),"")</f>
        <v/>
      </c>
      <c r="G355" s="1"/>
      <c r="H355" s="1"/>
      <c r="K355" s="2" t="str">
        <f t="shared" si="19"/>
        <v/>
      </c>
    </row>
    <row r="356" spans="1:11" x14ac:dyDescent="0.2">
      <c r="A356" t="str">
        <f>IF(B356&lt;&gt;"",COUNTA(B$101:B356),"")</f>
        <v/>
      </c>
      <c r="G356" s="1"/>
      <c r="H356" s="1"/>
      <c r="K356" s="2" t="str">
        <f t="shared" si="19"/>
        <v/>
      </c>
    </row>
    <row r="357" spans="1:11" x14ac:dyDescent="0.2">
      <c r="A357" t="str">
        <f>IF(B357&lt;&gt;"",COUNTA(B$101:B357),"")</f>
        <v/>
      </c>
      <c r="G357" s="1"/>
      <c r="H357" s="1"/>
      <c r="K357" s="2" t="str">
        <f t="shared" si="19"/>
        <v/>
      </c>
    </row>
    <row r="358" spans="1:11" x14ac:dyDescent="0.2">
      <c r="A358" t="str">
        <f>IF(B358&lt;&gt;"",COUNTA(B$101:B358),"")</f>
        <v/>
      </c>
      <c r="G358" s="1"/>
      <c r="H358" s="1"/>
      <c r="K358" s="2" t="str">
        <f t="shared" ref="K358:K421" si="20">IF(G358&lt;&gt;"",H358-G358,"")</f>
        <v/>
      </c>
    </row>
    <row r="359" spans="1:11" x14ac:dyDescent="0.2">
      <c r="A359" t="str">
        <f>IF(B359&lt;&gt;"",COUNTA(B$101:B359),"")</f>
        <v/>
      </c>
      <c r="G359" s="1"/>
      <c r="H359" s="1"/>
      <c r="K359" s="2" t="str">
        <f t="shared" si="20"/>
        <v/>
      </c>
    </row>
    <row r="360" spans="1:11" x14ac:dyDescent="0.2">
      <c r="A360" t="str">
        <f>IF(B360&lt;&gt;"",COUNTA(B$101:B360),"")</f>
        <v/>
      </c>
      <c r="G360" s="1"/>
      <c r="H360" s="1"/>
      <c r="K360" s="2" t="str">
        <f t="shared" si="20"/>
        <v/>
      </c>
    </row>
    <row r="361" spans="1:11" x14ac:dyDescent="0.2">
      <c r="A361" t="str">
        <f>IF(B361&lt;&gt;"",COUNTA(B$101:B361),"")</f>
        <v/>
      </c>
      <c r="G361" s="1"/>
      <c r="H361" s="1"/>
      <c r="K361" s="2" t="str">
        <f t="shared" si="20"/>
        <v/>
      </c>
    </row>
    <row r="362" spans="1:11" x14ac:dyDescent="0.2">
      <c r="A362" t="str">
        <f>IF(B362&lt;&gt;"",COUNTA(B$101:B362),"")</f>
        <v/>
      </c>
      <c r="G362" s="1"/>
      <c r="H362" s="1"/>
      <c r="K362" s="2" t="str">
        <f t="shared" si="20"/>
        <v/>
      </c>
    </row>
    <row r="363" spans="1:11" x14ac:dyDescent="0.2">
      <c r="A363" t="str">
        <f>IF(B363&lt;&gt;"",COUNTA(B$101:B363),"")</f>
        <v/>
      </c>
      <c r="G363" s="1"/>
      <c r="H363" s="1"/>
      <c r="K363" s="2" t="str">
        <f t="shared" si="20"/>
        <v/>
      </c>
    </row>
    <row r="364" spans="1:11" x14ac:dyDescent="0.2">
      <c r="A364" t="str">
        <f>IF(B364&lt;&gt;"",COUNTA(B$101:B364),"")</f>
        <v/>
      </c>
      <c r="G364" s="1"/>
      <c r="H364" s="1"/>
      <c r="K364" s="2" t="str">
        <f t="shared" si="20"/>
        <v/>
      </c>
    </row>
    <row r="365" spans="1:11" x14ac:dyDescent="0.2">
      <c r="A365" t="str">
        <f>IF(B365&lt;&gt;"",COUNTA(B$101:B365),"")</f>
        <v/>
      </c>
      <c r="G365" s="1"/>
      <c r="H365" s="1"/>
      <c r="K365" s="2" t="str">
        <f t="shared" si="20"/>
        <v/>
      </c>
    </row>
    <row r="366" spans="1:11" x14ac:dyDescent="0.2">
      <c r="A366" t="str">
        <f>IF(B366&lt;&gt;"",COUNTA(B$101:B366),"")</f>
        <v/>
      </c>
      <c r="G366" s="1"/>
      <c r="H366" s="1"/>
      <c r="K366" s="2" t="str">
        <f t="shared" si="20"/>
        <v/>
      </c>
    </row>
    <row r="367" spans="1:11" x14ac:dyDescent="0.2">
      <c r="A367" t="str">
        <f>IF(B367&lt;&gt;"",COUNTA(B$101:B367),"")</f>
        <v/>
      </c>
      <c r="G367" s="1"/>
      <c r="H367" s="1"/>
      <c r="K367" s="2" t="str">
        <f t="shared" si="20"/>
        <v/>
      </c>
    </row>
    <row r="368" spans="1:11" x14ac:dyDescent="0.2">
      <c r="A368" t="str">
        <f>IF(B368&lt;&gt;"",COUNTA(B$101:B368),"")</f>
        <v/>
      </c>
      <c r="G368" s="1"/>
      <c r="H368" s="1"/>
      <c r="K368" s="2" t="str">
        <f t="shared" si="20"/>
        <v/>
      </c>
    </row>
    <row r="369" spans="1:11" x14ac:dyDescent="0.2">
      <c r="A369" t="str">
        <f>IF(B369&lt;&gt;"",COUNTA(B$101:B369),"")</f>
        <v/>
      </c>
      <c r="G369" s="1"/>
      <c r="H369" s="1"/>
      <c r="K369" s="2" t="str">
        <f t="shared" si="20"/>
        <v/>
      </c>
    </row>
    <row r="370" spans="1:11" x14ac:dyDescent="0.2">
      <c r="A370" t="str">
        <f>IF(B370&lt;&gt;"",COUNTA(B$101:B370),"")</f>
        <v/>
      </c>
      <c r="G370" s="1"/>
      <c r="H370" s="1"/>
      <c r="K370" s="2" t="str">
        <f t="shared" si="20"/>
        <v/>
      </c>
    </row>
    <row r="371" spans="1:11" x14ac:dyDescent="0.2">
      <c r="A371" t="str">
        <f>IF(B371&lt;&gt;"",COUNTA(B$101:B371),"")</f>
        <v/>
      </c>
      <c r="G371" s="1"/>
      <c r="H371" s="1"/>
      <c r="K371" s="2" t="str">
        <f t="shared" si="20"/>
        <v/>
      </c>
    </row>
    <row r="372" spans="1:11" x14ac:dyDescent="0.2">
      <c r="A372" t="str">
        <f>IF(B372&lt;&gt;"",COUNTA(B$101:B372),"")</f>
        <v/>
      </c>
      <c r="G372" s="1"/>
      <c r="H372" s="1"/>
      <c r="K372" s="2" t="str">
        <f t="shared" si="20"/>
        <v/>
      </c>
    </row>
    <row r="373" spans="1:11" x14ac:dyDescent="0.2">
      <c r="A373" t="str">
        <f>IF(B373&lt;&gt;"",COUNTA(B$101:B373),"")</f>
        <v/>
      </c>
      <c r="G373" s="1"/>
      <c r="H373" s="1"/>
      <c r="K373" s="2" t="str">
        <f t="shared" si="20"/>
        <v/>
      </c>
    </row>
    <row r="374" spans="1:11" x14ac:dyDescent="0.2">
      <c r="A374" t="str">
        <f>IF(B374&lt;&gt;"",COUNTA(B$101:B374),"")</f>
        <v/>
      </c>
      <c r="G374" s="1"/>
      <c r="H374" s="1"/>
      <c r="K374" s="2" t="str">
        <f t="shared" si="20"/>
        <v/>
      </c>
    </row>
    <row r="375" spans="1:11" x14ac:dyDescent="0.2">
      <c r="A375" t="str">
        <f>IF(B375&lt;&gt;"",COUNTA(B$101:B375),"")</f>
        <v/>
      </c>
      <c r="G375" s="1"/>
      <c r="H375" s="1"/>
      <c r="K375" s="2" t="str">
        <f t="shared" si="20"/>
        <v/>
      </c>
    </row>
    <row r="376" spans="1:11" x14ac:dyDescent="0.2">
      <c r="A376" t="str">
        <f>IF(B376&lt;&gt;"",COUNTA(B$101:B376),"")</f>
        <v/>
      </c>
      <c r="G376" s="1"/>
      <c r="H376" s="1"/>
      <c r="K376" s="2" t="str">
        <f t="shared" si="20"/>
        <v/>
      </c>
    </row>
    <row r="377" spans="1:11" x14ac:dyDescent="0.2">
      <c r="A377" t="str">
        <f>IF(B377&lt;&gt;"",COUNTA(B$101:B377),"")</f>
        <v/>
      </c>
      <c r="G377" s="1"/>
      <c r="H377" s="1"/>
      <c r="K377" s="2" t="str">
        <f t="shared" si="20"/>
        <v/>
      </c>
    </row>
    <row r="378" spans="1:11" x14ac:dyDescent="0.2">
      <c r="A378" t="str">
        <f>IF(B378&lt;&gt;"",COUNTA(B$101:B378),"")</f>
        <v/>
      </c>
      <c r="G378" s="1"/>
      <c r="H378" s="1"/>
      <c r="K378" s="2" t="str">
        <f t="shared" si="20"/>
        <v/>
      </c>
    </row>
    <row r="379" spans="1:11" x14ac:dyDescent="0.2">
      <c r="A379" t="str">
        <f>IF(B379&lt;&gt;"",COUNTA(B$101:B379),"")</f>
        <v/>
      </c>
      <c r="G379" s="1"/>
      <c r="H379" s="1"/>
      <c r="K379" s="2" t="str">
        <f t="shared" si="20"/>
        <v/>
      </c>
    </row>
    <row r="380" spans="1:11" x14ac:dyDescent="0.2">
      <c r="A380" t="str">
        <f>IF(B380&lt;&gt;"",COUNTA(B$101:B380),"")</f>
        <v/>
      </c>
      <c r="G380" s="1"/>
      <c r="H380" s="1"/>
      <c r="K380" s="2" t="str">
        <f t="shared" si="20"/>
        <v/>
      </c>
    </row>
    <row r="381" spans="1:11" x14ac:dyDescent="0.2">
      <c r="A381" t="str">
        <f>IF(B381&lt;&gt;"",COUNTA(B$101:B381),"")</f>
        <v/>
      </c>
      <c r="G381" s="1"/>
      <c r="H381" s="1"/>
      <c r="K381" s="2" t="str">
        <f t="shared" si="20"/>
        <v/>
      </c>
    </row>
    <row r="382" spans="1:11" x14ac:dyDescent="0.2">
      <c r="A382" t="str">
        <f>IF(B382&lt;&gt;"",COUNTA(B$101:B382),"")</f>
        <v/>
      </c>
      <c r="G382" s="1"/>
      <c r="H382" s="1"/>
      <c r="K382" s="2" t="str">
        <f t="shared" si="20"/>
        <v/>
      </c>
    </row>
    <row r="383" spans="1:11" x14ac:dyDescent="0.2">
      <c r="A383" t="str">
        <f>IF(B383&lt;&gt;"",COUNTA(B$101:B383),"")</f>
        <v/>
      </c>
      <c r="G383" s="1"/>
      <c r="H383" s="1"/>
      <c r="K383" s="2" t="str">
        <f t="shared" si="20"/>
        <v/>
      </c>
    </row>
    <row r="384" spans="1:11" x14ac:dyDescent="0.2">
      <c r="A384" t="str">
        <f>IF(B384&lt;&gt;"",COUNTA(B$101:B384),"")</f>
        <v/>
      </c>
      <c r="G384" s="1"/>
      <c r="H384" s="1"/>
      <c r="K384" s="2" t="str">
        <f t="shared" si="20"/>
        <v/>
      </c>
    </row>
    <row r="385" spans="1:11" x14ac:dyDescent="0.2">
      <c r="A385" t="str">
        <f>IF(B385&lt;&gt;"",COUNTA(B$101:B385),"")</f>
        <v/>
      </c>
      <c r="G385" s="1"/>
      <c r="H385" s="1"/>
      <c r="K385" s="2" t="str">
        <f t="shared" si="20"/>
        <v/>
      </c>
    </row>
    <row r="386" spans="1:11" x14ac:dyDescent="0.2">
      <c r="A386" t="str">
        <f>IF(B386&lt;&gt;"",COUNTA(B$101:B386),"")</f>
        <v/>
      </c>
      <c r="G386" s="1"/>
      <c r="H386" s="1"/>
      <c r="K386" s="2" t="str">
        <f t="shared" si="20"/>
        <v/>
      </c>
    </row>
    <row r="387" spans="1:11" x14ac:dyDescent="0.2">
      <c r="A387" t="str">
        <f>IF(B387&lt;&gt;"",COUNTA(B$101:B387),"")</f>
        <v/>
      </c>
      <c r="G387" s="1"/>
      <c r="H387" s="1"/>
      <c r="K387" s="2" t="str">
        <f t="shared" si="20"/>
        <v/>
      </c>
    </row>
    <row r="388" spans="1:11" x14ac:dyDescent="0.2">
      <c r="A388" t="str">
        <f>IF(B388&lt;&gt;"",COUNTA(B$101:B388),"")</f>
        <v/>
      </c>
      <c r="G388" s="1"/>
      <c r="H388" s="1"/>
      <c r="K388" s="2" t="str">
        <f t="shared" si="20"/>
        <v/>
      </c>
    </row>
    <row r="389" spans="1:11" x14ac:dyDescent="0.2">
      <c r="A389" t="str">
        <f>IF(B389&lt;&gt;"",COUNTA(B$101:B389),"")</f>
        <v/>
      </c>
      <c r="G389" s="1"/>
      <c r="H389" s="1"/>
      <c r="K389" s="2" t="str">
        <f t="shared" si="20"/>
        <v/>
      </c>
    </row>
    <row r="390" spans="1:11" x14ac:dyDescent="0.2">
      <c r="A390" t="str">
        <f>IF(B390&lt;&gt;"",COUNTA(B$101:B390),"")</f>
        <v/>
      </c>
      <c r="G390" s="1"/>
      <c r="H390" s="1"/>
      <c r="K390" s="2" t="str">
        <f t="shared" si="20"/>
        <v/>
      </c>
    </row>
    <row r="391" spans="1:11" x14ac:dyDescent="0.2">
      <c r="A391" t="str">
        <f>IF(B391&lt;&gt;"",COUNTA(B$101:B391),"")</f>
        <v/>
      </c>
      <c r="G391" s="1"/>
      <c r="H391" s="1"/>
      <c r="K391" s="2" t="str">
        <f t="shared" si="20"/>
        <v/>
      </c>
    </row>
    <row r="392" spans="1:11" x14ac:dyDescent="0.2">
      <c r="A392" t="str">
        <f>IF(B392&lt;&gt;"",COUNTA(B$101:B392),"")</f>
        <v/>
      </c>
      <c r="G392" s="1"/>
      <c r="H392" s="1"/>
      <c r="K392" s="2" t="str">
        <f t="shared" si="20"/>
        <v/>
      </c>
    </row>
    <row r="393" spans="1:11" x14ac:dyDescent="0.2">
      <c r="A393" t="str">
        <f>IF(B393&lt;&gt;"",COUNTA(B$101:B393),"")</f>
        <v/>
      </c>
      <c r="G393" s="1"/>
      <c r="H393" s="1"/>
      <c r="K393" s="2" t="str">
        <f t="shared" si="20"/>
        <v/>
      </c>
    </row>
    <row r="394" spans="1:11" x14ac:dyDescent="0.2">
      <c r="A394" t="str">
        <f>IF(B394&lt;&gt;"",COUNTA(B$101:B394),"")</f>
        <v/>
      </c>
      <c r="G394" s="1"/>
      <c r="H394" s="1"/>
      <c r="K394" s="2" t="str">
        <f t="shared" si="20"/>
        <v/>
      </c>
    </row>
    <row r="395" spans="1:11" x14ac:dyDescent="0.2">
      <c r="A395" t="str">
        <f>IF(B395&lt;&gt;"",COUNTA(B$101:B395),"")</f>
        <v/>
      </c>
      <c r="G395" s="1"/>
      <c r="H395" s="1"/>
      <c r="K395" s="2" t="str">
        <f t="shared" si="20"/>
        <v/>
      </c>
    </row>
    <row r="396" spans="1:11" x14ac:dyDescent="0.2">
      <c r="A396" t="str">
        <f>IF(B396&lt;&gt;"",COUNTA(B$101:B396),"")</f>
        <v/>
      </c>
      <c r="G396" s="1"/>
      <c r="H396" s="1"/>
      <c r="K396" s="2" t="str">
        <f t="shared" si="20"/>
        <v/>
      </c>
    </row>
    <row r="397" spans="1:11" x14ac:dyDescent="0.2">
      <c r="A397" t="str">
        <f>IF(B397&lt;&gt;"",COUNTA(B$101:B397),"")</f>
        <v/>
      </c>
      <c r="G397" s="1"/>
      <c r="H397" s="1"/>
      <c r="K397" s="2" t="str">
        <f t="shared" si="20"/>
        <v/>
      </c>
    </row>
    <row r="398" spans="1:11" x14ac:dyDescent="0.2">
      <c r="A398" t="str">
        <f>IF(B398&lt;&gt;"",COUNTA(B$101:B398),"")</f>
        <v/>
      </c>
      <c r="G398" s="1"/>
      <c r="H398" s="1"/>
      <c r="K398" s="2" t="str">
        <f t="shared" si="20"/>
        <v/>
      </c>
    </row>
    <row r="399" spans="1:11" x14ac:dyDescent="0.2">
      <c r="A399" t="str">
        <f>IF(B399&lt;&gt;"",COUNTA(B$101:B399),"")</f>
        <v/>
      </c>
      <c r="G399" s="1"/>
      <c r="H399" s="1"/>
      <c r="K399" s="2" t="str">
        <f t="shared" si="20"/>
        <v/>
      </c>
    </row>
    <row r="400" spans="1:11" x14ac:dyDescent="0.2">
      <c r="A400" t="str">
        <f>IF(B400&lt;&gt;"",COUNTA(B$101:B400),"")</f>
        <v/>
      </c>
      <c r="G400" s="1"/>
      <c r="H400" s="1"/>
      <c r="K400" s="2" t="str">
        <f t="shared" si="20"/>
        <v/>
      </c>
    </row>
    <row r="401" spans="1:11" x14ac:dyDescent="0.2">
      <c r="A401" t="str">
        <f>IF(B401&lt;&gt;"",COUNTA(B$101:B401),"")</f>
        <v/>
      </c>
      <c r="G401" s="1"/>
      <c r="H401" s="1"/>
      <c r="K401" s="2" t="str">
        <f t="shared" si="20"/>
        <v/>
      </c>
    </row>
    <row r="402" spans="1:11" x14ac:dyDescent="0.2">
      <c r="A402" t="str">
        <f>IF(B402&lt;&gt;"",COUNTA(B$101:B402),"")</f>
        <v/>
      </c>
      <c r="G402" s="1"/>
      <c r="H402" s="1"/>
      <c r="K402" s="2" t="str">
        <f t="shared" si="20"/>
        <v/>
      </c>
    </row>
    <row r="403" spans="1:11" x14ac:dyDescent="0.2">
      <c r="A403" t="str">
        <f>IF(B403&lt;&gt;"",COUNTA(B$101:B403),"")</f>
        <v/>
      </c>
      <c r="G403" s="1"/>
      <c r="H403" s="1"/>
      <c r="K403" s="2" t="str">
        <f t="shared" si="20"/>
        <v/>
      </c>
    </row>
    <row r="404" spans="1:11" x14ac:dyDescent="0.2">
      <c r="A404" t="str">
        <f>IF(B404&lt;&gt;"",COUNTA(B$101:B404),"")</f>
        <v/>
      </c>
      <c r="G404" s="1"/>
      <c r="H404" s="1"/>
      <c r="K404" s="2" t="str">
        <f t="shared" si="20"/>
        <v/>
      </c>
    </row>
    <row r="405" spans="1:11" x14ac:dyDescent="0.2">
      <c r="A405" t="str">
        <f>IF(B405&lt;&gt;"",COUNTA(B$101:B405),"")</f>
        <v/>
      </c>
      <c r="G405" s="1"/>
      <c r="H405" s="1"/>
      <c r="K405" s="2" t="str">
        <f t="shared" si="20"/>
        <v/>
      </c>
    </row>
    <row r="406" spans="1:11" x14ac:dyDescent="0.2">
      <c r="A406" t="str">
        <f>IF(B406&lt;&gt;"",COUNTA(B$101:B406),"")</f>
        <v/>
      </c>
      <c r="G406" s="1"/>
      <c r="H406" s="1"/>
      <c r="K406" s="2" t="str">
        <f t="shared" si="20"/>
        <v/>
      </c>
    </row>
    <row r="407" spans="1:11" x14ac:dyDescent="0.2">
      <c r="A407" t="str">
        <f>IF(B407&lt;&gt;"",COUNTA(B$101:B407),"")</f>
        <v/>
      </c>
      <c r="G407" s="1"/>
      <c r="H407" s="1"/>
      <c r="K407" s="2" t="str">
        <f t="shared" si="20"/>
        <v/>
      </c>
    </row>
    <row r="408" spans="1:11" x14ac:dyDescent="0.2">
      <c r="A408" t="str">
        <f>IF(B408&lt;&gt;"",COUNTA(B$101:B408),"")</f>
        <v/>
      </c>
      <c r="G408" s="1"/>
      <c r="H408" s="1"/>
      <c r="K408" s="2" t="str">
        <f t="shared" si="20"/>
        <v/>
      </c>
    </row>
    <row r="409" spans="1:11" x14ac:dyDescent="0.2">
      <c r="A409" t="str">
        <f>IF(B409&lt;&gt;"",COUNTA(B$101:B409),"")</f>
        <v/>
      </c>
      <c r="G409" s="1"/>
      <c r="H409" s="1"/>
      <c r="K409" s="2" t="str">
        <f t="shared" si="20"/>
        <v/>
      </c>
    </row>
    <row r="410" spans="1:11" x14ac:dyDescent="0.2">
      <c r="A410" t="str">
        <f>IF(B410&lt;&gt;"",COUNTA(B$101:B410),"")</f>
        <v/>
      </c>
      <c r="G410" s="1"/>
      <c r="H410" s="1"/>
      <c r="K410" s="2" t="str">
        <f t="shared" si="20"/>
        <v/>
      </c>
    </row>
    <row r="411" spans="1:11" x14ac:dyDescent="0.2">
      <c r="A411" t="str">
        <f>IF(B411&lt;&gt;"",COUNTA(B$101:B411),"")</f>
        <v/>
      </c>
      <c r="G411" s="1"/>
      <c r="H411" s="1"/>
      <c r="K411" s="2" t="str">
        <f t="shared" si="20"/>
        <v/>
      </c>
    </row>
    <row r="412" spans="1:11" x14ac:dyDescent="0.2">
      <c r="A412" t="str">
        <f>IF(B412&lt;&gt;"",COUNTA(B$101:B412),"")</f>
        <v/>
      </c>
      <c r="G412" s="1"/>
      <c r="H412" s="1"/>
      <c r="K412" s="2" t="str">
        <f t="shared" si="20"/>
        <v/>
      </c>
    </row>
    <row r="413" spans="1:11" x14ac:dyDescent="0.2">
      <c r="A413" t="str">
        <f>IF(B413&lt;&gt;"",COUNTA(B$101:B413),"")</f>
        <v/>
      </c>
      <c r="G413" s="1"/>
      <c r="H413" s="1"/>
      <c r="K413" s="2" t="str">
        <f t="shared" si="20"/>
        <v/>
      </c>
    </row>
    <row r="414" spans="1:11" x14ac:dyDescent="0.2">
      <c r="A414" t="str">
        <f>IF(B414&lt;&gt;"",COUNTA(B$101:B414),"")</f>
        <v/>
      </c>
      <c r="G414" s="1"/>
      <c r="H414" s="1"/>
      <c r="K414" s="2" t="str">
        <f t="shared" si="20"/>
        <v/>
      </c>
    </row>
    <row r="415" spans="1:11" x14ac:dyDescent="0.2">
      <c r="A415" t="str">
        <f>IF(B415&lt;&gt;"",COUNTA(B$101:B415),"")</f>
        <v/>
      </c>
      <c r="G415" s="1"/>
      <c r="H415" s="1"/>
      <c r="K415" s="2" t="str">
        <f t="shared" si="20"/>
        <v/>
      </c>
    </row>
    <row r="416" spans="1:11" x14ac:dyDescent="0.2">
      <c r="A416" t="str">
        <f>IF(B416&lt;&gt;"",COUNTA(B$101:B416),"")</f>
        <v/>
      </c>
      <c r="G416" s="1"/>
      <c r="H416" s="1"/>
      <c r="K416" s="2" t="str">
        <f t="shared" si="20"/>
        <v/>
      </c>
    </row>
    <row r="417" spans="1:11" x14ac:dyDescent="0.2">
      <c r="A417" t="str">
        <f>IF(B417&lt;&gt;"",COUNTA(B$101:B417),"")</f>
        <v/>
      </c>
      <c r="G417" s="1"/>
      <c r="H417" s="1"/>
      <c r="K417" s="2" t="str">
        <f t="shared" si="20"/>
        <v/>
      </c>
    </row>
    <row r="418" spans="1:11" x14ac:dyDescent="0.2">
      <c r="A418" t="str">
        <f>IF(B418&lt;&gt;"",COUNTA(B$101:B418),"")</f>
        <v/>
      </c>
      <c r="G418" s="1"/>
      <c r="H418" s="1"/>
      <c r="K418" s="2" t="str">
        <f t="shared" si="20"/>
        <v/>
      </c>
    </row>
    <row r="419" spans="1:11" x14ac:dyDescent="0.2">
      <c r="A419" t="str">
        <f>IF(B419&lt;&gt;"",COUNTA(B$101:B419),"")</f>
        <v/>
      </c>
      <c r="G419" s="1"/>
      <c r="H419" s="1"/>
      <c r="K419" s="2" t="str">
        <f t="shared" si="20"/>
        <v/>
      </c>
    </row>
    <row r="420" spans="1:11" x14ac:dyDescent="0.2">
      <c r="A420" t="str">
        <f>IF(B420&lt;&gt;"",COUNTA(B$101:B420),"")</f>
        <v/>
      </c>
      <c r="G420" s="1"/>
      <c r="H420" s="1"/>
      <c r="K420" s="2" t="str">
        <f t="shared" si="20"/>
        <v/>
      </c>
    </row>
    <row r="421" spans="1:11" x14ac:dyDescent="0.2">
      <c r="A421" t="str">
        <f>IF(B421&lt;&gt;"",COUNTA(B$101:B421),"")</f>
        <v/>
      </c>
      <c r="G421" s="1"/>
      <c r="H421" s="1"/>
      <c r="K421" s="2" t="str">
        <f t="shared" si="20"/>
        <v/>
      </c>
    </row>
    <row r="422" spans="1:11" x14ac:dyDescent="0.2">
      <c r="A422" t="str">
        <f>IF(B422&lt;&gt;"",COUNTA(B$101:B422),"")</f>
        <v/>
      </c>
      <c r="G422" s="1"/>
      <c r="H422" s="1"/>
      <c r="K422" s="2" t="str">
        <f t="shared" ref="K422:K485" si="21">IF(G422&lt;&gt;"",H422-G422,"")</f>
        <v/>
      </c>
    </row>
    <row r="423" spans="1:11" x14ac:dyDescent="0.2">
      <c r="A423" t="str">
        <f>IF(B423&lt;&gt;"",COUNTA(B$101:B423),"")</f>
        <v/>
      </c>
      <c r="G423" s="1"/>
      <c r="H423" s="1"/>
      <c r="K423" s="2" t="str">
        <f t="shared" si="21"/>
        <v/>
      </c>
    </row>
    <row r="424" spans="1:11" x14ac:dyDescent="0.2">
      <c r="A424" t="str">
        <f>IF(B424&lt;&gt;"",COUNTA(B$101:B424),"")</f>
        <v/>
      </c>
      <c r="G424" s="1"/>
      <c r="H424" s="1"/>
      <c r="K424" s="2" t="str">
        <f t="shared" si="21"/>
        <v/>
      </c>
    </row>
    <row r="425" spans="1:11" x14ac:dyDescent="0.2">
      <c r="A425" t="str">
        <f>IF(B425&lt;&gt;"",COUNTA(B$101:B425),"")</f>
        <v/>
      </c>
      <c r="G425" s="1"/>
      <c r="H425" s="1"/>
      <c r="K425" s="2" t="str">
        <f t="shared" si="21"/>
        <v/>
      </c>
    </row>
    <row r="426" spans="1:11" x14ac:dyDescent="0.2">
      <c r="A426" t="str">
        <f>IF(B426&lt;&gt;"",COUNTA(B$101:B426),"")</f>
        <v/>
      </c>
      <c r="G426" s="1"/>
      <c r="H426" s="1"/>
      <c r="K426" s="2" t="str">
        <f t="shared" si="21"/>
        <v/>
      </c>
    </row>
    <row r="427" spans="1:11" x14ac:dyDescent="0.2">
      <c r="A427" t="str">
        <f>IF(B427&lt;&gt;"",COUNTA(B$101:B427),"")</f>
        <v/>
      </c>
      <c r="G427" s="1"/>
      <c r="H427" s="1"/>
      <c r="K427" s="2" t="str">
        <f t="shared" si="21"/>
        <v/>
      </c>
    </row>
    <row r="428" spans="1:11" x14ac:dyDescent="0.2">
      <c r="A428" t="str">
        <f>IF(B428&lt;&gt;"",COUNTA(B$101:B428),"")</f>
        <v/>
      </c>
      <c r="G428" s="1"/>
      <c r="H428" s="1"/>
      <c r="K428" s="2" t="str">
        <f t="shared" si="21"/>
        <v/>
      </c>
    </row>
    <row r="429" spans="1:11" x14ac:dyDescent="0.2">
      <c r="A429" t="str">
        <f>IF(B429&lt;&gt;"",COUNTA(B$101:B429),"")</f>
        <v/>
      </c>
      <c r="G429" s="1"/>
      <c r="H429" s="1"/>
      <c r="K429" s="2" t="str">
        <f t="shared" si="21"/>
        <v/>
      </c>
    </row>
    <row r="430" spans="1:11" x14ac:dyDescent="0.2">
      <c r="A430" t="str">
        <f>IF(B430&lt;&gt;"",COUNTA(B$101:B430),"")</f>
        <v/>
      </c>
      <c r="G430" s="1"/>
      <c r="H430" s="1"/>
      <c r="K430" s="2" t="str">
        <f t="shared" si="21"/>
        <v/>
      </c>
    </row>
    <row r="431" spans="1:11" x14ac:dyDescent="0.2">
      <c r="A431" t="str">
        <f>IF(B431&lt;&gt;"",COUNTA(B$101:B431),"")</f>
        <v/>
      </c>
      <c r="G431" s="1"/>
      <c r="H431" s="1"/>
      <c r="K431" s="2" t="str">
        <f t="shared" si="21"/>
        <v/>
      </c>
    </row>
    <row r="432" spans="1:11" x14ac:dyDescent="0.2">
      <c r="A432" t="str">
        <f>IF(B432&lt;&gt;"",COUNTA(B$101:B432),"")</f>
        <v/>
      </c>
      <c r="G432" s="1"/>
      <c r="H432" s="1"/>
      <c r="K432" s="2" t="str">
        <f t="shared" si="21"/>
        <v/>
      </c>
    </row>
    <row r="433" spans="1:11" x14ac:dyDescent="0.2">
      <c r="A433" t="str">
        <f>IF(B433&lt;&gt;"",COUNTA(B$101:B433),"")</f>
        <v/>
      </c>
      <c r="G433" s="1"/>
      <c r="H433" s="1"/>
      <c r="K433" s="2" t="str">
        <f t="shared" si="21"/>
        <v/>
      </c>
    </row>
    <row r="434" spans="1:11" x14ac:dyDescent="0.2">
      <c r="A434" t="str">
        <f>IF(B434&lt;&gt;"",COUNTA(B$101:B434),"")</f>
        <v/>
      </c>
      <c r="G434" s="1"/>
      <c r="H434" s="1"/>
      <c r="K434" s="2" t="str">
        <f t="shared" si="21"/>
        <v/>
      </c>
    </row>
    <row r="435" spans="1:11" x14ac:dyDescent="0.2">
      <c r="A435" t="str">
        <f>IF(B435&lt;&gt;"",COUNTA(B$101:B435),"")</f>
        <v/>
      </c>
      <c r="G435" s="1"/>
      <c r="H435" s="1"/>
      <c r="K435" s="2" t="str">
        <f t="shared" si="21"/>
        <v/>
      </c>
    </row>
    <row r="436" spans="1:11" x14ac:dyDescent="0.2">
      <c r="A436" t="str">
        <f>IF(B436&lt;&gt;"",COUNTA(B$101:B436),"")</f>
        <v/>
      </c>
      <c r="G436" s="1"/>
      <c r="H436" s="1"/>
      <c r="K436" s="2" t="str">
        <f t="shared" si="21"/>
        <v/>
      </c>
    </row>
    <row r="437" spans="1:11" x14ac:dyDescent="0.2">
      <c r="A437" t="str">
        <f>IF(B437&lt;&gt;"",COUNTA(B$101:B437),"")</f>
        <v/>
      </c>
      <c r="G437" s="1"/>
      <c r="H437" s="1"/>
      <c r="K437" s="2" t="str">
        <f t="shared" si="21"/>
        <v/>
      </c>
    </row>
    <row r="438" spans="1:11" x14ac:dyDescent="0.2">
      <c r="A438" t="str">
        <f>IF(B438&lt;&gt;"",COUNTA(B$101:B438),"")</f>
        <v/>
      </c>
      <c r="G438" s="1"/>
      <c r="H438" s="1"/>
      <c r="K438" s="2" t="str">
        <f t="shared" si="21"/>
        <v/>
      </c>
    </row>
    <row r="439" spans="1:11" x14ac:dyDescent="0.2">
      <c r="A439" t="str">
        <f>IF(B439&lt;&gt;"",COUNTA(B$101:B439),"")</f>
        <v/>
      </c>
      <c r="G439" s="1"/>
      <c r="H439" s="1"/>
      <c r="K439" s="2" t="str">
        <f t="shared" si="21"/>
        <v/>
      </c>
    </row>
    <row r="440" spans="1:11" x14ac:dyDescent="0.2">
      <c r="A440" t="str">
        <f>IF(B440&lt;&gt;"",COUNTA(B$101:B440),"")</f>
        <v/>
      </c>
      <c r="G440" s="1"/>
      <c r="H440" s="1"/>
      <c r="K440" s="2" t="str">
        <f t="shared" si="21"/>
        <v/>
      </c>
    </row>
    <row r="441" spans="1:11" x14ac:dyDescent="0.2">
      <c r="A441" t="str">
        <f>IF(B441&lt;&gt;"",COUNTA(B$101:B441),"")</f>
        <v/>
      </c>
      <c r="G441" s="1"/>
      <c r="H441" s="1"/>
      <c r="K441" s="2" t="str">
        <f t="shared" si="21"/>
        <v/>
      </c>
    </row>
    <row r="442" spans="1:11" x14ac:dyDescent="0.2">
      <c r="A442" t="str">
        <f>IF(B442&lt;&gt;"",COUNTA(B$101:B442),"")</f>
        <v/>
      </c>
      <c r="G442" s="1"/>
      <c r="H442" s="1"/>
      <c r="K442" s="2" t="str">
        <f t="shared" si="21"/>
        <v/>
      </c>
    </row>
    <row r="443" spans="1:11" x14ac:dyDescent="0.2">
      <c r="A443" t="str">
        <f>IF(B443&lt;&gt;"",COUNTA(B$101:B443),"")</f>
        <v/>
      </c>
      <c r="G443" s="1"/>
      <c r="H443" s="1"/>
      <c r="K443" s="2" t="str">
        <f t="shared" si="21"/>
        <v/>
      </c>
    </row>
    <row r="444" spans="1:11" x14ac:dyDescent="0.2">
      <c r="A444" t="str">
        <f>IF(B444&lt;&gt;"",COUNTA(B$101:B444),"")</f>
        <v/>
      </c>
      <c r="G444" s="1"/>
      <c r="H444" s="1"/>
      <c r="K444" s="2" t="str">
        <f t="shared" si="21"/>
        <v/>
      </c>
    </row>
    <row r="445" spans="1:11" x14ac:dyDescent="0.2">
      <c r="A445" t="str">
        <f>IF(B445&lt;&gt;"",COUNTA(B$101:B445),"")</f>
        <v/>
      </c>
      <c r="G445" s="1"/>
      <c r="H445" s="1"/>
      <c r="K445" s="2" t="str">
        <f t="shared" si="21"/>
        <v/>
      </c>
    </row>
    <row r="446" spans="1:11" x14ac:dyDescent="0.2">
      <c r="A446" t="str">
        <f>IF(B446&lt;&gt;"",COUNTA(B$101:B446),"")</f>
        <v/>
      </c>
      <c r="G446" s="1"/>
      <c r="H446" s="1"/>
      <c r="K446" s="2" t="str">
        <f t="shared" si="21"/>
        <v/>
      </c>
    </row>
    <row r="447" spans="1:11" x14ac:dyDescent="0.2">
      <c r="A447" t="str">
        <f>IF(B447&lt;&gt;"",COUNTA(B$101:B447),"")</f>
        <v/>
      </c>
      <c r="G447" s="1"/>
      <c r="H447" s="1"/>
      <c r="K447" s="2" t="str">
        <f t="shared" si="21"/>
        <v/>
      </c>
    </row>
    <row r="448" spans="1:11" x14ac:dyDescent="0.2">
      <c r="A448" t="str">
        <f>IF(B448&lt;&gt;"",COUNTA(B$101:B448),"")</f>
        <v/>
      </c>
      <c r="G448" s="1"/>
      <c r="H448" s="1"/>
      <c r="K448" s="2" t="str">
        <f t="shared" si="21"/>
        <v/>
      </c>
    </row>
    <row r="449" spans="1:11" x14ac:dyDescent="0.2">
      <c r="A449" t="str">
        <f>IF(B449&lt;&gt;"",COUNTA(B$101:B449),"")</f>
        <v/>
      </c>
      <c r="G449" s="1"/>
      <c r="H449" s="1"/>
      <c r="K449" s="2" t="str">
        <f t="shared" si="21"/>
        <v/>
      </c>
    </row>
    <row r="450" spans="1:11" x14ac:dyDescent="0.2">
      <c r="A450" t="str">
        <f>IF(B450&lt;&gt;"",COUNTA(B$101:B450),"")</f>
        <v/>
      </c>
      <c r="G450" s="1"/>
      <c r="H450" s="1"/>
      <c r="K450" s="2" t="str">
        <f t="shared" si="21"/>
        <v/>
      </c>
    </row>
    <row r="451" spans="1:11" x14ac:dyDescent="0.2">
      <c r="A451" t="str">
        <f>IF(B451&lt;&gt;"",COUNTA(B$101:B451),"")</f>
        <v/>
      </c>
      <c r="G451" s="1"/>
      <c r="H451" s="1"/>
      <c r="K451" s="2" t="str">
        <f t="shared" si="21"/>
        <v/>
      </c>
    </row>
    <row r="452" spans="1:11" x14ac:dyDescent="0.2">
      <c r="A452" t="str">
        <f>IF(B452&lt;&gt;"",COUNTA(B$101:B452),"")</f>
        <v/>
      </c>
      <c r="G452" s="1"/>
      <c r="H452" s="1"/>
      <c r="K452" s="2" t="str">
        <f t="shared" si="21"/>
        <v/>
      </c>
    </row>
    <row r="453" spans="1:11" x14ac:dyDescent="0.2">
      <c r="A453" t="str">
        <f>IF(B453&lt;&gt;"",COUNTA(B$101:B453),"")</f>
        <v/>
      </c>
      <c r="G453" s="1"/>
      <c r="H453" s="1"/>
      <c r="K453" s="2" t="str">
        <f t="shared" si="21"/>
        <v/>
      </c>
    </row>
    <row r="454" spans="1:11" x14ac:dyDescent="0.2">
      <c r="A454" t="str">
        <f>IF(B454&lt;&gt;"",COUNTA(B$101:B454),"")</f>
        <v/>
      </c>
      <c r="G454" s="1"/>
      <c r="H454" s="1"/>
      <c r="K454" s="2" t="str">
        <f t="shared" si="21"/>
        <v/>
      </c>
    </row>
    <row r="455" spans="1:11" x14ac:dyDescent="0.2">
      <c r="A455" t="str">
        <f>IF(B455&lt;&gt;"",COUNTA(B$101:B455),"")</f>
        <v/>
      </c>
      <c r="G455" s="1"/>
      <c r="H455" s="1"/>
      <c r="K455" s="2" t="str">
        <f t="shared" si="21"/>
        <v/>
      </c>
    </row>
    <row r="456" spans="1:11" x14ac:dyDescent="0.2">
      <c r="A456" t="str">
        <f>IF(B456&lt;&gt;"",COUNTA(B$101:B456),"")</f>
        <v/>
      </c>
      <c r="G456" s="1"/>
      <c r="H456" s="1"/>
      <c r="K456" s="2" t="str">
        <f t="shared" si="21"/>
        <v/>
      </c>
    </row>
    <row r="457" spans="1:11" x14ac:dyDescent="0.2">
      <c r="A457" t="str">
        <f>IF(B457&lt;&gt;"",COUNTA(B$101:B457),"")</f>
        <v/>
      </c>
      <c r="G457" s="1"/>
      <c r="H457" s="1"/>
      <c r="K457" s="2" t="str">
        <f t="shared" si="21"/>
        <v/>
      </c>
    </row>
    <row r="458" spans="1:11" x14ac:dyDescent="0.2">
      <c r="A458" t="str">
        <f>IF(B458&lt;&gt;"",COUNTA(B$101:B458),"")</f>
        <v/>
      </c>
      <c r="G458" s="1"/>
      <c r="H458" s="1"/>
      <c r="K458" s="2" t="str">
        <f t="shared" si="21"/>
        <v/>
      </c>
    </row>
    <row r="459" spans="1:11" x14ac:dyDescent="0.2">
      <c r="A459" t="str">
        <f>IF(B459&lt;&gt;"",COUNTA(B$101:B459),"")</f>
        <v/>
      </c>
      <c r="G459" s="1"/>
      <c r="H459" s="1"/>
      <c r="K459" s="2" t="str">
        <f t="shared" si="21"/>
        <v/>
      </c>
    </row>
    <row r="460" spans="1:11" x14ac:dyDescent="0.2">
      <c r="A460" t="str">
        <f>IF(B460&lt;&gt;"",COUNTA(B$101:B460),"")</f>
        <v/>
      </c>
      <c r="G460" s="1"/>
      <c r="H460" s="1"/>
      <c r="K460" s="2" t="str">
        <f t="shared" si="21"/>
        <v/>
      </c>
    </row>
    <row r="461" spans="1:11" x14ac:dyDescent="0.2">
      <c r="A461" t="str">
        <f>IF(B461&lt;&gt;"",COUNTA(B$101:B461),"")</f>
        <v/>
      </c>
      <c r="G461" s="1"/>
      <c r="H461" s="1"/>
      <c r="K461" s="2" t="str">
        <f t="shared" si="21"/>
        <v/>
      </c>
    </row>
    <row r="462" spans="1:11" x14ac:dyDescent="0.2">
      <c r="A462" t="str">
        <f>IF(B462&lt;&gt;"",COUNTA(B$101:B462),"")</f>
        <v/>
      </c>
      <c r="G462" s="1"/>
      <c r="H462" s="1"/>
      <c r="K462" s="2" t="str">
        <f t="shared" si="21"/>
        <v/>
      </c>
    </row>
    <row r="463" spans="1:11" x14ac:dyDescent="0.2">
      <c r="A463" t="str">
        <f>IF(B463&lt;&gt;"",COUNTA(B$101:B463),"")</f>
        <v/>
      </c>
      <c r="G463" s="1"/>
      <c r="H463" s="1"/>
      <c r="K463" s="2" t="str">
        <f t="shared" si="21"/>
        <v/>
      </c>
    </row>
    <row r="464" spans="1:11" x14ac:dyDescent="0.2">
      <c r="A464" t="str">
        <f>IF(B464&lt;&gt;"",COUNTA(B$101:B464),"")</f>
        <v/>
      </c>
      <c r="G464" s="1"/>
      <c r="H464" s="1"/>
      <c r="K464" s="2" t="str">
        <f t="shared" si="21"/>
        <v/>
      </c>
    </row>
    <row r="465" spans="1:11" x14ac:dyDescent="0.2">
      <c r="A465" t="str">
        <f>IF(B465&lt;&gt;"",COUNTA(B$101:B465),"")</f>
        <v/>
      </c>
      <c r="G465" s="1"/>
      <c r="H465" s="1"/>
      <c r="K465" s="2" t="str">
        <f t="shared" si="21"/>
        <v/>
      </c>
    </row>
    <row r="466" spans="1:11" x14ac:dyDescent="0.2">
      <c r="A466" t="str">
        <f>IF(B466&lt;&gt;"",COUNTA(B$101:B466),"")</f>
        <v/>
      </c>
      <c r="G466" s="1"/>
      <c r="H466" s="1"/>
      <c r="K466" s="2" t="str">
        <f t="shared" si="21"/>
        <v/>
      </c>
    </row>
    <row r="467" spans="1:11" x14ac:dyDescent="0.2">
      <c r="A467" t="str">
        <f>IF(B467&lt;&gt;"",COUNTA(B$101:B467),"")</f>
        <v/>
      </c>
      <c r="G467" s="1"/>
      <c r="H467" s="1"/>
      <c r="K467" s="2" t="str">
        <f t="shared" si="21"/>
        <v/>
      </c>
    </row>
    <row r="468" spans="1:11" x14ac:dyDescent="0.2">
      <c r="A468" t="str">
        <f>IF(B468&lt;&gt;"",COUNTA(B$101:B468),"")</f>
        <v/>
      </c>
      <c r="G468" s="1"/>
      <c r="H468" s="1"/>
      <c r="K468" s="2" t="str">
        <f t="shared" si="21"/>
        <v/>
      </c>
    </row>
    <row r="469" spans="1:11" x14ac:dyDescent="0.2">
      <c r="A469" t="str">
        <f>IF(B469&lt;&gt;"",COUNTA(B$101:B469),"")</f>
        <v/>
      </c>
      <c r="G469" s="1"/>
      <c r="H469" s="1"/>
      <c r="K469" s="2" t="str">
        <f t="shared" si="21"/>
        <v/>
      </c>
    </row>
    <row r="470" spans="1:11" x14ac:dyDescent="0.2">
      <c r="A470" t="str">
        <f>IF(B470&lt;&gt;"",COUNTA(B$101:B470),"")</f>
        <v/>
      </c>
      <c r="G470" s="1"/>
      <c r="H470" s="1"/>
      <c r="K470" s="2" t="str">
        <f t="shared" si="21"/>
        <v/>
      </c>
    </row>
    <row r="471" spans="1:11" x14ac:dyDescent="0.2">
      <c r="A471" t="str">
        <f>IF(B471&lt;&gt;"",COUNTA(B$101:B471),"")</f>
        <v/>
      </c>
      <c r="G471" s="1"/>
      <c r="H471" s="1"/>
      <c r="K471" s="2" t="str">
        <f t="shared" si="21"/>
        <v/>
      </c>
    </row>
    <row r="472" spans="1:11" x14ac:dyDescent="0.2">
      <c r="A472" t="str">
        <f>IF(B472&lt;&gt;"",COUNTA(B$101:B472),"")</f>
        <v/>
      </c>
      <c r="G472" s="1"/>
      <c r="H472" s="1"/>
      <c r="K472" s="2" t="str">
        <f t="shared" si="21"/>
        <v/>
      </c>
    </row>
    <row r="473" spans="1:11" x14ac:dyDescent="0.2">
      <c r="A473" t="str">
        <f>IF(B473&lt;&gt;"",COUNTA(B$101:B473),"")</f>
        <v/>
      </c>
      <c r="G473" s="1"/>
      <c r="H473" s="1"/>
      <c r="K473" s="2" t="str">
        <f t="shared" si="21"/>
        <v/>
      </c>
    </row>
    <row r="474" spans="1:11" x14ac:dyDescent="0.2">
      <c r="A474" t="str">
        <f>IF(B474&lt;&gt;"",COUNTA(B$101:B474),"")</f>
        <v/>
      </c>
      <c r="G474" s="1"/>
      <c r="H474" s="1"/>
      <c r="K474" s="2" t="str">
        <f t="shared" si="21"/>
        <v/>
      </c>
    </row>
    <row r="475" spans="1:11" x14ac:dyDescent="0.2">
      <c r="A475" t="str">
        <f>IF(B475&lt;&gt;"",COUNTA(B$101:B475),"")</f>
        <v/>
      </c>
      <c r="G475" s="1"/>
      <c r="H475" s="1"/>
      <c r="K475" s="2" t="str">
        <f t="shared" si="21"/>
        <v/>
      </c>
    </row>
    <row r="476" spans="1:11" x14ac:dyDescent="0.2">
      <c r="A476" t="str">
        <f>IF(B476&lt;&gt;"",COUNTA(B$101:B476),"")</f>
        <v/>
      </c>
      <c r="G476" s="1"/>
      <c r="H476" s="1"/>
      <c r="K476" s="2" t="str">
        <f t="shared" si="21"/>
        <v/>
      </c>
    </row>
    <row r="477" spans="1:11" x14ac:dyDescent="0.2">
      <c r="A477" t="str">
        <f>IF(B477&lt;&gt;"",COUNTA(B$101:B477),"")</f>
        <v/>
      </c>
      <c r="G477" s="1"/>
      <c r="H477" s="1"/>
      <c r="K477" s="2" t="str">
        <f t="shared" si="21"/>
        <v/>
      </c>
    </row>
    <row r="478" spans="1:11" x14ac:dyDescent="0.2">
      <c r="A478" t="str">
        <f>IF(B478&lt;&gt;"",COUNTA(B$101:B478),"")</f>
        <v/>
      </c>
      <c r="G478" s="1"/>
      <c r="H478" s="1"/>
      <c r="K478" s="2" t="str">
        <f t="shared" si="21"/>
        <v/>
      </c>
    </row>
    <row r="479" spans="1:11" x14ac:dyDescent="0.2">
      <c r="A479" t="str">
        <f>IF(B479&lt;&gt;"",COUNTA(B$101:B479),"")</f>
        <v/>
      </c>
      <c r="G479" s="1"/>
      <c r="H479" s="1"/>
      <c r="K479" s="2" t="str">
        <f t="shared" si="21"/>
        <v/>
      </c>
    </row>
    <row r="480" spans="1:11" x14ac:dyDescent="0.2">
      <c r="A480" t="str">
        <f>IF(B480&lt;&gt;"",COUNTA(B$101:B480),"")</f>
        <v/>
      </c>
      <c r="G480" s="1"/>
      <c r="H480" s="1"/>
      <c r="K480" s="2" t="str">
        <f t="shared" si="21"/>
        <v/>
      </c>
    </row>
    <row r="481" spans="1:11" x14ac:dyDescent="0.2">
      <c r="A481" t="str">
        <f>IF(B481&lt;&gt;"",COUNTA(B$101:B481),"")</f>
        <v/>
      </c>
      <c r="G481" s="1"/>
      <c r="H481" s="1"/>
      <c r="K481" s="2" t="str">
        <f t="shared" si="21"/>
        <v/>
      </c>
    </row>
    <row r="482" spans="1:11" x14ac:dyDescent="0.2">
      <c r="A482" t="str">
        <f>IF(B482&lt;&gt;"",COUNTA(B$101:B482),"")</f>
        <v/>
      </c>
      <c r="G482" s="1"/>
      <c r="H482" s="1"/>
      <c r="K482" s="2" t="str">
        <f t="shared" si="21"/>
        <v/>
      </c>
    </row>
    <row r="483" spans="1:11" x14ac:dyDescent="0.2">
      <c r="A483" t="str">
        <f>IF(B483&lt;&gt;"",COUNTA(B$101:B483),"")</f>
        <v/>
      </c>
      <c r="G483" s="1"/>
      <c r="H483" s="1"/>
      <c r="K483" s="2" t="str">
        <f t="shared" si="21"/>
        <v/>
      </c>
    </row>
    <row r="484" spans="1:11" x14ac:dyDescent="0.2">
      <c r="A484" t="str">
        <f>IF(B484&lt;&gt;"",COUNTA(B$101:B484),"")</f>
        <v/>
      </c>
      <c r="G484" s="1"/>
      <c r="H484" s="1"/>
      <c r="K484" s="2" t="str">
        <f t="shared" si="21"/>
        <v/>
      </c>
    </row>
    <row r="485" spans="1:11" x14ac:dyDescent="0.2">
      <c r="A485" t="str">
        <f>IF(B485&lt;&gt;"",COUNTA(B$101:B485),"")</f>
        <v/>
      </c>
      <c r="G485" s="1"/>
      <c r="H485" s="1"/>
      <c r="K485" s="2" t="str">
        <f t="shared" si="21"/>
        <v/>
      </c>
    </row>
    <row r="486" spans="1:11" x14ac:dyDescent="0.2">
      <c r="A486" t="str">
        <f>IF(B486&lt;&gt;"",COUNTA(B$101:B486),"")</f>
        <v/>
      </c>
      <c r="G486" s="1"/>
      <c r="H486" s="1"/>
      <c r="K486" s="2" t="str">
        <f t="shared" ref="K486:K549" si="22">IF(G486&lt;&gt;"",H486-G486,"")</f>
        <v/>
      </c>
    </row>
    <row r="487" spans="1:11" x14ac:dyDescent="0.2">
      <c r="A487" t="str">
        <f>IF(B487&lt;&gt;"",COUNTA(B$101:B487),"")</f>
        <v/>
      </c>
      <c r="G487" s="1"/>
      <c r="H487" s="1"/>
      <c r="K487" s="2" t="str">
        <f t="shared" si="22"/>
        <v/>
      </c>
    </row>
    <row r="488" spans="1:11" x14ac:dyDescent="0.2">
      <c r="A488" t="str">
        <f>IF(B488&lt;&gt;"",COUNTA(B$101:B488),"")</f>
        <v/>
      </c>
      <c r="G488" s="1"/>
      <c r="H488" s="1"/>
      <c r="K488" s="2" t="str">
        <f t="shared" si="22"/>
        <v/>
      </c>
    </row>
    <row r="489" spans="1:11" x14ac:dyDescent="0.2">
      <c r="A489" t="str">
        <f>IF(B489&lt;&gt;"",COUNTA(B$101:B489),"")</f>
        <v/>
      </c>
      <c r="G489" s="1"/>
      <c r="H489" s="1"/>
      <c r="K489" s="2" t="str">
        <f t="shared" si="22"/>
        <v/>
      </c>
    </row>
    <row r="490" spans="1:11" x14ac:dyDescent="0.2">
      <c r="A490" t="str">
        <f>IF(B490&lt;&gt;"",COUNTA(B$101:B490),"")</f>
        <v/>
      </c>
      <c r="G490" s="1"/>
      <c r="H490" s="1"/>
      <c r="K490" s="2" t="str">
        <f t="shared" si="22"/>
        <v/>
      </c>
    </row>
    <row r="491" spans="1:11" x14ac:dyDescent="0.2">
      <c r="A491" t="str">
        <f>IF(B491&lt;&gt;"",COUNTA(B$101:B491),"")</f>
        <v/>
      </c>
      <c r="G491" s="1"/>
      <c r="H491" s="1"/>
      <c r="K491" s="2" t="str">
        <f t="shared" si="22"/>
        <v/>
      </c>
    </row>
    <row r="492" spans="1:11" x14ac:dyDescent="0.2">
      <c r="A492" t="str">
        <f>IF(B492&lt;&gt;"",COUNTA(B$101:B492),"")</f>
        <v/>
      </c>
      <c r="G492" s="1"/>
      <c r="H492" s="1"/>
      <c r="K492" s="2" t="str">
        <f t="shared" si="22"/>
        <v/>
      </c>
    </row>
    <row r="493" spans="1:11" x14ac:dyDescent="0.2">
      <c r="A493" t="str">
        <f>IF(B493&lt;&gt;"",COUNTA(B$101:B493),"")</f>
        <v/>
      </c>
      <c r="G493" s="1"/>
      <c r="H493" s="1"/>
      <c r="K493" s="2" t="str">
        <f t="shared" si="22"/>
        <v/>
      </c>
    </row>
    <row r="494" spans="1:11" x14ac:dyDescent="0.2">
      <c r="A494" t="str">
        <f>IF(B494&lt;&gt;"",COUNTA(B$101:B494),"")</f>
        <v/>
      </c>
      <c r="G494" s="1"/>
      <c r="H494" s="1"/>
      <c r="K494" s="2" t="str">
        <f t="shared" si="22"/>
        <v/>
      </c>
    </row>
    <row r="495" spans="1:11" x14ac:dyDescent="0.2">
      <c r="A495" t="str">
        <f>IF(B495&lt;&gt;"",COUNTA(B$101:B495),"")</f>
        <v/>
      </c>
      <c r="G495" s="1"/>
      <c r="H495" s="1"/>
      <c r="K495" s="2" t="str">
        <f t="shared" si="22"/>
        <v/>
      </c>
    </row>
    <row r="496" spans="1:11" x14ac:dyDescent="0.2">
      <c r="A496" t="str">
        <f>IF(B496&lt;&gt;"",COUNTA(B$101:B496),"")</f>
        <v/>
      </c>
      <c r="G496" s="1"/>
      <c r="H496" s="1"/>
      <c r="K496" s="2" t="str">
        <f t="shared" si="22"/>
        <v/>
      </c>
    </row>
    <row r="497" spans="1:11" x14ac:dyDescent="0.2">
      <c r="A497" t="str">
        <f>IF(B497&lt;&gt;"",COUNTA(B$101:B497),"")</f>
        <v/>
      </c>
      <c r="G497" s="1"/>
      <c r="H497" s="1"/>
      <c r="K497" s="2" t="str">
        <f t="shared" si="22"/>
        <v/>
      </c>
    </row>
    <row r="498" spans="1:11" x14ac:dyDescent="0.2">
      <c r="A498" t="str">
        <f>IF(B498&lt;&gt;"",COUNTA(B$101:B498),"")</f>
        <v/>
      </c>
      <c r="G498" s="1"/>
      <c r="H498" s="1"/>
      <c r="K498" s="2" t="str">
        <f t="shared" si="22"/>
        <v/>
      </c>
    </row>
    <row r="499" spans="1:11" x14ac:dyDescent="0.2">
      <c r="A499" t="str">
        <f>IF(B499&lt;&gt;"",COUNTA(B$101:B499),"")</f>
        <v/>
      </c>
      <c r="G499" s="1"/>
      <c r="H499" s="1"/>
      <c r="K499" s="2" t="str">
        <f t="shared" si="22"/>
        <v/>
      </c>
    </row>
    <row r="500" spans="1:11" x14ac:dyDescent="0.2">
      <c r="A500" t="str">
        <f>IF(B500&lt;&gt;"",COUNTA(B$101:B500),"")</f>
        <v/>
      </c>
      <c r="G500" s="1"/>
      <c r="H500" s="1"/>
      <c r="K500" s="2" t="str">
        <f t="shared" si="22"/>
        <v/>
      </c>
    </row>
    <row r="501" spans="1:11" x14ac:dyDescent="0.2">
      <c r="A501" t="str">
        <f>IF(B501&lt;&gt;"",COUNTA(B$101:B501),"")</f>
        <v/>
      </c>
      <c r="G501" s="1"/>
      <c r="H501" s="1"/>
      <c r="K501" s="2" t="str">
        <f t="shared" si="22"/>
        <v/>
      </c>
    </row>
    <row r="502" spans="1:11" x14ac:dyDescent="0.2">
      <c r="A502" t="str">
        <f>IF(B502&lt;&gt;"",COUNTA(B$101:B502),"")</f>
        <v/>
      </c>
      <c r="G502" s="1"/>
      <c r="H502" s="1"/>
      <c r="K502" s="2" t="str">
        <f t="shared" si="22"/>
        <v/>
      </c>
    </row>
    <row r="503" spans="1:11" x14ac:dyDescent="0.2">
      <c r="A503" t="str">
        <f>IF(B503&lt;&gt;"",COUNTA(B$101:B503),"")</f>
        <v/>
      </c>
      <c r="G503" s="1"/>
      <c r="H503" s="1"/>
      <c r="K503" s="2" t="str">
        <f t="shared" si="22"/>
        <v/>
      </c>
    </row>
    <row r="504" spans="1:11" x14ac:dyDescent="0.2">
      <c r="A504" t="str">
        <f>IF(B504&lt;&gt;"",COUNTA(B$101:B504),"")</f>
        <v/>
      </c>
      <c r="G504" s="1"/>
      <c r="H504" s="1"/>
      <c r="K504" s="2" t="str">
        <f t="shared" si="22"/>
        <v/>
      </c>
    </row>
    <row r="505" spans="1:11" x14ac:dyDescent="0.2">
      <c r="A505" t="str">
        <f>IF(B505&lt;&gt;"",COUNTA(B$101:B505),"")</f>
        <v/>
      </c>
      <c r="G505" s="1"/>
      <c r="H505" s="1"/>
      <c r="K505" s="2" t="str">
        <f t="shared" si="22"/>
        <v/>
      </c>
    </row>
    <row r="506" spans="1:11" x14ac:dyDescent="0.2">
      <c r="A506" t="str">
        <f>IF(B506&lt;&gt;"",COUNTA(B$101:B506),"")</f>
        <v/>
      </c>
      <c r="G506" s="1"/>
      <c r="H506" s="1"/>
      <c r="K506" s="2" t="str">
        <f t="shared" si="22"/>
        <v/>
      </c>
    </row>
    <row r="507" spans="1:11" x14ac:dyDescent="0.2">
      <c r="A507" t="str">
        <f>IF(B507&lt;&gt;"",COUNTA(B$101:B507),"")</f>
        <v/>
      </c>
      <c r="G507" s="1"/>
      <c r="H507" s="1"/>
      <c r="K507" s="2" t="str">
        <f t="shared" si="22"/>
        <v/>
      </c>
    </row>
    <row r="508" spans="1:11" x14ac:dyDescent="0.2">
      <c r="A508" t="str">
        <f>IF(B508&lt;&gt;"",COUNTA(B$101:B508),"")</f>
        <v/>
      </c>
      <c r="G508" s="1"/>
      <c r="H508" s="1"/>
      <c r="K508" s="2" t="str">
        <f t="shared" si="22"/>
        <v/>
      </c>
    </row>
    <row r="509" spans="1:11" x14ac:dyDescent="0.2">
      <c r="A509" t="str">
        <f>IF(B509&lt;&gt;"",COUNTA(B$101:B509),"")</f>
        <v/>
      </c>
      <c r="G509" s="1"/>
      <c r="H509" s="1"/>
      <c r="K509" s="2" t="str">
        <f t="shared" si="22"/>
        <v/>
      </c>
    </row>
    <row r="510" spans="1:11" x14ac:dyDescent="0.2">
      <c r="A510" t="str">
        <f>IF(B510&lt;&gt;"",COUNTA(B$101:B510),"")</f>
        <v/>
      </c>
      <c r="G510" s="1"/>
      <c r="H510" s="1"/>
      <c r="K510" s="2" t="str">
        <f t="shared" si="22"/>
        <v/>
      </c>
    </row>
    <row r="511" spans="1:11" x14ac:dyDescent="0.2">
      <c r="A511" t="str">
        <f>IF(B511&lt;&gt;"",COUNTA(B$101:B511),"")</f>
        <v/>
      </c>
      <c r="G511" s="1"/>
      <c r="H511" s="1"/>
      <c r="K511" s="2" t="str">
        <f t="shared" si="22"/>
        <v/>
      </c>
    </row>
    <row r="512" spans="1:11" x14ac:dyDescent="0.2">
      <c r="A512" t="str">
        <f>IF(B512&lt;&gt;"",COUNTA(B$101:B512),"")</f>
        <v/>
      </c>
      <c r="G512" s="1"/>
      <c r="H512" s="1"/>
      <c r="K512" s="2" t="str">
        <f t="shared" si="22"/>
        <v/>
      </c>
    </row>
    <row r="513" spans="1:11" x14ac:dyDescent="0.2">
      <c r="A513" t="str">
        <f>IF(B513&lt;&gt;"",COUNTA(B$101:B513),"")</f>
        <v/>
      </c>
      <c r="G513" s="1"/>
      <c r="H513" s="1"/>
      <c r="K513" s="2" t="str">
        <f t="shared" si="22"/>
        <v/>
      </c>
    </row>
    <row r="514" spans="1:11" x14ac:dyDescent="0.2">
      <c r="A514" t="str">
        <f>IF(B514&lt;&gt;"",COUNTA(B$101:B514),"")</f>
        <v/>
      </c>
      <c r="G514" s="1"/>
      <c r="H514" s="1"/>
      <c r="K514" s="2" t="str">
        <f t="shared" si="22"/>
        <v/>
      </c>
    </row>
    <row r="515" spans="1:11" x14ac:dyDescent="0.2">
      <c r="A515" t="str">
        <f>IF(B515&lt;&gt;"",COUNTA(B$101:B515),"")</f>
        <v/>
      </c>
      <c r="G515" s="1"/>
      <c r="H515" s="1"/>
      <c r="K515" s="2" t="str">
        <f t="shared" si="22"/>
        <v/>
      </c>
    </row>
    <row r="516" spans="1:11" x14ac:dyDescent="0.2">
      <c r="A516" t="str">
        <f>IF(B516&lt;&gt;"",COUNTA(B$101:B516),"")</f>
        <v/>
      </c>
      <c r="G516" s="1"/>
      <c r="H516" s="1"/>
      <c r="K516" s="2" t="str">
        <f t="shared" si="22"/>
        <v/>
      </c>
    </row>
    <row r="517" spans="1:11" x14ac:dyDescent="0.2">
      <c r="A517" t="str">
        <f>IF(B517&lt;&gt;"",COUNTA(B$101:B517),"")</f>
        <v/>
      </c>
      <c r="G517" s="1"/>
      <c r="H517" s="1"/>
      <c r="K517" s="2" t="str">
        <f t="shared" si="22"/>
        <v/>
      </c>
    </row>
    <row r="518" spans="1:11" x14ac:dyDescent="0.2">
      <c r="A518" t="str">
        <f>IF(B518&lt;&gt;"",COUNTA(B$101:B518),"")</f>
        <v/>
      </c>
      <c r="G518" s="1"/>
      <c r="H518" s="1"/>
      <c r="K518" s="2" t="str">
        <f t="shared" si="22"/>
        <v/>
      </c>
    </row>
    <row r="519" spans="1:11" x14ac:dyDescent="0.2">
      <c r="A519" t="str">
        <f>IF(B519&lt;&gt;"",COUNTA(B$101:B519),"")</f>
        <v/>
      </c>
      <c r="G519" s="1"/>
      <c r="H519" s="1"/>
      <c r="K519" s="2" t="str">
        <f t="shared" si="22"/>
        <v/>
      </c>
    </row>
    <row r="520" spans="1:11" x14ac:dyDescent="0.2">
      <c r="A520" t="str">
        <f>IF(B520&lt;&gt;"",COUNTA(B$101:B520),"")</f>
        <v/>
      </c>
      <c r="G520" s="1"/>
      <c r="H520" s="1"/>
      <c r="K520" s="2" t="str">
        <f t="shared" si="22"/>
        <v/>
      </c>
    </row>
    <row r="521" spans="1:11" x14ac:dyDescent="0.2">
      <c r="A521" t="str">
        <f>IF(B521&lt;&gt;"",COUNTA(B$101:B521),"")</f>
        <v/>
      </c>
      <c r="G521" s="1"/>
      <c r="H521" s="1"/>
      <c r="K521" s="2" t="str">
        <f t="shared" si="22"/>
        <v/>
      </c>
    </row>
    <row r="522" spans="1:11" x14ac:dyDescent="0.2">
      <c r="A522" t="str">
        <f>IF(B522&lt;&gt;"",COUNTA(B$101:B522),"")</f>
        <v/>
      </c>
      <c r="G522" s="1"/>
      <c r="H522" s="1"/>
      <c r="K522" s="2" t="str">
        <f t="shared" si="22"/>
        <v/>
      </c>
    </row>
    <row r="523" spans="1:11" x14ac:dyDescent="0.2">
      <c r="A523" t="str">
        <f>IF(B523&lt;&gt;"",COUNTA(B$101:B523),"")</f>
        <v/>
      </c>
      <c r="G523" s="1"/>
      <c r="H523" s="1"/>
      <c r="K523" s="2" t="str">
        <f t="shared" si="22"/>
        <v/>
      </c>
    </row>
    <row r="524" spans="1:11" x14ac:dyDescent="0.2">
      <c r="A524" t="str">
        <f>IF(B524&lt;&gt;"",COUNTA(B$101:B524),"")</f>
        <v/>
      </c>
      <c r="G524" s="1"/>
      <c r="H524" s="1"/>
      <c r="K524" s="2" t="str">
        <f t="shared" si="22"/>
        <v/>
      </c>
    </row>
    <row r="525" spans="1:11" x14ac:dyDescent="0.2">
      <c r="A525" t="str">
        <f>IF(B525&lt;&gt;"",COUNTA(B$101:B525),"")</f>
        <v/>
      </c>
      <c r="G525" s="1"/>
      <c r="H525" s="1"/>
      <c r="K525" s="2" t="str">
        <f t="shared" si="22"/>
        <v/>
      </c>
    </row>
    <row r="526" spans="1:11" x14ac:dyDescent="0.2">
      <c r="A526" t="str">
        <f>IF(B526&lt;&gt;"",COUNTA(B$101:B526),"")</f>
        <v/>
      </c>
      <c r="G526" s="1"/>
      <c r="H526" s="1"/>
      <c r="K526" s="2" t="str">
        <f t="shared" si="22"/>
        <v/>
      </c>
    </row>
    <row r="527" spans="1:11" x14ac:dyDescent="0.2">
      <c r="A527" t="str">
        <f>IF(B527&lt;&gt;"",COUNTA(B$101:B527),"")</f>
        <v/>
      </c>
      <c r="G527" s="1"/>
      <c r="H527" s="1"/>
      <c r="K527" s="2" t="str">
        <f t="shared" si="22"/>
        <v/>
      </c>
    </row>
    <row r="528" spans="1:11" x14ac:dyDescent="0.2">
      <c r="A528" t="str">
        <f>IF(B528&lt;&gt;"",COUNTA(B$101:B528),"")</f>
        <v/>
      </c>
      <c r="G528" s="1"/>
      <c r="H528" s="1"/>
      <c r="K528" s="2" t="str">
        <f t="shared" si="22"/>
        <v/>
      </c>
    </row>
    <row r="529" spans="1:11" x14ac:dyDescent="0.2">
      <c r="A529" t="str">
        <f>IF(B529&lt;&gt;"",COUNTA(B$101:B529),"")</f>
        <v/>
      </c>
      <c r="G529" s="1"/>
      <c r="H529" s="1"/>
      <c r="K529" s="2" t="str">
        <f t="shared" si="22"/>
        <v/>
      </c>
    </row>
    <row r="530" spans="1:11" x14ac:dyDescent="0.2">
      <c r="A530" t="str">
        <f>IF(B530&lt;&gt;"",COUNTA(B$101:B530),"")</f>
        <v/>
      </c>
      <c r="G530" s="1"/>
      <c r="H530" s="1"/>
      <c r="K530" s="2" t="str">
        <f t="shared" si="22"/>
        <v/>
      </c>
    </row>
    <row r="531" spans="1:11" x14ac:dyDescent="0.2">
      <c r="A531" t="str">
        <f>IF(B531&lt;&gt;"",COUNTA(B$101:B531),"")</f>
        <v/>
      </c>
      <c r="G531" s="1"/>
      <c r="H531" s="1"/>
      <c r="K531" s="2" t="str">
        <f t="shared" si="22"/>
        <v/>
      </c>
    </row>
    <row r="532" spans="1:11" x14ac:dyDescent="0.2">
      <c r="A532" t="str">
        <f>IF(B532&lt;&gt;"",COUNTA(B$101:B532),"")</f>
        <v/>
      </c>
      <c r="G532" s="1"/>
      <c r="H532" s="1"/>
      <c r="K532" s="2" t="str">
        <f t="shared" si="22"/>
        <v/>
      </c>
    </row>
    <row r="533" spans="1:11" x14ac:dyDescent="0.2">
      <c r="A533" t="str">
        <f>IF(B533&lt;&gt;"",COUNTA(B$101:B533),"")</f>
        <v/>
      </c>
      <c r="G533" s="1"/>
      <c r="H533" s="1"/>
      <c r="K533" s="2" t="str">
        <f t="shared" si="22"/>
        <v/>
      </c>
    </row>
    <row r="534" spans="1:11" x14ac:dyDescent="0.2">
      <c r="A534" t="str">
        <f>IF(B534&lt;&gt;"",COUNTA(B$101:B534),"")</f>
        <v/>
      </c>
      <c r="G534" s="1"/>
      <c r="H534" s="1"/>
      <c r="K534" s="2" t="str">
        <f t="shared" si="22"/>
        <v/>
      </c>
    </row>
    <row r="535" spans="1:11" x14ac:dyDescent="0.2">
      <c r="A535" t="str">
        <f>IF(B535&lt;&gt;"",COUNTA(B$101:B535),"")</f>
        <v/>
      </c>
      <c r="G535" s="1"/>
      <c r="H535" s="1"/>
      <c r="K535" s="2" t="str">
        <f t="shared" si="22"/>
        <v/>
      </c>
    </row>
    <row r="536" spans="1:11" x14ac:dyDescent="0.2">
      <c r="A536" t="str">
        <f>IF(B536&lt;&gt;"",COUNTA(B$101:B536),"")</f>
        <v/>
      </c>
      <c r="G536" s="1"/>
      <c r="H536" s="1"/>
      <c r="K536" s="2" t="str">
        <f t="shared" si="22"/>
        <v/>
      </c>
    </row>
    <row r="537" spans="1:11" x14ac:dyDescent="0.2">
      <c r="A537" t="str">
        <f>IF(B537&lt;&gt;"",COUNTA(B$101:B537),"")</f>
        <v/>
      </c>
      <c r="G537" s="1"/>
      <c r="H537" s="1"/>
      <c r="K537" s="2" t="str">
        <f t="shared" si="22"/>
        <v/>
      </c>
    </row>
    <row r="538" spans="1:11" x14ac:dyDescent="0.2">
      <c r="A538" t="str">
        <f>IF(B538&lt;&gt;"",COUNTA(B$101:B538),"")</f>
        <v/>
      </c>
      <c r="G538" s="1"/>
      <c r="H538" s="1"/>
      <c r="K538" s="2" t="str">
        <f t="shared" si="22"/>
        <v/>
      </c>
    </row>
    <row r="539" spans="1:11" x14ac:dyDescent="0.2">
      <c r="A539" t="str">
        <f>IF(B539&lt;&gt;"",COUNTA(B$101:B539),"")</f>
        <v/>
      </c>
      <c r="G539" s="1"/>
      <c r="H539" s="1"/>
      <c r="K539" s="2" t="str">
        <f t="shared" si="22"/>
        <v/>
      </c>
    </row>
    <row r="540" spans="1:11" x14ac:dyDescent="0.2">
      <c r="A540" t="str">
        <f>IF(B540&lt;&gt;"",COUNTA(B$101:B540),"")</f>
        <v/>
      </c>
      <c r="G540" s="1"/>
      <c r="H540" s="1"/>
      <c r="K540" s="2" t="str">
        <f t="shared" si="22"/>
        <v/>
      </c>
    </row>
    <row r="541" spans="1:11" x14ac:dyDescent="0.2">
      <c r="A541" t="str">
        <f>IF(B541&lt;&gt;"",COUNTA(B$101:B541),"")</f>
        <v/>
      </c>
      <c r="G541" s="1"/>
      <c r="H541" s="1"/>
      <c r="K541" s="2" t="str">
        <f t="shared" si="22"/>
        <v/>
      </c>
    </row>
    <row r="542" spans="1:11" x14ac:dyDescent="0.2">
      <c r="A542" t="str">
        <f>IF(B542&lt;&gt;"",COUNTA(B$101:B542),"")</f>
        <v/>
      </c>
      <c r="G542" s="1"/>
      <c r="H542" s="1"/>
      <c r="K542" s="2" t="str">
        <f t="shared" si="22"/>
        <v/>
      </c>
    </row>
    <row r="543" spans="1:11" x14ac:dyDescent="0.2">
      <c r="A543" t="str">
        <f>IF(B543&lt;&gt;"",COUNTA(B$101:B543),"")</f>
        <v/>
      </c>
      <c r="G543" s="1"/>
      <c r="H543" s="1"/>
      <c r="K543" s="2" t="str">
        <f t="shared" si="22"/>
        <v/>
      </c>
    </row>
    <row r="544" spans="1:11" x14ac:dyDescent="0.2">
      <c r="A544" t="str">
        <f>IF(B544&lt;&gt;"",COUNTA(B$101:B544),"")</f>
        <v/>
      </c>
      <c r="G544" s="1"/>
      <c r="H544" s="1"/>
      <c r="K544" s="2" t="str">
        <f t="shared" si="22"/>
        <v/>
      </c>
    </row>
    <row r="545" spans="1:11" x14ac:dyDescent="0.2">
      <c r="A545" t="str">
        <f>IF(B545&lt;&gt;"",COUNTA(B$101:B545),"")</f>
        <v/>
      </c>
      <c r="G545" s="1"/>
      <c r="H545" s="1"/>
      <c r="K545" s="2" t="str">
        <f t="shared" si="22"/>
        <v/>
      </c>
    </row>
    <row r="546" spans="1:11" x14ac:dyDescent="0.2">
      <c r="A546" t="str">
        <f>IF(B546&lt;&gt;"",COUNTA(B$101:B546),"")</f>
        <v/>
      </c>
      <c r="G546" s="1"/>
      <c r="H546" s="1"/>
      <c r="K546" s="2" t="str">
        <f t="shared" si="22"/>
        <v/>
      </c>
    </row>
    <row r="547" spans="1:11" x14ac:dyDescent="0.2">
      <c r="A547" t="str">
        <f>IF(B547&lt;&gt;"",COUNTA(B$101:B547),"")</f>
        <v/>
      </c>
      <c r="G547" s="1"/>
      <c r="H547" s="1"/>
      <c r="K547" s="2" t="str">
        <f t="shared" si="22"/>
        <v/>
      </c>
    </row>
    <row r="548" spans="1:11" x14ac:dyDescent="0.2">
      <c r="A548" t="str">
        <f>IF(B548&lt;&gt;"",COUNTA(B$101:B548),"")</f>
        <v/>
      </c>
      <c r="G548" s="1"/>
      <c r="H548" s="1"/>
      <c r="K548" s="2" t="str">
        <f t="shared" si="22"/>
        <v/>
      </c>
    </row>
    <row r="549" spans="1:11" x14ac:dyDescent="0.2">
      <c r="A549" t="str">
        <f>IF(B549&lt;&gt;"",COUNTA(B$101:B549),"")</f>
        <v/>
      </c>
      <c r="G549" s="1"/>
      <c r="H549" s="1"/>
      <c r="K549" s="2" t="str">
        <f t="shared" si="22"/>
        <v/>
      </c>
    </row>
    <row r="550" spans="1:11" x14ac:dyDescent="0.2">
      <c r="A550" t="str">
        <f>IF(B550&lt;&gt;"",COUNTA(B$101:B550),"")</f>
        <v/>
      </c>
      <c r="G550" s="1"/>
      <c r="H550" s="1"/>
      <c r="K550" s="2" t="str">
        <f t="shared" ref="K550:K613" si="23">IF(G550&lt;&gt;"",H550-G550,"")</f>
        <v/>
      </c>
    </row>
    <row r="551" spans="1:11" x14ac:dyDescent="0.2">
      <c r="A551" t="str">
        <f>IF(B551&lt;&gt;"",COUNTA(B$101:B551),"")</f>
        <v/>
      </c>
      <c r="G551" s="1"/>
      <c r="H551" s="1"/>
      <c r="K551" s="2" t="str">
        <f t="shared" si="23"/>
        <v/>
      </c>
    </row>
    <row r="552" spans="1:11" x14ac:dyDescent="0.2">
      <c r="A552" t="str">
        <f>IF(B552&lt;&gt;"",COUNTA(B$101:B552),"")</f>
        <v/>
      </c>
      <c r="G552" s="1"/>
      <c r="H552" s="1"/>
      <c r="K552" s="2" t="str">
        <f t="shared" si="23"/>
        <v/>
      </c>
    </row>
    <row r="553" spans="1:11" x14ac:dyDescent="0.2">
      <c r="A553" t="str">
        <f>IF(B553&lt;&gt;"",COUNTA(B$101:B553),"")</f>
        <v/>
      </c>
      <c r="G553" s="1"/>
      <c r="H553" s="1"/>
      <c r="K553" s="2" t="str">
        <f t="shared" si="23"/>
        <v/>
      </c>
    </row>
    <row r="554" spans="1:11" x14ac:dyDescent="0.2">
      <c r="A554" t="str">
        <f>IF(B554&lt;&gt;"",COUNTA(B$101:B554),"")</f>
        <v/>
      </c>
      <c r="G554" s="1"/>
      <c r="H554" s="1"/>
      <c r="K554" s="2" t="str">
        <f t="shared" si="23"/>
        <v/>
      </c>
    </row>
    <row r="555" spans="1:11" x14ac:dyDescent="0.2">
      <c r="A555" t="str">
        <f>IF(B555&lt;&gt;"",COUNTA(B$101:B555),"")</f>
        <v/>
      </c>
      <c r="G555" s="1"/>
      <c r="H555" s="1"/>
      <c r="K555" s="2" t="str">
        <f t="shared" si="23"/>
        <v/>
      </c>
    </row>
    <row r="556" spans="1:11" x14ac:dyDescent="0.2">
      <c r="A556" t="str">
        <f>IF(B556&lt;&gt;"",COUNTA(B$101:B556),"")</f>
        <v/>
      </c>
      <c r="G556" s="1"/>
      <c r="H556" s="1"/>
      <c r="K556" s="2" t="str">
        <f t="shared" si="23"/>
        <v/>
      </c>
    </row>
    <row r="557" spans="1:11" x14ac:dyDescent="0.2">
      <c r="A557" t="str">
        <f>IF(B557&lt;&gt;"",COUNTA(B$101:B557),"")</f>
        <v/>
      </c>
      <c r="G557" s="1"/>
      <c r="H557" s="1"/>
      <c r="K557" s="2" t="str">
        <f t="shared" si="23"/>
        <v/>
      </c>
    </row>
    <row r="558" spans="1:11" x14ac:dyDescent="0.2">
      <c r="A558" t="str">
        <f>IF(B558&lt;&gt;"",COUNTA(B$101:B558),"")</f>
        <v/>
      </c>
      <c r="G558" s="1"/>
      <c r="H558" s="1"/>
      <c r="K558" s="2" t="str">
        <f t="shared" si="23"/>
        <v/>
      </c>
    </row>
    <row r="559" spans="1:11" x14ac:dyDescent="0.2">
      <c r="A559" t="str">
        <f>IF(B559&lt;&gt;"",COUNTA(B$101:B559),"")</f>
        <v/>
      </c>
      <c r="G559" s="1"/>
      <c r="H559" s="1"/>
      <c r="K559" s="2" t="str">
        <f t="shared" si="23"/>
        <v/>
      </c>
    </row>
    <row r="560" spans="1:11" x14ac:dyDescent="0.2">
      <c r="A560" t="str">
        <f>IF(B560&lt;&gt;"",COUNTA(B$101:B560),"")</f>
        <v/>
      </c>
      <c r="G560" s="1"/>
      <c r="H560" s="1"/>
      <c r="K560" s="2" t="str">
        <f t="shared" si="23"/>
        <v/>
      </c>
    </row>
    <row r="561" spans="1:11" x14ac:dyDescent="0.2">
      <c r="A561" t="str">
        <f>IF(B561&lt;&gt;"",COUNTA(B$101:B561),"")</f>
        <v/>
      </c>
      <c r="G561" s="1"/>
      <c r="H561" s="1"/>
      <c r="K561" s="2" t="str">
        <f t="shared" si="23"/>
        <v/>
      </c>
    </row>
    <row r="562" spans="1:11" x14ac:dyDescent="0.2">
      <c r="A562" t="str">
        <f>IF(B562&lt;&gt;"",COUNTA(B$101:B562),"")</f>
        <v/>
      </c>
      <c r="G562" s="1"/>
      <c r="H562" s="1"/>
      <c r="K562" s="2" t="str">
        <f t="shared" si="23"/>
        <v/>
      </c>
    </row>
    <row r="563" spans="1:11" x14ac:dyDescent="0.2">
      <c r="A563" t="str">
        <f>IF(B563&lt;&gt;"",COUNTA(B$101:B563),"")</f>
        <v/>
      </c>
      <c r="G563" s="1"/>
      <c r="H563" s="1"/>
      <c r="K563" s="2" t="str">
        <f t="shared" si="23"/>
        <v/>
      </c>
    </row>
    <row r="564" spans="1:11" x14ac:dyDescent="0.2">
      <c r="A564" t="str">
        <f>IF(B564&lt;&gt;"",COUNTA(B$101:B564),"")</f>
        <v/>
      </c>
      <c r="G564" s="1"/>
      <c r="H564" s="1"/>
      <c r="K564" s="2" t="str">
        <f t="shared" si="23"/>
        <v/>
      </c>
    </row>
    <row r="565" spans="1:11" x14ac:dyDescent="0.2">
      <c r="A565" t="str">
        <f>IF(B565&lt;&gt;"",COUNTA(B$101:B565),"")</f>
        <v/>
      </c>
      <c r="G565" s="1"/>
      <c r="H565" s="1"/>
      <c r="K565" s="2" t="str">
        <f t="shared" si="23"/>
        <v/>
      </c>
    </row>
    <row r="566" spans="1:11" x14ac:dyDescent="0.2">
      <c r="A566" t="str">
        <f>IF(B566&lt;&gt;"",COUNTA(B$101:B566),"")</f>
        <v/>
      </c>
      <c r="G566" s="1"/>
      <c r="H566" s="1"/>
      <c r="K566" s="2" t="str">
        <f t="shared" si="23"/>
        <v/>
      </c>
    </row>
    <row r="567" spans="1:11" x14ac:dyDescent="0.2">
      <c r="A567" t="str">
        <f>IF(B567&lt;&gt;"",COUNTA(B$101:B567),"")</f>
        <v/>
      </c>
      <c r="G567" s="1"/>
      <c r="H567" s="1"/>
      <c r="K567" s="2" t="str">
        <f t="shared" si="23"/>
        <v/>
      </c>
    </row>
    <row r="568" spans="1:11" x14ac:dyDescent="0.2">
      <c r="A568" t="str">
        <f>IF(B568&lt;&gt;"",COUNTA(B$101:B568),"")</f>
        <v/>
      </c>
      <c r="G568" s="1"/>
      <c r="H568" s="1"/>
      <c r="K568" s="2" t="str">
        <f t="shared" si="23"/>
        <v/>
      </c>
    </row>
    <row r="569" spans="1:11" x14ac:dyDescent="0.2">
      <c r="A569" t="str">
        <f>IF(B569&lt;&gt;"",COUNTA(B$101:B569),"")</f>
        <v/>
      </c>
      <c r="G569" s="1"/>
      <c r="H569" s="1"/>
      <c r="K569" s="2" t="str">
        <f t="shared" si="23"/>
        <v/>
      </c>
    </row>
    <row r="570" spans="1:11" x14ac:dyDescent="0.2">
      <c r="A570" t="str">
        <f>IF(B570&lt;&gt;"",COUNTA(B$101:B570),"")</f>
        <v/>
      </c>
      <c r="G570" s="1"/>
      <c r="H570" s="1"/>
      <c r="K570" s="2" t="str">
        <f t="shared" si="23"/>
        <v/>
      </c>
    </row>
    <row r="571" spans="1:11" x14ac:dyDescent="0.2">
      <c r="A571" t="str">
        <f>IF(B571&lt;&gt;"",COUNTA(B$101:B571),"")</f>
        <v/>
      </c>
      <c r="G571" s="1"/>
      <c r="H571" s="1"/>
      <c r="K571" s="2" t="str">
        <f t="shared" si="23"/>
        <v/>
      </c>
    </row>
    <row r="572" spans="1:11" x14ac:dyDescent="0.2">
      <c r="A572" t="str">
        <f>IF(B572&lt;&gt;"",COUNTA(B$101:B572),"")</f>
        <v/>
      </c>
      <c r="G572" s="1"/>
      <c r="H572" s="1"/>
      <c r="K572" s="2" t="str">
        <f t="shared" si="23"/>
        <v/>
      </c>
    </row>
    <row r="573" spans="1:11" x14ac:dyDescent="0.2">
      <c r="A573" t="str">
        <f>IF(B573&lt;&gt;"",COUNTA(B$101:B573),"")</f>
        <v/>
      </c>
      <c r="G573" s="1"/>
      <c r="H573" s="1"/>
      <c r="K573" s="2" t="str">
        <f t="shared" si="23"/>
        <v/>
      </c>
    </row>
    <row r="574" spans="1:11" x14ac:dyDescent="0.2">
      <c r="A574" t="str">
        <f>IF(B574&lt;&gt;"",COUNTA(B$101:B574),"")</f>
        <v/>
      </c>
      <c r="G574" s="1"/>
      <c r="H574" s="1"/>
      <c r="K574" s="2" t="str">
        <f t="shared" si="23"/>
        <v/>
      </c>
    </row>
    <row r="575" spans="1:11" x14ac:dyDescent="0.2">
      <c r="A575" t="str">
        <f>IF(B575&lt;&gt;"",COUNTA(B$101:B575),"")</f>
        <v/>
      </c>
      <c r="G575" s="1"/>
      <c r="H575" s="1"/>
      <c r="K575" s="2" t="str">
        <f t="shared" si="23"/>
        <v/>
      </c>
    </row>
    <row r="576" spans="1:11" x14ac:dyDescent="0.2">
      <c r="A576" t="str">
        <f>IF(B576&lt;&gt;"",COUNTA(B$101:B576),"")</f>
        <v/>
      </c>
      <c r="G576" s="1"/>
      <c r="H576" s="1"/>
      <c r="K576" s="2" t="str">
        <f t="shared" si="23"/>
        <v/>
      </c>
    </row>
    <row r="577" spans="1:11" x14ac:dyDescent="0.2">
      <c r="A577" t="str">
        <f>IF(B577&lt;&gt;"",COUNTA(B$101:B577),"")</f>
        <v/>
      </c>
      <c r="G577" s="1"/>
      <c r="H577" s="1"/>
      <c r="K577" s="2" t="str">
        <f t="shared" si="23"/>
        <v/>
      </c>
    </row>
    <row r="578" spans="1:11" x14ac:dyDescent="0.2">
      <c r="A578" t="str">
        <f>IF(B578&lt;&gt;"",COUNTA(B$101:B578),"")</f>
        <v/>
      </c>
      <c r="G578" s="1"/>
      <c r="H578" s="1"/>
      <c r="K578" s="2" t="str">
        <f t="shared" si="23"/>
        <v/>
      </c>
    </row>
    <row r="579" spans="1:11" x14ac:dyDescent="0.2">
      <c r="A579" t="str">
        <f>IF(B579&lt;&gt;"",COUNTA(B$101:B579),"")</f>
        <v/>
      </c>
      <c r="G579" s="1"/>
      <c r="H579" s="1"/>
      <c r="K579" s="2" t="str">
        <f t="shared" si="23"/>
        <v/>
      </c>
    </row>
    <row r="580" spans="1:11" x14ac:dyDescent="0.2">
      <c r="A580" t="str">
        <f>IF(B580&lt;&gt;"",COUNTA(B$101:B580),"")</f>
        <v/>
      </c>
      <c r="G580" s="1"/>
      <c r="H580" s="1"/>
      <c r="K580" s="2" t="str">
        <f t="shared" si="23"/>
        <v/>
      </c>
    </row>
    <row r="581" spans="1:11" x14ac:dyDescent="0.2">
      <c r="A581" t="str">
        <f>IF(B581&lt;&gt;"",COUNTA(B$101:B581),"")</f>
        <v/>
      </c>
      <c r="G581" s="1"/>
      <c r="H581" s="1"/>
      <c r="K581" s="2" t="str">
        <f t="shared" si="23"/>
        <v/>
      </c>
    </row>
    <row r="582" spans="1:11" x14ac:dyDescent="0.2">
      <c r="A582" t="str">
        <f>IF(B582&lt;&gt;"",COUNTA(B$101:B582),"")</f>
        <v/>
      </c>
      <c r="G582" s="1"/>
      <c r="H582" s="1"/>
      <c r="K582" s="2" t="str">
        <f t="shared" si="23"/>
        <v/>
      </c>
    </row>
    <row r="583" spans="1:11" x14ac:dyDescent="0.2">
      <c r="A583" t="str">
        <f>IF(B583&lt;&gt;"",COUNTA(B$101:B583),"")</f>
        <v/>
      </c>
      <c r="G583" s="1"/>
      <c r="H583" s="1"/>
      <c r="K583" s="2" t="str">
        <f t="shared" si="23"/>
        <v/>
      </c>
    </row>
    <row r="584" spans="1:11" x14ac:dyDescent="0.2">
      <c r="A584" t="str">
        <f>IF(B584&lt;&gt;"",COUNTA(B$101:B584),"")</f>
        <v/>
      </c>
      <c r="G584" s="1"/>
      <c r="H584" s="1"/>
      <c r="K584" s="2" t="str">
        <f t="shared" si="23"/>
        <v/>
      </c>
    </row>
    <row r="585" spans="1:11" x14ac:dyDescent="0.2">
      <c r="A585" t="str">
        <f>IF(B585&lt;&gt;"",COUNTA(B$101:B585),"")</f>
        <v/>
      </c>
      <c r="G585" s="1"/>
      <c r="H585" s="1"/>
      <c r="K585" s="2" t="str">
        <f t="shared" si="23"/>
        <v/>
      </c>
    </row>
    <row r="586" spans="1:11" x14ac:dyDescent="0.2">
      <c r="A586" t="str">
        <f>IF(B586&lt;&gt;"",COUNTA(B$101:B586),"")</f>
        <v/>
      </c>
      <c r="G586" s="1"/>
      <c r="H586" s="1"/>
      <c r="K586" s="2" t="str">
        <f t="shared" si="23"/>
        <v/>
      </c>
    </row>
    <row r="587" spans="1:11" x14ac:dyDescent="0.2">
      <c r="A587" t="str">
        <f>IF(B587&lt;&gt;"",COUNTA(B$101:B587),"")</f>
        <v/>
      </c>
      <c r="G587" s="1"/>
      <c r="H587" s="1"/>
      <c r="K587" s="2" t="str">
        <f t="shared" si="23"/>
        <v/>
      </c>
    </row>
    <row r="588" spans="1:11" x14ac:dyDescent="0.2">
      <c r="A588" t="str">
        <f>IF(B588&lt;&gt;"",COUNTA(B$101:B588),"")</f>
        <v/>
      </c>
      <c r="G588" s="1"/>
      <c r="H588" s="1"/>
      <c r="K588" s="2" t="str">
        <f t="shared" si="23"/>
        <v/>
      </c>
    </row>
    <row r="589" spans="1:11" x14ac:dyDescent="0.2">
      <c r="A589" t="str">
        <f>IF(B589&lt;&gt;"",COUNTA(B$101:B589),"")</f>
        <v/>
      </c>
      <c r="G589" s="1"/>
      <c r="H589" s="1"/>
      <c r="K589" s="2" t="str">
        <f t="shared" si="23"/>
        <v/>
      </c>
    </row>
    <row r="590" spans="1:11" x14ac:dyDescent="0.2">
      <c r="A590" t="str">
        <f>IF(B590&lt;&gt;"",COUNTA(B$101:B590),"")</f>
        <v/>
      </c>
      <c r="G590" s="1"/>
      <c r="H590" s="1"/>
      <c r="K590" s="2" t="str">
        <f t="shared" si="23"/>
        <v/>
      </c>
    </row>
    <row r="591" spans="1:11" x14ac:dyDescent="0.2">
      <c r="A591" t="str">
        <f>IF(B591&lt;&gt;"",COUNTA(B$101:B591),"")</f>
        <v/>
      </c>
      <c r="G591" s="1"/>
      <c r="H591" s="1"/>
      <c r="K591" s="2" t="str">
        <f t="shared" si="23"/>
        <v/>
      </c>
    </row>
    <row r="592" spans="1:11" x14ac:dyDescent="0.2">
      <c r="A592" t="str">
        <f>IF(B592&lt;&gt;"",COUNTA(B$101:B592),"")</f>
        <v/>
      </c>
      <c r="G592" s="1"/>
      <c r="H592" s="1"/>
      <c r="K592" s="2" t="str">
        <f t="shared" si="23"/>
        <v/>
      </c>
    </row>
    <row r="593" spans="1:11" x14ac:dyDescent="0.2">
      <c r="A593" t="str">
        <f>IF(B593&lt;&gt;"",COUNTA(B$101:B593),"")</f>
        <v/>
      </c>
      <c r="G593" s="1"/>
      <c r="H593" s="1"/>
      <c r="K593" s="2" t="str">
        <f t="shared" si="23"/>
        <v/>
      </c>
    </row>
    <row r="594" spans="1:11" x14ac:dyDescent="0.2">
      <c r="A594" t="str">
        <f>IF(B594&lt;&gt;"",COUNTA(B$101:B594),"")</f>
        <v/>
      </c>
      <c r="G594" s="1"/>
      <c r="H594" s="1"/>
      <c r="K594" s="2" t="str">
        <f t="shared" si="23"/>
        <v/>
      </c>
    </row>
    <row r="595" spans="1:11" x14ac:dyDescent="0.2">
      <c r="A595" t="str">
        <f>IF(B595&lt;&gt;"",COUNTA(B$101:B595),"")</f>
        <v/>
      </c>
      <c r="G595" s="1"/>
      <c r="H595" s="1"/>
      <c r="K595" s="2" t="str">
        <f t="shared" si="23"/>
        <v/>
      </c>
    </row>
    <row r="596" spans="1:11" x14ac:dyDescent="0.2">
      <c r="A596" t="str">
        <f>IF(B596&lt;&gt;"",COUNTA(B$101:B596),"")</f>
        <v/>
      </c>
      <c r="G596" s="1"/>
      <c r="H596" s="1"/>
      <c r="K596" s="2" t="str">
        <f t="shared" si="23"/>
        <v/>
      </c>
    </row>
    <row r="597" spans="1:11" x14ac:dyDescent="0.2">
      <c r="A597" t="str">
        <f>IF(B597&lt;&gt;"",COUNTA(B$101:B597),"")</f>
        <v/>
      </c>
      <c r="G597" s="1"/>
      <c r="H597" s="1"/>
      <c r="K597" s="2" t="str">
        <f t="shared" si="23"/>
        <v/>
      </c>
    </row>
    <row r="598" spans="1:11" x14ac:dyDescent="0.2">
      <c r="A598" t="str">
        <f>IF(B598&lt;&gt;"",COUNTA(B$101:B598),"")</f>
        <v/>
      </c>
      <c r="G598" s="1"/>
      <c r="H598" s="1"/>
      <c r="K598" s="2" t="str">
        <f t="shared" si="23"/>
        <v/>
      </c>
    </row>
    <row r="599" spans="1:11" x14ac:dyDescent="0.2">
      <c r="A599" t="str">
        <f>IF(B599&lt;&gt;"",COUNTA(B$101:B599),"")</f>
        <v/>
      </c>
      <c r="G599" s="1"/>
      <c r="H599" s="1"/>
      <c r="K599" s="2" t="str">
        <f t="shared" si="23"/>
        <v/>
      </c>
    </row>
    <row r="600" spans="1:11" x14ac:dyDescent="0.2">
      <c r="A600" t="str">
        <f>IF(B600&lt;&gt;"",COUNTA(B$101:B600),"")</f>
        <v/>
      </c>
      <c r="G600" s="1"/>
      <c r="H600" s="1"/>
      <c r="K600" s="2" t="str">
        <f t="shared" si="23"/>
        <v/>
      </c>
    </row>
    <row r="601" spans="1:11" x14ac:dyDescent="0.2">
      <c r="A601" t="str">
        <f>IF(B601&lt;&gt;"",COUNTA(B$101:B601),"")</f>
        <v/>
      </c>
      <c r="G601" s="1"/>
      <c r="H601" s="1"/>
      <c r="K601" s="2" t="str">
        <f t="shared" si="23"/>
        <v/>
      </c>
    </row>
    <row r="602" spans="1:11" x14ac:dyDescent="0.2">
      <c r="A602" t="str">
        <f>IF(B602&lt;&gt;"",COUNTA(B$101:B602),"")</f>
        <v/>
      </c>
      <c r="G602" s="1"/>
      <c r="H602" s="1"/>
      <c r="K602" s="2" t="str">
        <f t="shared" si="23"/>
        <v/>
      </c>
    </row>
    <row r="603" spans="1:11" x14ac:dyDescent="0.2">
      <c r="A603" t="str">
        <f>IF(B603&lt;&gt;"",COUNTA(B$101:B603),"")</f>
        <v/>
      </c>
      <c r="G603" s="1"/>
      <c r="H603" s="1"/>
      <c r="K603" s="2" t="str">
        <f t="shared" si="23"/>
        <v/>
      </c>
    </row>
    <row r="604" spans="1:11" x14ac:dyDescent="0.2">
      <c r="A604" t="str">
        <f>IF(B604&lt;&gt;"",COUNTA(B$101:B604),"")</f>
        <v/>
      </c>
      <c r="G604" s="1"/>
      <c r="H604" s="1"/>
      <c r="K604" s="2" t="str">
        <f t="shared" si="23"/>
        <v/>
      </c>
    </row>
    <row r="605" spans="1:11" x14ac:dyDescent="0.2">
      <c r="A605" t="str">
        <f>IF(B605&lt;&gt;"",COUNTA(B$101:B605),"")</f>
        <v/>
      </c>
      <c r="G605" s="1"/>
      <c r="H605" s="1"/>
      <c r="K605" s="2" t="str">
        <f t="shared" si="23"/>
        <v/>
      </c>
    </row>
    <row r="606" spans="1:11" x14ac:dyDescent="0.2">
      <c r="A606" t="str">
        <f>IF(B606&lt;&gt;"",COUNTA(B$101:B606),"")</f>
        <v/>
      </c>
      <c r="G606" s="1"/>
      <c r="H606" s="1"/>
      <c r="K606" s="2" t="str">
        <f t="shared" si="23"/>
        <v/>
      </c>
    </row>
    <row r="607" spans="1:11" x14ac:dyDescent="0.2">
      <c r="A607" t="str">
        <f>IF(B607&lt;&gt;"",COUNTA(B$101:B607),"")</f>
        <v/>
      </c>
      <c r="G607" s="1"/>
      <c r="H607" s="1"/>
      <c r="K607" s="2" t="str">
        <f t="shared" si="23"/>
        <v/>
      </c>
    </row>
    <row r="608" spans="1:11" x14ac:dyDescent="0.2">
      <c r="A608" t="str">
        <f>IF(B608&lt;&gt;"",COUNTA(B$101:B608),"")</f>
        <v/>
      </c>
      <c r="G608" s="1"/>
      <c r="H608" s="1"/>
      <c r="K608" s="2" t="str">
        <f t="shared" si="23"/>
        <v/>
      </c>
    </row>
    <row r="609" spans="1:11" x14ac:dyDescent="0.2">
      <c r="A609" t="str">
        <f>IF(B609&lt;&gt;"",COUNTA(B$101:B609),"")</f>
        <v/>
      </c>
      <c r="G609" s="1"/>
      <c r="H609" s="1"/>
      <c r="K609" s="2" t="str">
        <f t="shared" si="23"/>
        <v/>
      </c>
    </row>
    <row r="610" spans="1:11" x14ac:dyDescent="0.2">
      <c r="A610" t="str">
        <f>IF(B610&lt;&gt;"",COUNTA(B$101:B610),"")</f>
        <v/>
      </c>
      <c r="G610" s="1"/>
      <c r="H610" s="1"/>
      <c r="K610" s="2" t="str">
        <f t="shared" si="23"/>
        <v/>
      </c>
    </row>
    <row r="611" spans="1:11" x14ac:dyDescent="0.2">
      <c r="A611" t="str">
        <f>IF(B611&lt;&gt;"",COUNTA(B$101:B611),"")</f>
        <v/>
      </c>
      <c r="G611" s="1"/>
      <c r="H611" s="1"/>
      <c r="K611" s="2" t="str">
        <f t="shared" si="23"/>
        <v/>
      </c>
    </row>
    <row r="612" spans="1:11" x14ac:dyDescent="0.2">
      <c r="A612" t="str">
        <f>IF(B612&lt;&gt;"",COUNTA(B$101:B612),"")</f>
        <v/>
      </c>
      <c r="G612" s="1"/>
      <c r="H612" s="1"/>
      <c r="K612" s="2" t="str">
        <f t="shared" si="23"/>
        <v/>
      </c>
    </row>
    <row r="613" spans="1:11" x14ac:dyDescent="0.2">
      <c r="A613" t="str">
        <f>IF(B613&lt;&gt;"",COUNTA(B$101:B613),"")</f>
        <v/>
      </c>
      <c r="G613" s="1"/>
      <c r="H613" s="1"/>
      <c r="K613" s="2" t="str">
        <f t="shared" si="23"/>
        <v/>
      </c>
    </row>
    <row r="614" spans="1:11" x14ac:dyDescent="0.2">
      <c r="A614" t="str">
        <f>IF(B614&lt;&gt;"",COUNTA(B$101:B614),"")</f>
        <v/>
      </c>
      <c r="G614" s="1"/>
      <c r="H614" s="1"/>
      <c r="K614" s="2" t="str">
        <f t="shared" ref="K614:K677" si="24">IF(G614&lt;&gt;"",H614-G614,"")</f>
        <v/>
      </c>
    </row>
    <row r="615" spans="1:11" x14ac:dyDescent="0.2">
      <c r="A615" t="str">
        <f>IF(B615&lt;&gt;"",COUNTA(B$101:B615),"")</f>
        <v/>
      </c>
      <c r="G615" s="1"/>
      <c r="H615" s="1"/>
      <c r="K615" s="2" t="str">
        <f t="shared" si="24"/>
        <v/>
      </c>
    </row>
    <row r="616" spans="1:11" x14ac:dyDescent="0.2">
      <c r="A616" t="str">
        <f>IF(B616&lt;&gt;"",COUNTA(B$101:B616),"")</f>
        <v/>
      </c>
      <c r="G616" s="1"/>
      <c r="H616" s="1"/>
      <c r="K616" s="2" t="str">
        <f t="shared" si="24"/>
        <v/>
      </c>
    </row>
    <row r="617" spans="1:11" x14ac:dyDescent="0.2">
      <c r="A617" t="str">
        <f>IF(B617&lt;&gt;"",COUNTA(B$101:B617),"")</f>
        <v/>
      </c>
      <c r="G617" s="1"/>
      <c r="H617" s="1"/>
      <c r="K617" s="2" t="str">
        <f t="shared" si="24"/>
        <v/>
      </c>
    </row>
    <row r="618" spans="1:11" x14ac:dyDescent="0.2">
      <c r="A618" t="str">
        <f>IF(B618&lt;&gt;"",COUNTA(B$101:B618),"")</f>
        <v/>
      </c>
      <c r="G618" s="1"/>
      <c r="H618" s="1"/>
      <c r="K618" s="2" t="str">
        <f t="shared" si="24"/>
        <v/>
      </c>
    </row>
    <row r="619" spans="1:11" x14ac:dyDescent="0.2">
      <c r="A619" t="str">
        <f>IF(B619&lt;&gt;"",COUNTA(B$101:B619),"")</f>
        <v/>
      </c>
      <c r="G619" s="1"/>
      <c r="H619" s="1"/>
      <c r="K619" s="2" t="str">
        <f t="shared" si="24"/>
        <v/>
      </c>
    </row>
    <row r="620" spans="1:11" x14ac:dyDescent="0.2">
      <c r="A620" t="str">
        <f>IF(B620&lt;&gt;"",COUNTA(B$101:B620),"")</f>
        <v/>
      </c>
      <c r="G620" s="1"/>
      <c r="H620" s="1"/>
      <c r="K620" s="2" t="str">
        <f t="shared" si="24"/>
        <v/>
      </c>
    </row>
    <row r="621" spans="1:11" x14ac:dyDescent="0.2">
      <c r="A621" t="str">
        <f>IF(B621&lt;&gt;"",COUNTA(B$101:B621),"")</f>
        <v/>
      </c>
      <c r="G621" s="1"/>
      <c r="H621" s="1"/>
      <c r="K621" s="2" t="str">
        <f t="shared" si="24"/>
        <v/>
      </c>
    </row>
    <row r="622" spans="1:11" x14ac:dyDescent="0.2">
      <c r="A622" t="str">
        <f>IF(B622&lt;&gt;"",COUNTA(B$101:B622),"")</f>
        <v/>
      </c>
      <c r="G622" s="1"/>
      <c r="H622" s="1"/>
      <c r="K622" s="2" t="str">
        <f t="shared" si="24"/>
        <v/>
      </c>
    </row>
    <row r="623" spans="1:11" x14ac:dyDescent="0.2">
      <c r="A623" t="str">
        <f>IF(B623&lt;&gt;"",COUNTA(B$101:B623),"")</f>
        <v/>
      </c>
      <c r="G623" s="1"/>
      <c r="H623" s="1"/>
      <c r="K623" s="2" t="str">
        <f t="shared" si="24"/>
        <v/>
      </c>
    </row>
    <row r="624" spans="1:11" x14ac:dyDescent="0.2">
      <c r="A624" t="str">
        <f>IF(B624&lt;&gt;"",COUNTA(B$101:B624),"")</f>
        <v/>
      </c>
      <c r="G624" s="1"/>
      <c r="H624" s="1"/>
      <c r="K624" s="2" t="str">
        <f t="shared" si="24"/>
        <v/>
      </c>
    </row>
    <row r="625" spans="1:11" x14ac:dyDescent="0.2">
      <c r="A625" t="str">
        <f>IF(B625&lt;&gt;"",COUNTA(B$101:B625),"")</f>
        <v/>
      </c>
      <c r="G625" s="1"/>
      <c r="H625" s="1"/>
      <c r="K625" s="2" t="str">
        <f t="shared" si="24"/>
        <v/>
      </c>
    </row>
    <row r="626" spans="1:11" x14ac:dyDescent="0.2">
      <c r="A626" t="str">
        <f>IF(B626&lt;&gt;"",COUNTA(B$101:B626),"")</f>
        <v/>
      </c>
      <c r="G626" s="1"/>
      <c r="H626" s="1"/>
      <c r="K626" s="2" t="str">
        <f t="shared" si="24"/>
        <v/>
      </c>
    </row>
    <row r="627" spans="1:11" x14ac:dyDescent="0.2">
      <c r="A627" t="str">
        <f>IF(B627&lt;&gt;"",COUNTA(B$101:B627),"")</f>
        <v/>
      </c>
      <c r="G627" s="1"/>
      <c r="H627" s="1"/>
      <c r="K627" s="2" t="str">
        <f t="shared" si="24"/>
        <v/>
      </c>
    </row>
    <row r="628" spans="1:11" x14ac:dyDescent="0.2">
      <c r="A628" t="str">
        <f>IF(B628&lt;&gt;"",COUNTA(B$101:B628),"")</f>
        <v/>
      </c>
      <c r="G628" s="1"/>
      <c r="H628" s="1"/>
      <c r="K628" s="2" t="str">
        <f t="shared" si="24"/>
        <v/>
      </c>
    </row>
    <row r="629" spans="1:11" x14ac:dyDescent="0.2">
      <c r="A629" t="str">
        <f>IF(B629&lt;&gt;"",COUNTA(B$101:B629),"")</f>
        <v/>
      </c>
      <c r="G629" s="1"/>
      <c r="H629" s="1"/>
      <c r="K629" s="2" t="str">
        <f t="shared" si="24"/>
        <v/>
      </c>
    </row>
    <row r="630" spans="1:11" x14ac:dyDescent="0.2">
      <c r="A630" t="str">
        <f>IF(B630&lt;&gt;"",COUNTA(B$101:B630),"")</f>
        <v/>
      </c>
      <c r="G630" s="1"/>
      <c r="H630" s="1"/>
      <c r="K630" s="2" t="str">
        <f t="shared" si="24"/>
        <v/>
      </c>
    </row>
    <row r="631" spans="1:11" x14ac:dyDescent="0.2">
      <c r="A631" t="str">
        <f>IF(B631&lt;&gt;"",COUNTA(B$101:B631),"")</f>
        <v/>
      </c>
      <c r="G631" s="1"/>
      <c r="H631" s="1"/>
      <c r="K631" s="2" t="str">
        <f t="shared" si="24"/>
        <v/>
      </c>
    </row>
    <row r="632" spans="1:11" x14ac:dyDescent="0.2">
      <c r="A632" t="str">
        <f>IF(B632&lt;&gt;"",COUNTA(B$101:B632),"")</f>
        <v/>
      </c>
      <c r="G632" s="1"/>
      <c r="H632" s="1"/>
      <c r="K632" s="2" t="str">
        <f t="shared" si="24"/>
        <v/>
      </c>
    </row>
    <row r="633" spans="1:11" x14ac:dyDescent="0.2">
      <c r="A633" t="str">
        <f>IF(B633&lt;&gt;"",COUNTA(B$101:B633),"")</f>
        <v/>
      </c>
      <c r="G633" s="1"/>
      <c r="H633" s="1"/>
      <c r="K633" s="2" t="str">
        <f t="shared" si="24"/>
        <v/>
      </c>
    </row>
    <row r="634" spans="1:11" x14ac:dyDescent="0.2">
      <c r="A634" t="str">
        <f>IF(B634&lt;&gt;"",COUNTA(B$101:B634),"")</f>
        <v/>
      </c>
      <c r="G634" s="1"/>
      <c r="H634" s="1"/>
      <c r="K634" s="2" t="str">
        <f t="shared" si="24"/>
        <v/>
      </c>
    </row>
    <row r="635" spans="1:11" x14ac:dyDescent="0.2">
      <c r="A635" t="str">
        <f>IF(B635&lt;&gt;"",COUNTA(B$101:B635),"")</f>
        <v/>
      </c>
      <c r="G635" s="1"/>
      <c r="H635" s="1"/>
      <c r="K635" s="2" t="str">
        <f t="shared" si="24"/>
        <v/>
      </c>
    </row>
    <row r="636" spans="1:11" x14ac:dyDescent="0.2">
      <c r="A636" t="str">
        <f>IF(B636&lt;&gt;"",COUNTA(B$101:B636),"")</f>
        <v/>
      </c>
      <c r="G636" s="1"/>
      <c r="H636" s="1"/>
      <c r="K636" s="2" t="str">
        <f t="shared" si="24"/>
        <v/>
      </c>
    </row>
    <row r="637" spans="1:11" x14ac:dyDescent="0.2">
      <c r="A637" t="str">
        <f>IF(B637&lt;&gt;"",COUNTA(B$101:B637),"")</f>
        <v/>
      </c>
      <c r="G637" s="1"/>
      <c r="H637" s="1"/>
      <c r="K637" s="2" t="str">
        <f t="shared" si="24"/>
        <v/>
      </c>
    </row>
    <row r="638" spans="1:11" x14ac:dyDescent="0.2">
      <c r="A638" t="str">
        <f>IF(B638&lt;&gt;"",COUNTA(B$101:B638),"")</f>
        <v/>
      </c>
      <c r="G638" s="1"/>
      <c r="H638" s="1"/>
      <c r="K638" s="2" t="str">
        <f t="shared" si="24"/>
        <v/>
      </c>
    </row>
    <row r="639" spans="1:11" x14ac:dyDescent="0.2">
      <c r="A639" t="str">
        <f>IF(B639&lt;&gt;"",COUNTA(B$101:B639),"")</f>
        <v/>
      </c>
      <c r="G639" s="1"/>
      <c r="H639" s="1"/>
      <c r="K639" s="2" t="str">
        <f t="shared" si="24"/>
        <v/>
      </c>
    </row>
    <row r="640" spans="1:11" x14ac:dyDescent="0.2">
      <c r="A640" t="str">
        <f>IF(B640&lt;&gt;"",COUNTA(B$101:B640),"")</f>
        <v/>
      </c>
      <c r="G640" s="1"/>
      <c r="H640" s="1"/>
      <c r="K640" s="2" t="str">
        <f t="shared" si="24"/>
        <v/>
      </c>
    </row>
    <row r="641" spans="1:11" x14ac:dyDescent="0.2">
      <c r="A641" t="str">
        <f>IF(B641&lt;&gt;"",COUNTA(B$101:B641),"")</f>
        <v/>
      </c>
      <c r="G641" s="1"/>
      <c r="H641" s="1"/>
      <c r="K641" s="2" t="str">
        <f t="shared" si="24"/>
        <v/>
      </c>
    </row>
    <row r="642" spans="1:11" x14ac:dyDescent="0.2">
      <c r="A642" t="str">
        <f>IF(B642&lt;&gt;"",COUNTA(B$101:B642),"")</f>
        <v/>
      </c>
      <c r="G642" s="1"/>
      <c r="H642" s="1"/>
      <c r="K642" s="2" t="str">
        <f t="shared" si="24"/>
        <v/>
      </c>
    </row>
    <row r="643" spans="1:11" x14ac:dyDescent="0.2">
      <c r="A643" t="str">
        <f>IF(B643&lt;&gt;"",COUNTA(B$101:B643),"")</f>
        <v/>
      </c>
      <c r="G643" s="1"/>
      <c r="H643" s="1"/>
      <c r="K643" s="2" t="str">
        <f t="shared" si="24"/>
        <v/>
      </c>
    </row>
    <row r="644" spans="1:11" x14ac:dyDescent="0.2">
      <c r="A644" t="str">
        <f>IF(B644&lt;&gt;"",COUNTA(B$101:B644),"")</f>
        <v/>
      </c>
      <c r="G644" s="1"/>
      <c r="H644" s="1"/>
      <c r="K644" s="2" t="str">
        <f t="shared" si="24"/>
        <v/>
      </c>
    </row>
    <row r="645" spans="1:11" x14ac:dyDescent="0.2">
      <c r="A645" t="str">
        <f>IF(B645&lt;&gt;"",COUNTA(B$101:B645),"")</f>
        <v/>
      </c>
      <c r="G645" s="1"/>
      <c r="H645" s="1"/>
      <c r="K645" s="2" t="str">
        <f t="shared" si="24"/>
        <v/>
      </c>
    </row>
    <row r="646" spans="1:11" x14ac:dyDescent="0.2">
      <c r="A646" t="str">
        <f>IF(B646&lt;&gt;"",COUNTA(B$101:B646),"")</f>
        <v/>
      </c>
      <c r="G646" s="1"/>
      <c r="H646" s="1"/>
      <c r="K646" s="2" t="str">
        <f t="shared" si="24"/>
        <v/>
      </c>
    </row>
    <row r="647" spans="1:11" x14ac:dyDescent="0.2">
      <c r="A647" t="str">
        <f>IF(B647&lt;&gt;"",COUNTA(B$101:B647),"")</f>
        <v/>
      </c>
      <c r="G647" s="1"/>
      <c r="H647" s="1"/>
      <c r="K647" s="2" t="str">
        <f t="shared" si="24"/>
        <v/>
      </c>
    </row>
    <row r="648" spans="1:11" x14ac:dyDescent="0.2">
      <c r="A648" t="str">
        <f>IF(B648&lt;&gt;"",COUNTA(B$101:B648),"")</f>
        <v/>
      </c>
      <c r="G648" s="1"/>
      <c r="H648" s="1"/>
      <c r="K648" s="2" t="str">
        <f t="shared" si="24"/>
        <v/>
      </c>
    </row>
    <row r="649" spans="1:11" x14ac:dyDescent="0.2">
      <c r="A649" t="str">
        <f>IF(B649&lt;&gt;"",COUNTA(B$101:B649),"")</f>
        <v/>
      </c>
      <c r="G649" s="1"/>
      <c r="H649" s="1"/>
      <c r="K649" s="2" t="str">
        <f t="shared" si="24"/>
        <v/>
      </c>
    </row>
    <row r="650" spans="1:11" x14ac:dyDescent="0.2">
      <c r="A650" t="str">
        <f>IF(B650&lt;&gt;"",COUNTA(B$101:B650),"")</f>
        <v/>
      </c>
      <c r="G650" s="1"/>
      <c r="H650" s="1"/>
      <c r="K650" s="2" t="str">
        <f t="shared" si="24"/>
        <v/>
      </c>
    </row>
    <row r="651" spans="1:11" x14ac:dyDescent="0.2">
      <c r="A651" t="str">
        <f>IF(B651&lt;&gt;"",COUNTA(B$101:B651),"")</f>
        <v/>
      </c>
      <c r="G651" s="1"/>
      <c r="H651" s="1"/>
      <c r="K651" s="2" t="str">
        <f t="shared" si="24"/>
        <v/>
      </c>
    </row>
    <row r="652" spans="1:11" x14ac:dyDescent="0.2">
      <c r="A652" t="str">
        <f>IF(B652&lt;&gt;"",COUNTA(B$101:B652),"")</f>
        <v/>
      </c>
      <c r="G652" s="1"/>
      <c r="H652" s="1"/>
      <c r="K652" s="2" t="str">
        <f t="shared" si="24"/>
        <v/>
      </c>
    </row>
    <row r="653" spans="1:11" x14ac:dyDescent="0.2">
      <c r="A653" t="str">
        <f>IF(B653&lt;&gt;"",COUNTA(B$101:B653),"")</f>
        <v/>
      </c>
      <c r="G653" s="1"/>
      <c r="H653" s="1"/>
      <c r="K653" s="2" t="str">
        <f t="shared" si="24"/>
        <v/>
      </c>
    </row>
    <row r="654" spans="1:11" x14ac:dyDescent="0.2">
      <c r="A654" t="str">
        <f>IF(B654&lt;&gt;"",COUNTA(B$101:B654),"")</f>
        <v/>
      </c>
      <c r="G654" s="1"/>
      <c r="H654" s="1"/>
      <c r="K654" s="2" t="str">
        <f t="shared" si="24"/>
        <v/>
      </c>
    </row>
    <row r="655" spans="1:11" x14ac:dyDescent="0.2">
      <c r="A655" t="str">
        <f>IF(B655&lt;&gt;"",COUNTA(B$101:B655),"")</f>
        <v/>
      </c>
      <c r="G655" s="1"/>
      <c r="H655" s="1"/>
      <c r="K655" s="2" t="str">
        <f t="shared" si="24"/>
        <v/>
      </c>
    </row>
    <row r="656" spans="1:11" x14ac:dyDescent="0.2">
      <c r="A656" t="str">
        <f>IF(B656&lt;&gt;"",COUNTA(B$101:B656),"")</f>
        <v/>
      </c>
      <c r="G656" s="1"/>
      <c r="H656" s="1"/>
      <c r="K656" s="2" t="str">
        <f t="shared" si="24"/>
        <v/>
      </c>
    </row>
    <row r="657" spans="1:11" x14ac:dyDescent="0.2">
      <c r="A657" t="str">
        <f>IF(B657&lt;&gt;"",COUNTA(B$101:B657),"")</f>
        <v/>
      </c>
      <c r="G657" s="1"/>
      <c r="H657" s="1"/>
      <c r="K657" s="2" t="str">
        <f t="shared" si="24"/>
        <v/>
      </c>
    </row>
    <row r="658" spans="1:11" x14ac:dyDescent="0.2">
      <c r="A658" t="str">
        <f>IF(B658&lt;&gt;"",COUNTA(B$101:B658),"")</f>
        <v/>
      </c>
      <c r="G658" s="1"/>
      <c r="H658" s="1"/>
      <c r="K658" s="2" t="str">
        <f t="shared" si="24"/>
        <v/>
      </c>
    </row>
    <row r="659" spans="1:11" x14ac:dyDescent="0.2">
      <c r="A659" t="str">
        <f>IF(B659&lt;&gt;"",COUNTA(B$101:B659),"")</f>
        <v/>
      </c>
      <c r="G659" s="1"/>
      <c r="H659" s="1"/>
      <c r="K659" s="2" t="str">
        <f t="shared" si="24"/>
        <v/>
      </c>
    </row>
    <row r="660" spans="1:11" x14ac:dyDescent="0.2">
      <c r="A660" t="str">
        <f>IF(B660&lt;&gt;"",COUNTA(B$101:B660),"")</f>
        <v/>
      </c>
      <c r="G660" s="1"/>
      <c r="H660" s="1"/>
      <c r="K660" s="2" t="str">
        <f t="shared" si="24"/>
        <v/>
      </c>
    </row>
    <row r="661" spans="1:11" x14ac:dyDescent="0.2">
      <c r="A661" t="str">
        <f>IF(B661&lt;&gt;"",COUNTA(B$101:B661),"")</f>
        <v/>
      </c>
      <c r="G661" s="1"/>
      <c r="H661" s="1"/>
      <c r="K661" s="2" t="str">
        <f t="shared" si="24"/>
        <v/>
      </c>
    </row>
    <row r="662" spans="1:11" x14ac:dyDescent="0.2">
      <c r="A662" t="str">
        <f>IF(B662&lt;&gt;"",COUNTA(B$101:B662),"")</f>
        <v/>
      </c>
      <c r="G662" s="1"/>
      <c r="H662" s="1"/>
      <c r="K662" s="2" t="str">
        <f t="shared" si="24"/>
        <v/>
      </c>
    </row>
    <row r="663" spans="1:11" x14ac:dyDescent="0.2">
      <c r="A663" t="str">
        <f>IF(B663&lt;&gt;"",COUNTA(B$101:B663),"")</f>
        <v/>
      </c>
      <c r="G663" s="1"/>
      <c r="H663" s="1"/>
      <c r="K663" s="2" t="str">
        <f t="shared" si="24"/>
        <v/>
      </c>
    </row>
    <row r="664" spans="1:11" x14ac:dyDescent="0.2">
      <c r="A664" t="str">
        <f>IF(B664&lt;&gt;"",COUNTA(B$101:B664),"")</f>
        <v/>
      </c>
      <c r="G664" s="1"/>
      <c r="H664" s="1"/>
      <c r="K664" s="2" t="str">
        <f t="shared" si="24"/>
        <v/>
      </c>
    </row>
    <row r="665" spans="1:11" x14ac:dyDescent="0.2">
      <c r="A665" t="str">
        <f>IF(B665&lt;&gt;"",COUNTA(B$101:B665),"")</f>
        <v/>
      </c>
      <c r="G665" s="1"/>
      <c r="H665" s="1"/>
      <c r="K665" s="2" t="str">
        <f t="shared" si="24"/>
        <v/>
      </c>
    </row>
    <row r="666" spans="1:11" x14ac:dyDescent="0.2">
      <c r="A666" t="str">
        <f>IF(B666&lt;&gt;"",COUNTA(B$101:B666),"")</f>
        <v/>
      </c>
      <c r="G666" s="1"/>
      <c r="H666" s="1"/>
      <c r="K666" s="2" t="str">
        <f t="shared" si="24"/>
        <v/>
      </c>
    </row>
    <row r="667" spans="1:11" x14ac:dyDescent="0.2">
      <c r="A667" t="str">
        <f>IF(B667&lt;&gt;"",COUNTA(B$101:B667),"")</f>
        <v/>
      </c>
      <c r="G667" s="1"/>
      <c r="H667" s="1"/>
      <c r="K667" s="2" t="str">
        <f t="shared" si="24"/>
        <v/>
      </c>
    </row>
    <row r="668" spans="1:11" x14ac:dyDescent="0.2">
      <c r="A668" t="str">
        <f>IF(B668&lt;&gt;"",COUNTA(B$101:B668),"")</f>
        <v/>
      </c>
      <c r="G668" s="1"/>
      <c r="H668" s="1"/>
      <c r="K668" s="2" t="str">
        <f t="shared" si="24"/>
        <v/>
      </c>
    </row>
    <row r="669" spans="1:11" x14ac:dyDescent="0.2">
      <c r="A669" t="str">
        <f>IF(B669&lt;&gt;"",COUNTA(B$101:B669),"")</f>
        <v/>
      </c>
      <c r="G669" s="1"/>
      <c r="H669" s="1"/>
      <c r="K669" s="2" t="str">
        <f t="shared" si="24"/>
        <v/>
      </c>
    </row>
    <row r="670" spans="1:11" x14ac:dyDescent="0.2">
      <c r="A670" t="str">
        <f>IF(B670&lt;&gt;"",COUNTA(B$101:B670),"")</f>
        <v/>
      </c>
      <c r="G670" s="1"/>
      <c r="H670" s="1"/>
      <c r="K670" s="2" t="str">
        <f t="shared" si="24"/>
        <v/>
      </c>
    </row>
    <row r="671" spans="1:11" x14ac:dyDescent="0.2">
      <c r="A671" t="str">
        <f>IF(B671&lt;&gt;"",COUNTA(B$101:B671),"")</f>
        <v/>
      </c>
      <c r="G671" s="1"/>
      <c r="H671" s="1"/>
      <c r="K671" s="2" t="str">
        <f t="shared" si="24"/>
        <v/>
      </c>
    </row>
    <row r="672" spans="1:11" x14ac:dyDescent="0.2">
      <c r="A672" t="str">
        <f>IF(B672&lt;&gt;"",COUNTA(B$101:B672),"")</f>
        <v/>
      </c>
      <c r="G672" s="1"/>
      <c r="H672" s="1"/>
      <c r="K672" s="2" t="str">
        <f t="shared" si="24"/>
        <v/>
      </c>
    </row>
    <row r="673" spans="1:11" x14ac:dyDescent="0.2">
      <c r="A673" t="str">
        <f>IF(B673&lt;&gt;"",COUNTA(B$101:B673),"")</f>
        <v/>
      </c>
      <c r="G673" s="1"/>
      <c r="H673" s="1"/>
      <c r="K673" s="2" t="str">
        <f t="shared" si="24"/>
        <v/>
      </c>
    </row>
    <row r="674" spans="1:11" x14ac:dyDescent="0.2">
      <c r="A674" t="str">
        <f>IF(B674&lt;&gt;"",COUNTA(B$101:B674),"")</f>
        <v/>
      </c>
      <c r="G674" s="1"/>
      <c r="H674" s="1"/>
      <c r="K674" s="2" t="str">
        <f t="shared" si="24"/>
        <v/>
      </c>
    </row>
    <row r="675" spans="1:11" x14ac:dyDescent="0.2">
      <c r="A675" t="str">
        <f>IF(B675&lt;&gt;"",COUNTA(B$101:B675),"")</f>
        <v/>
      </c>
      <c r="G675" s="1"/>
      <c r="H675" s="1"/>
      <c r="K675" s="2" t="str">
        <f t="shared" si="24"/>
        <v/>
      </c>
    </row>
    <row r="676" spans="1:11" x14ac:dyDescent="0.2">
      <c r="A676" t="str">
        <f>IF(B676&lt;&gt;"",COUNTA(B$101:B676),"")</f>
        <v/>
      </c>
      <c r="G676" s="1"/>
      <c r="H676" s="1"/>
      <c r="K676" s="2" t="str">
        <f t="shared" si="24"/>
        <v/>
      </c>
    </row>
    <row r="677" spans="1:11" x14ac:dyDescent="0.2">
      <c r="A677" t="str">
        <f>IF(B677&lt;&gt;"",COUNTA(B$101:B677),"")</f>
        <v/>
      </c>
      <c r="G677" s="1"/>
      <c r="H677" s="1"/>
      <c r="K677" s="2" t="str">
        <f t="shared" si="24"/>
        <v/>
      </c>
    </row>
    <row r="678" spans="1:11" x14ac:dyDescent="0.2">
      <c r="A678" t="str">
        <f>IF(B678&lt;&gt;"",COUNTA(B$101:B678),"")</f>
        <v/>
      </c>
      <c r="G678" s="1"/>
      <c r="H678" s="1"/>
      <c r="K678" s="2" t="str">
        <f t="shared" ref="K678:K741" si="25">IF(G678&lt;&gt;"",H678-G678,"")</f>
        <v/>
      </c>
    </row>
    <row r="679" spans="1:11" x14ac:dyDescent="0.2">
      <c r="A679" t="str">
        <f>IF(B679&lt;&gt;"",COUNTA(B$101:B679),"")</f>
        <v/>
      </c>
      <c r="G679" s="1"/>
      <c r="H679" s="1"/>
      <c r="K679" s="2" t="str">
        <f t="shared" si="25"/>
        <v/>
      </c>
    </row>
    <row r="680" spans="1:11" x14ac:dyDescent="0.2">
      <c r="A680" t="str">
        <f>IF(B680&lt;&gt;"",COUNTA(B$101:B680),"")</f>
        <v/>
      </c>
      <c r="G680" s="1"/>
      <c r="H680" s="1"/>
      <c r="K680" s="2" t="str">
        <f t="shared" si="25"/>
        <v/>
      </c>
    </row>
    <row r="681" spans="1:11" x14ac:dyDescent="0.2">
      <c r="A681" t="str">
        <f>IF(B681&lt;&gt;"",COUNTA(B$101:B681),"")</f>
        <v/>
      </c>
      <c r="G681" s="1"/>
      <c r="H681" s="1"/>
      <c r="K681" s="2" t="str">
        <f t="shared" si="25"/>
        <v/>
      </c>
    </row>
    <row r="682" spans="1:11" x14ac:dyDescent="0.2">
      <c r="A682" t="str">
        <f>IF(B682&lt;&gt;"",COUNTA(B$101:B682),"")</f>
        <v/>
      </c>
      <c r="G682" s="1"/>
      <c r="H682" s="1"/>
      <c r="K682" s="2" t="str">
        <f t="shared" si="25"/>
        <v/>
      </c>
    </row>
    <row r="683" spans="1:11" x14ac:dyDescent="0.2">
      <c r="A683" t="str">
        <f>IF(B683&lt;&gt;"",COUNTA(B$101:B683),"")</f>
        <v/>
      </c>
      <c r="G683" s="1"/>
      <c r="H683" s="1"/>
      <c r="K683" s="2" t="str">
        <f t="shared" si="25"/>
        <v/>
      </c>
    </row>
    <row r="684" spans="1:11" x14ac:dyDescent="0.2">
      <c r="A684" t="str">
        <f>IF(B684&lt;&gt;"",COUNTA(B$101:B684),"")</f>
        <v/>
      </c>
      <c r="G684" s="1"/>
      <c r="H684" s="1"/>
      <c r="K684" s="2" t="str">
        <f t="shared" si="25"/>
        <v/>
      </c>
    </row>
    <row r="685" spans="1:11" x14ac:dyDescent="0.2">
      <c r="A685" t="str">
        <f>IF(B685&lt;&gt;"",COUNTA(B$101:B685),"")</f>
        <v/>
      </c>
      <c r="G685" s="1"/>
      <c r="H685" s="1"/>
      <c r="K685" s="2" t="str">
        <f t="shared" si="25"/>
        <v/>
      </c>
    </row>
    <row r="686" spans="1:11" x14ac:dyDescent="0.2">
      <c r="A686" t="str">
        <f>IF(B686&lt;&gt;"",COUNTA(B$101:B686),"")</f>
        <v/>
      </c>
      <c r="G686" s="1"/>
      <c r="H686" s="1"/>
      <c r="K686" s="2" t="str">
        <f t="shared" si="25"/>
        <v/>
      </c>
    </row>
    <row r="687" spans="1:11" x14ac:dyDescent="0.2">
      <c r="A687" t="str">
        <f>IF(B687&lt;&gt;"",COUNTA(B$101:B687),"")</f>
        <v/>
      </c>
      <c r="G687" s="1"/>
      <c r="H687" s="1"/>
      <c r="K687" s="2" t="str">
        <f t="shared" si="25"/>
        <v/>
      </c>
    </row>
    <row r="688" spans="1:11" x14ac:dyDescent="0.2">
      <c r="A688" t="str">
        <f>IF(B688&lt;&gt;"",COUNTA(B$101:B688),"")</f>
        <v/>
      </c>
      <c r="G688" s="1"/>
      <c r="H688" s="1"/>
      <c r="K688" s="2" t="str">
        <f t="shared" si="25"/>
        <v/>
      </c>
    </row>
    <row r="689" spans="1:11" x14ac:dyDescent="0.2">
      <c r="A689" t="str">
        <f>IF(B689&lt;&gt;"",COUNTA(B$101:B689),"")</f>
        <v/>
      </c>
      <c r="G689" s="1"/>
      <c r="H689" s="1"/>
      <c r="K689" s="2" t="str">
        <f t="shared" si="25"/>
        <v/>
      </c>
    </row>
    <row r="690" spans="1:11" x14ac:dyDescent="0.2">
      <c r="A690" t="str">
        <f>IF(B690&lt;&gt;"",COUNTA(B$101:B690),"")</f>
        <v/>
      </c>
      <c r="G690" s="1"/>
      <c r="H690" s="1"/>
      <c r="K690" s="2" t="str">
        <f t="shared" si="25"/>
        <v/>
      </c>
    </row>
    <row r="691" spans="1:11" x14ac:dyDescent="0.2">
      <c r="A691" t="str">
        <f>IF(B691&lt;&gt;"",COUNTA(B$101:B691),"")</f>
        <v/>
      </c>
      <c r="G691" s="1"/>
      <c r="H691" s="1"/>
      <c r="K691" s="2" t="str">
        <f t="shared" si="25"/>
        <v/>
      </c>
    </row>
    <row r="692" spans="1:11" x14ac:dyDescent="0.2">
      <c r="A692" t="str">
        <f>IF(B692&lt;&gt;"",COUNTA(B$101:B692),"")</f>
        <v/>
      </c>
      <c r="G692" s="1"/>
      <c r="H692" s="1"/>
      <c r="K692" s="2" t="str">
        <f t="shared" si="25"/>
        <v/>
      </c>
    </row>
    <row r="693" spans="1:11" x14ac:dyDescent="0.2">
      <c r="A693" t="str">
        <f>IF(B693&lt;&gt;"",COUNTA(B$101:B693),"")</f>
        <v/>
      </c>
      <c r="G693" s="1"/>
      <c r="H693" s="1"/>
      <c r="K693" s="2" t="str">
        <f t="shared" si="25"/>
        <v/>
      </c>
    </row>
    <row r="694" spans="1:11" x14ac:dyDescent="0.2">
      <c r="A694" t="str">
        <f>IF(B694&lt;&gt;"",COUNTA(B$101:B694),"")</f>
        <v/>
      </c>
      <c r="G694" s="1"/>
      <c r="H694" s="1"/>
      <c r="K694" s="2" t="str">
        <f t="shared" si="25"/>
        <v/>
      </c>
    </row>
    <row r="695" spans="1:11" x14ac:dyDescent="0.2">
      <c r="A695" t="str">
        <f>IF(B695&lt;&gt;"",COUNTA(B$101:B695),"")</f>
        <v/>
      </c>
      <c r="G695" s="1"/>
      <c r="H695" s="1"/>
      <c r="K695" s="2" t="str">
        <f t="shared" si="25"/>
        <v/>
      </c>
    </row>
    <row r="696" spans="1:11" x14ac:dyDescent="0.2">
      <c r="A696" t="str">
        <f>IF(B696&lt;&gt;"",COUNTA(B$101:B696),"")</f>
        <v/>
      </c>
      <c r="G696" s="1"/>
      <c r="H696" s="1"/>
      <c r="K696" s="2" t="str">
        <f t="shared" si="25"/>
        <v/>
      </c>
    </row>
    <row r="697" spans="1:11" x14ac:dyDescent="0.2">
      <c r="A697" t="str">
        <f>IF(B697&lt;&gt;"",COUNTA(B$101:B697),"")</f>
        <v/>
      </c>
      <c r="G697" s="1"/>
      <c r="H697" s="1"/>
      <c r="K697" s="2" t="str">
        <f t="shared" si="25"/>
        <v/>
      </c>
    </row>
    <row r="698" spans="1:11" x14ac:dyDescent="0.2">
      <c r="A698" t="str">
        <f>IF(B698&lt;&gt;"",COUNTA(B$101:B698),"")</f>
        <v/>
      </c>
      <c r="G698" s="1"/>
      <c r="H698" s="1"/>
      <c r="K698" s="2" t="str">
        <f t="shared" si="25"/>
        <v/>
      </c>
    </row>
    <row r="699" spans="1:11" x14ac:dyDescent="0.2">
      <c r="A699" t="str">
        <f>IF(B699&lt;&gt;"",COUNTA(B$101:B699),"")</f>
        <v/>
      </c>
      <c r="G699" s="1"/>
      <c r="H699" s="1"/>
      <c r="K699" s="2" t="str">
        <f t="shared" si="25"/>
        <v/>
      </c>
    </row>
    <row r="700" spans="1:11" x14ac:dyDescent="0.2">
      <c r="A700" t="str">
        <f>IF(B700&lt;&gt;"",COUNTA(B$101:B700),"")</f>
        <v/>
      </c>
      <c r="G700" s="1"/>
      <c r="H700" s="1"/>
      <c r="K700" s="2" t="str">
        <f t="shared" si="25"/>
        <v/>
      </c>
    </row>
    <row r="701" spans="1:11" x14ac:dyDescent="0.2">
      <c r="A701" t="str">
        <f>IF(B701&lt;&gt;"",COUNTA(B$101:B701),"")</f>
        <v/>
      </c>
      <c r="G701" s="1"/>
      <c r="H701" s="1"/>
      <c r="K701" s="2" t="str">
        <f t="shared" si="25"/>
        <v/>
      </c>
    </row>
    <row r="702" spans="1:11" x14ac:dyDescent="0.2">
      <c r="A702" t="str">
        <f>IF(B702&lt;&gt;"",COUNTA(B$101:B702),"")</f>
        <v/>
      </c>
      <c r="G702" s="1"/>
      <c r="H702" s="1"/>
      <c r="K702" s="2" t="str">
        <f t="shared" si="25"/>
        <v/>
      </c>
    </row>
    <row r="703" spans="1:11" x14ac:dyDescent="0.2">
      <c r="A703" t="str">
        <f>IF(B703&lt;&gt;"",COUNTA(B$101:B703),"")</f>
        <v/>
      </c>
      <c r="G703" s="1"/>
      <c r="H703" s="1"/>
      <c r="K703" s="2" t="str">
        <f t="shared" si="25"/>
        <v/>
      </c>
    </row>
    <row r="704" spans="1:11" x14ac:dyDescent="0.2">
      <c r="A704" t="str">
        <f>IF(B704&lt;&gt;"",COUNTA(B$101:B704),"")</f>
        <v/>
      </c>
      <c r="G704" s="1"/>
      <c r="H704" s="1"/>
      <c r="K704" s="2" t="str">
        <f t="shared" si="25"/>
        <v/>
      </c>
    </row>
    <row r="705" spans="1:11" x14ac:dyDescent="0.2">
      <c r="A705" t="str">
        <f>IF(B705&lt;&gt;"",COUNTA(B$101:B705),"")</f>
        <v/>
      </c>
      <c r="G705" s="1"/>
      <c r="H705" s="1"/>
      <c r="K705" s="2" t="str">
        <f t="shared" si="25"/>
        <v/>
      </c>
    </row>
    <row r="706" spans="1:11" x14ac:dyDescent="0.2">
      <c r="A706" t="str">
        <f>IF(B706&lt;&gt;"",COUNTA(B$101:B706),"")</f>
        <v/>
      </c>
      <c r="G706" s="1"/>
      <c r="H706" s="1"/>
      <c r="K706" s="2" t="str">
        <f t="shared" si="25"/>
        <v/>
      </c>
    </row>
    <row r="707" spans="1:11" x14ac:dyDescent="0.2">
      <c r="A707" t="str">
        <f>IF(B707&lt;&gt;"",COUNTA(B$101:B707),"")</f>
        <v/>
      </c>
      <c r="G707" s="1"/>
      <c r="H707" s="1"/>
      <c r="K707" s="2" t="str">
        <f t="shared" si="25"/>
        <v/>
      </c>
    </row>
    <row r="708" spans="1:11" x14ac:dyDescent="0.2">
      <c r="A708" t="str">
        <f>IF(B708&lt;&gt;"",COUNTA(B$101:B708),"")</f>
        <v/>
      </c>
      <c r="G708" s="1"/>
      <c r="H708" s="1"/>
      <c r="K708" s="2" t="str">
        <f t="shared" si="25"/>
        <v/>
      </c>
    </row>
    <row r="709" spans="1:11" x14ac:dyDescent="0.2">
      <c r="A709" t="str">
        <f>IF(B709&lt;&gt;"",COUNTA(B$101:B709),"")</f>
        <v/>
      </c>
      <c r="G709" s="1"/>
      <c r="H709" s="1"/>
      <c r="K709" s="2" t="str">
        <f t="shared" si="25"/>
        <v/>
      </c>
    </row>
    <row r="710" spans="1:11" x14ac:dyDescent="0.2">
      <c r="A710" t="str">
        <f>IF(B710&lt;&gt;"",COUNTA(B$101:B710),"")</f>
        <v/>
      </c>
      <c r="G710" s="1"/>
      <c r="H710" s="1"/>
      <c r="K710" s="2" t="str">
        <f t="shared" si="25"/>
        <v/>
      </c>
    </row>
    <row r="711" spans="1:11" x14ac:dyDescent="0.2">
      <c r="A711" t="str">
        <f>IF(B711&lt;&gt;"",COUNTA(B$101:B711),"")</f>
        <v/>
      </c>
      <c r="G711" s="1"/>
      <c r="H711" s="1"/>
      <c r="K711" s="2" t="str">
        <f t="shared" si="25"/>
        <v/>
      </c>
    </row>
    <row r="712" spans="1:11" x14ac:dyDescent="0.2">
      <c r="A712" t="str">
        <f>IF(B712&lt;&gt;"",COUNTA(B$101:B712),"")</f>
        <v/>
      </c>
      <c r="G712" s="1"/>
      <c r="H712" s="1"/>
      <c r="K712" s="2" t="str">
        <f t="shared" si="25"/>
        <v/>
      </c>
    </row>
    <row r="713" spans="1:11" x14ac:dyDescent="0.2">
      <c r="A713" t="str">
        <f>IF(B713&lt;&gt;"",COUNTA(B$101:B713),"")</f>
        <v/>
      </c>
      <c r="G713" s="1"/>
      <c r="H713" s="1"/>
      <c r="K713" s="2" t="str">
        <f t="shared" si="25"/>
        <v/>
      </c>
    </row>
    <row r="714" spans="1:11" x14ac:dyDescent="0.2">
      <c r="A714" t="str">
        <f>IF(B714&lt;&gt;"",COUNTA(B$101:B714),"")</f>
        <v/>
      </c>
      <c r="G714" s="1"/>
      <c r="H714" s="1"/>
      <c r="K714" s="2" t="str">
        <f t="shared" si="25"/>
        <v/>
      </c>
    </row>
    <row r="715" spans="1:11" x14ac:dyDescent="0.2">
      <c r="A715" t="str">
        <f>IF(B715&lt;&gt;"",COUNTA(B$101:B715),"")</f>
        <v/>
      </c>
      <c r="G715" s="1"/>
      <c r="H715" s="1"/>
      <c r="K715" s="2" t="str">
        <f t="shared" si="25"/>
        <v/>
      </c>
    </row>
    <row r="716" spans="1:11" x14ac:dyDescent="0.2">
      <c r="A716" t="str">
        <f>IF(B716&lt;&gt;"",COUNTA(B$101:B716),"")</f>
        <v/>
      </c>
      <c r="G716" s="1"/>
      <c r="H716" s="1"/>
      <c r="K716" s="2" t="str">
        <f t="shared" si="25"/>
        <v/>
      </c>
    </row>
    <row r="717" spans="1:11" x14ac:dyDescent="0.2">
      <c r="A717" t="str">
        <f>IF(B717&lt;&gt;"",COUNTA(B$101:B717),"")</f>
        <v/>
      </c>
      <c r="G717" s="1"/>
      <c r="H717" s="1"/>
      <c r="K717" s="2" t="str">
        <f t="shared" si="25"/>
        <v/>
      </c>
    </row>
    <row r="718" spans="1:11" x14ac:dyDescent="0.2">
      <c r="A718" t="str">
        <f>IF(B718&lt;&gt;"",COUNTA(B$101:B718),"")</f>
        <v/>
      </c>
      <c r="G718" s="1"/>
      <c r="H718" s="1"/>
      <c r="K718" s="2" t="str">
        <f t="shared" si="25"/>
        <v/>
      </c>
    </row>
    <row r="719" spans="1:11" x14ac:dyDescent="0.2">
      <c r="A719" t="str">
        <f>IF(B719&lt;&gt;"",COUNTA(B$101:B719),"")</f>
        <v/>
      </c>
      <c r="G719" s="1"/>
      <c r="H719" s="1"/>
      <c r="K719" s="2" t="str">
        <f t="shared" si="25"/>
        <v/>
      </c>
    </row>
    <row r="720" spans="1:11" x14ac:dyDescent="0.2">
      <c r="A720" t="str">
        <f>IF(B720&lt;&gt;"",COUNTA(B$101:B720),"")</f>
        <v/>
      </c>
      <c r="G720" s="1"/>
      <c r="H720" s="1"/>
      <c r="K720" s="2" t="str">
        <f t="shared" si="25"/>
        <v/>
      </c>
    </row>
    <row r="721" spans="1:11" x14ac:dyDescent="0.2">
      <c r="A721" t="str">
        <f>IF(B721&lt;&gt;"",COUNTA(B$101:B721),"")</f>
        <v/>
      </c>
      <c r="G721" s="1"/>
      <c r="H721" s="1"/>
      <c r="K721" s="2" t="str">
        <f t="shared" si="25"/>
        <v/>
      </c>
    </row>
    <row r="722" spans="1:11" x14ac:dyDescent="0.2">
      <c r="A722" t="str">
        <f>IF(B722&lt;&gt;"",COUNTA(B$101:B722),"")</f>
        <v/>
      </c>
      <c r="G722" s="1"/>
      <c r="H722" s="1"/>
      <c r="K722" s="2" t="str">
        <f t="shared" si="25"/>
        <v/>
      </c>
    </row>
    <row r="723" spans="1:11" x14ac:dyDescent="0.2">
      <c r="A723" t="str">
        <f>IF(B723&lt;&gt;"",COUNTA(B$101:B723),"")</f>
        <v/>
      </c>
      <c r="G723" s="1"/>
      <c r="H723" s="1"/>
      <c r="K723" s="2" t="str">
        <f t="shared" si="25"/>
        <v/>
      </c>
    </row>
    <row r="724" spans="1:11" x14ac:dyDescent="0.2">
      <c r="A724" t="str">
        <f>IF(B724&lt;&gt;"",COUNTA(B$101:B724),"")</f>
        <v/>
      </c>
      <c r="G724" s="1"/>
      <c r="H724" s="1"/>
      <c r="K724" s="2" t="str">
        <f t="shared" si="25"/>
        <v/>
      </c>
    </row>
    <row r="725" spans="1:11" x14ac:dyDescent="0.2">
      <c r="A725" t="str">
        <f>IF(B725&lt;&gt;"",COUNTA(B$101:B725),"")</f>
        <v/>
      </c>
      <c r="G725" s="1"/>
      <c r="H725" s="1"/>
      <c r="K725" s="2" t="str">
        <f t="shared" si="25"/>
        <v/>
      </c>
    </row>
    <row r="726" spans="1:11" x14ac:dyDescent="0.2">
      <c r="A726" t="str">
        <f>IF(B726&lt;&gt;"",COUNTA(B$101:B726),"")</f>
        <v/>
      </c>
      <c r="G726" s="1"/>
      <c r="H726" s="1"/>
      <c r="K726" s="2" t="str">
        <f t="shared" si="25"/>
        <v/>
      </c>
    </row>
    <row r="727" spans="1:11" x14ac:dyDescent="0.2">
      <c r="A727" t="str">
        <f>IF(B727&lt;&gt;"",COUNTA(B$101:B727),"")</f>
        <v/>
      </c>
      <c r="G727" s="1"/>
      <c r="H727" s="1"/>
      <c r="K727" s="2" t="str">
        <f t="shared" si="25"/>
        <v/>
      </c>
    </row>
    <row r="728" spans="1:11" x14ac:dyDescent="0.2">
      <c r="A728" t="str">
        <f>IF(B728&lt;&gt;"",COUNTA(B$101:B728),"")</f>
        <v/>
      </c>
      <c r="G728" s="1"/>
      <c r="H728" s="1"/>
      <c r="K728" s="2" t="str">
        <f t="shared" si="25"/>
        <v/>
      </c>
    </row>
    <row r="729" spans="1:11" x14ac:dyDescent="0.2">
      <c r="A729" t="str">
        <f>IF(B729&lt;&gt;"",COUNTA(B$101:B729),"")</f>
        <v/>
      </c>
      <c r="G729" s="1"/>
      <c r="H729" s="1"/>
      <c r="K729" s="2" t="str">
        <f t="shared" si="25"/>
        <v/>
      </c>
    </row>
    <row r="730" spans="1:11" x14ac:dyDescent="0.2">
      <c r="A730" t="str">
        <f>IF(B730&lt;&gt;"",COUNTA(B$101:B730),"")</f>
        <v/>
      </c>
      <c r="G730" s="1"/>
      <c r="H730" s="1"/>
      <c r="K730" s="2" t="str">
        <f t="shared" si="25"/>
        <v/>
      </c>
    </row>
    <row r="731" spans="1:11" x14ac:dyDescent="0.2">
      <c r="A731" t="str">
        <f>IF(B731&lt;&gt;"",COUNTA(B$101:B731),"")</f>
        <v/>
      </c>
      <c r="G731" s="1"/>
      <c r="H731" s="1"/>
      <c r="K731" s="2" t="str">
        <f t="shared" si="25"/>
        <v/>
      </c>
    </row>
    <row r="732" spans="1:11" x14ac:dyDescent="0.2">
      <c r="A732" t="str">
        <f>IF(B732&lt;&gt;"",COUNTA(B$101:B732),"")</f>
        <v/>
      </c>
      <c r="G732" s="1"/>
      <c r="H732" s="1"/>
      <c r="K732" s="2" t="str">
        <f t="shared" si="25"/>
        <v/>
      </c>
    </row>
    <row r="733" spans="1:11" x14ac:dyDescent="0.2">
      <c r="A733" t="str">
        <f>IF(B733&lt;&gt;"",COUNTA(B$101:B733),"")</f>
        <v/>
      </c>
      <c r="G733" s="1"/>
      <c r="H733" s="1"/>
      <c r="K733" s="2" t="str">
        <f t="shared" si="25"/>
        <v/>
      </c>
    </row>
    <row r="734" spans="1:11" x14ac:dyDescent="0.2">
      <c r="A734" t="str">
        <f>IF(B734&lt;&gt;"",COUNTA(B$101:B734),"")</f>
        <v/>
      </c>
      <c r="G734" s="1"/>
      <c r="H734" s="1"/>
      <c r="K734" s="2" t="str">
        <f t="shared" si="25"/>
        <v/>
      </c>
    </row>
    <row r="735" spans="1:11" x14ac:dyDescent="0.2">
      <c r="A735" t="str">
        <f>IF(B735&lt;&gt;"",COUNTA(B$101:B735),"")</f>
        <v/>
      </c>
      <c r="G735" s="1"/>
      <c r="H735" s="1"/>
      <c r="K735" s="2" t="str">
        <f t="shared" si="25"/>
        <v/>
      </c>
    </row>
    <row r="736" spans="1:11" x14ac:dyDescent="0.2">
      <c r="A736" t="str">
        <f>IF(B736&lt;&gt;"",COUNTA(B$101:B736),"")</f>
        <v/>
      </c>
      <c r="G736" s="1"/>
      <c r="H736" s="1"/>
      <c r="K736" s="2" t="str">
        <f t="shared" si="25"/>
        <v/>
      </c>
    </row>
    <row r="737" spans="1:11" x14ac:dyDescent="0.2">
      <c r="A737" t="str">
        <f>IF(B737&lt;&gt;"",COUNTA(B$101:B737),"")</f>
        <v/>
      </c>
      <c r="G737" s="1"/>
      <c r="H737" s="1"/>
      <c r="K737" s="2" t="str">
        <f t="shared" si="25"/>
        <v/>
      </c>
    </row>
    <row r="738" spans="1:11" x14ac:dyDescent="0.2">
      <c r="A738" t="str">
        <f>IF(B738&lt;&gt;"",COUNTA(B$101:B738),"")</f>
        <v/>
      </c>
      <c r="G738" s="1"/>
      <c r="H738" s="1"/>
      <c r="K738" s="2" t="str">
        <f t="shared" si="25"/>
        <v/>
      </c>
    </row>
    <row r="739" spans="1:11" x14ac:dyDescent="0.2">
      <c r="A739" t="str">
        <f>IF(B739&lt;&gt;"",COUNTA(B$101:B739),"")</f>
        <v/>
      </c>
      <c r="G739" s="1"/>
      <c r="H739" s="1"/>
      <c r="K739" s="2" t="str">
        <f t="shared" si="25"/>
        <v/>
      </c>
    </row>
    <row r="740" spans="1:11" x14ac:dyDescent="0.2">
      <c r="A740" t="str">
        <f>IF(B740&lt;&gt;"",COUNTA(B$101:B740),"")</f>
        <v/>
      </c>
      <c r="G740" s="1"/>
      <c r="H740" s="1"/>
      <c r="K740" s="2" t="str">
        <f t="shared" si="25"/>
        <v/>
      </c>
    </row>
    <row r="741" spans="1:11" x14ac:dyDescent="0.2">
      <c r="A741" t="str">
        <f>IF(B741&lt;&gt;"",COUNTA(B$101:B741),"")</f>
        <v/>
      </c>
      <c r="G741" s="1"/>
      <c r="H741" s="1"/>
      <c r="K741" s="2" t="str">
        <f t="shared" si="25"/>
        <v/>
      </c>
    </row>
    <row r="742" spans="1:11" x14ac:dyDescent="0.2">
      <c r="A742" t="str">
        <f>IF(B742&lt;&gt;"",COUNTA(B$101:B742),"")</f>
        <v/>
      </c>
      <c r="G742" s="1"/>
      <c r="H742" s="1"/>
      <c r="K742" s="2" t="str">
        <f t="shared" ref="K742:K805" si="26">IF(G742&lt;&gt;"",H742-G742,"")</f>
        <v/>
      </c>
    </row>
    <row r="743" spans="1:11" x14ac:dyDescent="0.2">
      <c r="A743" t="str">
        <f>IF(B743&lt;&gt;"",COUNTA(B$101:B743),"")</f>
        <v/>
      </c>
      <c r="G743" s="1"/>
      <c r="H743" s="1"/>
      <c r="K743" s="2" t="str">
        <f t="shared" si="26"/>
        <v/>
      </c>
    </row>
    <row r="744" spans="1:11" x14ac:dyDescent="0.2">
      <c r="A744" t="str">
        <f>IF(B744&lt;&gt;"",COUNTA(B$101:B744),"")</f>
        <v/>
      </c>
      <c r="G744" s="1"/>
      <c r="H744" s="1"/>
      <c r="K744" s="2" t="str">
        <f t="shared" si="26"/>
        <v/>
      </c>
    </row>
    <row r="745" spans="1:11" x14ac:dyDescent="0.2">
      <c r="A745" t="str">
        <f>IF(B745&lt;&gt;"",COUNTA(B$101:B745),"")</f>
        <v/>
      </c>
      <c r="G745" s="1"/>
      <c r="H745" s="1"/>
      <c r="K745" s="2" t="str">
        <f t="shared" si="26"/>
        <v/>
      </c>
    </row>
    <row r="746" spans="1:11" x14ac:dyDescent="0.2">
      <c r="A746" t="str">
        <f>IF(B746&lt;&gt;"",COUNTA(B$101:B746),"")</f>
        <v/>
      </c>
      <c r="G746" s="1"/>
      <c r="H746" s="1"/>
      <c r="K746" s="2" t="str">
        <f t="shared" si="26"/>
        <v/>
      </c>
    </row>
    <row r="747" spans="1:11" x14ac:dyDescent="0.2">
      <c r="A747" t="str">
        <f>IF(B747&lt;&gt;"",COUNTA(B$101:B747),"")</f>
        <v/>
      </c>
      <c r="G747" s="1"/>
      <c r="H747" s="1"/>
      <c r="K747" s="2" t="str">
        <f t="shared" si="26"/>
        <v/>
      </c>
    </row>
    <row r="748" spans="1:11" x14ac:dyDescent="0.2">
      <c r="A748" t="str">
        <f>IF(B748&lt;&gt;"",COUNTA(B$101:B748),"")</f>
        <v/>
      </c>
      <c r="G748" s="1"/>
      <c r="H748" s="1"/>
      <c r="K748" s="2" t="str">
        <f t="shared" si="26"/>
        <v/>
      </c>
    </row>
    <row r="749" spans="1:11" x14ac:dyDescent="0.2">
      <c r="A749" t="str">
        <f>IF(B749&lt;&gt;"",COUNTA(B$101:B749),"")</f>
        <v/>
      </c>
      <c r="G749" s="1"/>
      <c r="H749" s="1"/>
      <c r="K749" s="2" t="str">
        <f t="shared" si="26"/>
        <v/>
      </c>
    </row>
    <row r="750" spans="1:11" x14ac:dyDescent="0.2">
      <c r="A750" t="str">
        <f>IF(B750&lt;&gt;"",COUNTA(B$101:B750),"")</f>
        <v/>
      </c>
      <c r="G750" s="1"/>
      <c r="H750" s="1"/>
      <c r="K750" s="2" t="str">
        <f t="shared" si="26"/>
        <v/>
      </c>
    </row>
    <row r="751" spans="1:11" x14ac:dyDescent="0.2">
      <c r="A751" t="str">
        <f>IF(B751&lt;&gt;"",COUNTA(B$101:B751),"")</f>
        <v/>
      </c>
      <c r="G751" s="1"/>
      <c r="H751" s="1"/>
      <c r="K751" s="2" t="str">
        <f t="shared" si="26"/>
        <v/>
      </c>
    </row>
    <row r="752" spans="1:11" x14ac:dyDescent="0.2">
      <c r="A752" t="str">
        <f>IF(B752&lt;&gt;"",COUNTA(B$101:B752),"")</f>
        <v/>
      </c>
      <c r="G752" s="1"/>
      <c r="H752" s="1"/>
      <c r="K752" s="2" t="str">
        <f t="shared" si="26"/>
        <v/>
      </c>
    </row>
    <row r="753" spans="1:11" x14ac:dyDescent="0.2">
      <c r="A753" t="str">
        <f>IF(B753&lt;&gt;"",COUNTA(B$101:B753),"")</f>
        <v/>
      </c>
      <c r="G753" s="1"/>
      <c r="H753" s="1"/>
      <c r="K753" s="2" t="str">
        <f t="shared" si="26"/>
        <v/>
      </c>
    </row>
    <row r="754" spans="1:11" x14ac:dyDescent="0.2">
      <c r="A754" t="str">
        <f>IF(B754&lt;&gt;"",COUNTA(B$101:B754),"")</f>
        <v/>
      </c>
      <c r="G754" s="1"/>
      <c r="H754" s="1"/>
      <c r="K754" s="2" t="str">
        <f t="shared" si="26"/>
        <v/>
      </c>
    </row>
    <row r="755" spans="1:11" x14ac:dyDescent="0.2">
      <c r="A755" t="str">
        <f>IF(B755&lt;&gt;"",COUNTA(B$101:B755),"")</f>
        <v/>
      </c>
      <c r="G755" s="1"/>
      <c r="H755" s="1"/>
      <c r="K755" s="2" t="str">
        <f t="shared" si="26"/>
        <v/>
      </c>
    </row>
    <row r="756" spans="1:11" x14ac:dyDescent="0.2">
      <c r="A756" t="str">
        <f>IF(B756&lt;&gt;"",COUNTA(B$101:B756),"")</f>
        <v/>
      </c>
      <c r="G756" s="1"/>
      <c r="H756" s="1"/>
      <c r="K756" s="2" t="str">
        <f t="shared" si="26"/>
        <v/>
      </c>
    </row>
    <row r="757" spans="1:11" x14ac:dyDescent="0.2">
      <c r="A757" t="str">
        <f>IF(B757&lt;&gt;"",COUNTA(B$101:B757),"")</f>
        <v/>
      </c>
      <c r="G757" s="1"/>
      <c r="H757" s="1"/>
      <c r="K757" s="2" t="str">
        <f t="shared" si="26"/>
        <v/>
      </c>
    </row>
    <row r="758" spans="1:11" x14ac:dyDescent="0.2">
      <c r="A758" t="str">
        <f>IF(B758&lt;&gt;"",COUNTA(B$101:B758),"")</f>
        <v/>
      </c>
      <c r="G758" s="1"/>
      <c r="H758" s="1"/>
      <c r="K758" s="2" t="str">
        <f t="shared" si="26"/>
        <v/>
      </c>
    </row>
    <row r="759" spans="1:11" x14ac:dyDescent="0.2">
      <c r="A759" t="str">
        <f>IF(B759&lt;&gt;"",COUNTA(B$101:B759),"")</f>
        <v/>
      </c>
      <c r="G759" s="1"/>
      <c r="H759" s="1"/>
      <c r="K759" s="2" t="str">
        <f t="shared" si="26"/>
        <v/>
      </c>
    </row>
    <row r="760" spans="1:11" x14ac:dyDescent="0.2">
      <c r="A760" t="str">
        <f>IF(B760&lt;&gt;"",COUNTA(B$101:B760),"")</f>
        <v/>
      </c>
      <c r="G760" s="1"/>
      <c r="H760" s="1"/>
      <c r="K760" s="2" t="str">
        <f t="shared" si="26"/>
        <v/>
      </c>
    </row>
    <row r="761" spans="1:11" x14ac:dyDescent="0.2">
      <c r="A761" t="str">
        <f>IF(B761&lt;&gt;"",COUNTA(B$101:B761),"")</f>
        <v/>
      </c>
      <c r="G761" s="1"/>
      <c r="H761" s="1"/>
      <c r="K761" s="2" t="str">
        <f t="shared" si="26"/>
        <v/>
      </c>
    </row>
    <row r="762" spans="1:11" x14ac:dyDescent="0.2">
      <c r="A762" t="str">
        <f>IF(B762&lt;&gt;"",COUNTA(B$101:B762),"")</f>
        <v/>
      </c>
      <c r="G762" s="1"/>
      <c r="H762" s="1"/>
      <c r="K762" s="2" t="str">
        <f t="shared" si="26"/>
        <v/>
      </c>
    </row>
    <row r="763" spans="1:11" x14ac:dyDescent="0.2">
      <c r="A763" t="str">
        <f>IF(B763&lt;&gt;"",COUNTA(B$101:B763),"")</f>
        <v/>
      </c>
      <c r="G763" s="1"/>
      <c r="H763" s="1"/>
      <c r="K763" s="2" t="str">
        <f t="shared" si="26"/>
        <v/>
      </c>
    </row>
    <row r="764" spans="1:11" x14ac:dyDescent="0.2">
      <c r="A764" t="str">
        <f>IF(B764&lt;&gt;"",COUNTA(B$101:B764),"")</f>
        <v/>
      </c>
      <c r="G764" s="1"/>
      <c r="H764" s="1"/>
      <c r="K764" s="2" t="str">
        <f t="shared" si="26"/>
        <v/>
      </c>
    </row>
    <row r="765" spans="1:11" x14ac:dyDescent="0.2">
      <c r="A765" t="str">
        <f>IF(B765&lt;&gt;"",COUNTA(B$101:B765),"")</f>
        <v/>
      </c>
      <c r="G765" s="1"/>
      <c r="H765" s="1"/>
      <c r="K765" s="2" t="str">
        <f t="shared" si="26"/>
        <v/>
      </c>
    </row>
    <row r="766" spans="1:11" x14ac:dyDescent="0.2">
      <c r="A766" t="str">
        <f>IF(B766&lt;&gt;"",COUNTA(B$101:B766),"")</f>
        <v/>
      </c>
      <c r="G766" s="1"/>
      <c r="H766" s="1"/>
      <c r="K766" s="2" t="str">
        <f t="shared" si="26"/>
        <v/>
      </c>
    </row>
    <row r="767" spans="1:11" x14ac:dyDescent="0.2">
      <c r="A767" t="str">
        <f>IF(B767&lt;&gt;"",COUNTA(B$101:B767),"")</f>
        <v/>
      </c>
      <c r="G767" s="1"/>
      <c r="H767" s="1"/>
      <c r="K767" s="2" t="str">
        <f t="shared" si="26"/>
        <v/>
      </c>
    </row>
    <row r="768" spans="1:11" x14ac:dyDescent="0.2">
      <c r="A768" t="str">
        <f>IF(B768&lt;&gt;"",COUNTA(B$101:B768),"")</f>
        <v/>
      </c>
      <c r="G768" s="1"/>
      <c r="H768" s="1"/>
      <c r="K768" s="2" t="str">
        <f t="shared" si="26"/>
        <v/>
      </c>
    </row>
    <row r="769" spans="1:11" x14ac:dyDescent="0.2">
      <c r="A769" t="str">
        <f>IF(B769&lt;&gt;"",COUNTA(B$101:B769),"")</f>
        <v/>
      </c>
      <c r="G769" s="1"/>
      <c r="H769" s="1"/>
      <c r="K769" s="2" t="str">
        <f t="shared" si="26"/>
        <v/>
      </c>
    </row>
    <row r="770" spans="1:11" x14ac:dyDescent="0.2">
      <c r="A770" t="str">
        <f>IF(B770&lt;&gt;"",COUNTA(B$101:B770),"")</f>
        <v/>
      </c>
      <c r="G770" s="1"/>
      <c r="H770" s="1"/>
      <c r="K770" s="2" t="str">
        <f t="shared" si="26"/>
        <v/>
      </c>
    </row>
    <row r="771" spans="1:11" x14ac:dyDescent="0.2">
      <c r="A771" t="str">
        <f>IF(B771&lt;&gt;"",COUNTA(B$101:B771),"")</f>
        <v/>
      </c>
      <c r="G771" s="1"/>
      <c r="H771" s="1"/>
      <c r="K771" s="2" t="str">
        <f t="shared" si="26"/>
        <v/>
      </c>
    </row>
    <row r="772" spans="1:11" x14ac:dyDescent="0.2">
      <c r="A772" t="str">
        <f>IF(B772&lt;&gt;"",COUNTA(B$101:B772),"")</f>
        <v/>
      </c>
      <c r="G772" s="1"/>
      <c r="H772" s="1"/>
      <c r="K772" s="2" t="str">
        <f t="shared" si="26"/>
        <v/>
      </c>
    </row>
    <row r="773" spans="1:11" x14ac:dyDescent="0.2">
      <c r="A773" t="str">
        <f>IF(B773&lt;&gt;"",COUNTA(B$101:B773),"")</f>
        <v/>
      </c>
      <c r="G773" s="1"/>
      <c r="H773" s="1"/>
      <c r="K773" s="2" t="str">
        <f t="shared" si="26"/>
        <v/>
      </c>
    </row>
    <row r="774" spans="1:11" x14ac:dyDescent="0.2">
      <c r="A774" t="str">
        <f>IF(B774&lt;&gt;"",COUNTA(B$101:B774),"")</f>
        <v/>
      </c>
      <c r="G774" s="1"/>
      <c r="H774" s="1"/>
      <c r="K774" s="2" t="str">
        <f t="shared" si="26"/>
        <v/>
      </c>
    </row>
    <row r="775" spans="1:11" x14ac:dyDescent="0.2">
      <c r="A775" t="str">
        <f>IF(B775&lt;&gt;"",COUNTA(B$101:B775),"")</f>
        <v/>
      </c>
      <c r="G775" s="1"/>
      <c r="H775" s="1"/>
      <c r="K775" s="2" t="str">
        <f t="shared" si="26"/>
        <v/>
      </c>
    </row>
    <row r="776" spans="1:11" x14ac:dyDescent="0.2">
      <c r="A776" t="str">
        <f>IF(B776&lt;&gt;"",COUNTA(B$101:B776),"")</f>
        <v/>
      </c>
      <c r="G776" s="1"/>
      <c r="H776" s="1"/>
      <c r="K776" s="2" t="str">
        <f t="shared" si="26"/>
        <v/>
      </c>
    </row>
    <row r="777" spans="1:11" x14ac:dyDescent="0.2">
      <c r="A777" t="str">
        <f>IF(B777&lt;&gt;"",COUNTA(B$101:B777),"")</f>
        <v/>
      </c>
      <c r="G777" s="1"/>
      <c r="H777" s="1"/>
      <c r="K777" s="2" t="str">
        <f t="shared" si="26"/>
        <v/>
      </c>
    </row>
    <row r="778" spans="1:11" x14ac:dyDescent="0.2">
      <c r="A778" t="str">
        <f>IF(B778&lt;&gt;"",COUNTA(B$101:B778),"")</f>
        <v/>
      </c>
      <c r="G778" s="1"/>
      <c r="H778" s="1"/>
      <c r="K778" s="2" t="str">
        <f t="shared" si="26"/>
        <v/>
      </c>
    </row>
    <row r="779" spans="1:11" x14ac:dyDescent="0.2">
      <c r="A779" t="str">
        <f>IF(B779&lt;&gt;"",COUNTA(B$101:B779),"")</f>
        <v/>
      </c>
      <c r="G779" s="1"/>
      <c r="H779" s="1"/>
      <c r="K779" s="2" t="str">
        <f t="shared" si="26"/>
        <v/>
      </c>
    </row>
    <row r="780" spans="1:11" x14ac:dyDescent="0.2">
      <c r="A780" t="str">
        <f>IF(B780&lt;&gt;"",COUNTA(B$101:B780),"")</f>
        <v/>
      </c>
      <c r="G780" s="1"/>
      <c r="H780" s="1"/>
      <c r="K780" s="2" t="str">
        <f t="shared" si="26"/>
        <v/>
      </c>
    </row>
    <row r="781" spans="1:11" x14ac:dyDescent="0.2">
      <c r="A781" t="str">
        <f>IF(B781&lt;&gt;"",COUNTA(B$101:B781),"")</f>
        <v/>
      </c>
      <c r="G781" s="1"/>
      <c r="H781" s="1"/>
      <c r="K781" s="2" t="str">
        <f t="shared" si="26"/>
        <v/>
      </c>
    </row>
    <row r="782" spans="1:11" x14ac:dyDescent="0.2">
      <c r="A782" t="str">
        <f>IF(B782&lt;&gt;"",COUNTA(B$101:B782),"")</f>
        <v/>
      </c>
      <c r="G782" s="1"/>
      <c r="H782" s="1"/>
      <c r="K782" s="2" t="str">
        <f t="shared" si="26"/>
        <v/>
      </c>
    </row>
    <row r="783" spans="1:11" x14ac:dyDescent="0.2">
      <c r="A783" t="str">
        <f>IF(B783&lt;&gt;"",COUNTA(B$101:B783),"")</f>
        <v/>
      </c>
      <c r="G783" s="1"/>
      <c r="H783" s="1"/>
      <c r="K783" s="2" t="str">
        <f t="shared" si="26"/>
        <v/>
      </c>
    </row>
    <row r="784" spans="1:11" x14ac:dyDescent="0.2">
      <c r="A784" t="str">
        <f>IF(B784&lt;&gt;"",COUNTA(B$101:B784),"")</f>
        <v/>
      </c>
      <c r="G784" s="1"/>
      <c r="H784" s="1"/>
      <c r="K784" s="2" t="str">
        <f t="shared" si="26"/>
        <v/>
      </c>
    </row>
    <row r="785" spans="1:11" x14ac:dyDescent="0.2">
      <c r="A785" t="str">
        <f>IF(B785&lt;&gt;"",COUNTA(B$101:B785),"")</f>
        <v/>
      </c>
      <c r="G785" s="1"/>
      <c r="H785" s="1"/>
      <c r="K785" s="2" t="str">
        <f t="shared" si="26"/>
        <v/>
      </c>
    </row>
    <row r="786" spans="1:11" x14ac:dyDescent="0.2">
      <c r="A786" t="str">
        <f>IF(B786&lt;&gt;"",COUNTA(B$101:B786),"")</f>
        <v/>
      </c>
      <c r="G786" s="1"/>
      <c r="H786" s="1"/>
      <c r="K786" s="2" t="str">
        <f t="shared" si="26"/>
        <v/>
      </c>
    </row>
    <row r="787" spans="1:11" x14ac:dyDescent="0.2">
      <c r="A787" t="str">
        <f>IF(B787&lt;&gt;"",COUNTA(B$101:B787),"")</f>
        <v/>
      </c>
      <c r="G787" s="1"/>
      <c r="H787" s="1"/>
      <c r="K787" s="2" t="str">
        <f t="shared" si="26"/>
        <v/>
      </c>
    </row>
    <row r="788" spans="1:11" x14ac:dyDescent="0.2">
      <c r="A788" t="str">
        <f>IF(B788&lt;&gt;"",COUNTA(B$101:B788),"")</f>
        <v/>
      </c>
      <c r="G788" s="1"/>
      <c r="H788" s="1"/>
      <c r="K788" s="2" t="str">
        <f t="shared" si="26"/>
        <v/>
      </c>
    </row>
    <row r="789" spans="1:11" x14ac:dyDescent="0.2">
      <c r="A789" t="str">
        <f>IF(B789&lt;&gt;"",COUNTA(B$101:B789),"")</f>
        <v/>
      </c>
      <c r="G789" s="1"/>
      <c r="H789" s="1"/>
      <c r="K789" s="2" t="str">
        <f t="shared" si="26"/>
        <v/>
      </c>
    </row>
    <row r="790" spans="1:11" x14ac:dyDescent="0.2">
      <c r="A790" t="str">
        <f>IF(B790&lt;&gt;"",COUNTA(B$101:B790),"")</f>
        <v/>
      </c>
      <c r="G790" s="1"/>
      <c r="H790" s="1"/>
      <c r="K790" s="2" t="str">
        <f t="shared" si="26"/>
        <v/>
      </c>
    </row>
    <row r="791" spans="1:11" x14ac:dyDescent="0.2">
      <c r="A791" t="str">
        <f>IF(B791&lt;&gt;"",COUNTA(B$101:B791),"")</f>
        <v/>
      </c>
      <c r="G791" s="1"/>
      <c r="H791" s="1"/>
      <c r="K791" s="2" t="str">
        <f t="shared" si="26"/>
        <v/>
      </c>
    </row>
    <row r="792" spans="1:11" x14ac:dyDescent="0.2">
      <c r="A792" t="str">
        <f>IF(B792&lt;&gt;"",COUNTA(B$101:B792),"")</f>
        <v/>
      </c>
      <c r="G792" s="1"/>
      <c r="H792" s="1"/>
      <c r="K792" s="2" t="str">
        <f t="shared" si="26"/>
        <v/>
      </c>
    </row>
    <row r="793" spans="1:11" x14ac:dyDescent="0.2">
      <c r="A793" t="str">
        <f>IF(B793&lt;&gt;"",COUNTA(B$101:B793),"")</f>
        <v/>
      </c>
      <c r="G793" s="1"/>
      <c r="H793" s="1"/>
      <c r="K793" s="2" t="str">
        <f t="shared" si="26"/>
        <v/>
      </c>
    </row>
    <row r="794" spans="1:11" x14ac:dyDescent="0.2">
      <c r="A794" t="str">
        <f>IF(B794&lt;&gt;"",COUNTA(B$101:B794),"")</f>
        <v/>
      </c>
      <c r="G794" s="1"/>
      <c r="H794" s="1"/>
      <c r="K794" s="2" t="str">
        <f t="shared" si="26"/>
        <v/>
      </c>
    </row>
    <row r="795" spans="1:11" x14ac:dyDescent="0.2">
      <c r="A795" t="str">
        <f>IF(B795&lt;&gt;"",COUNTA(B$101:B795),"")</f>
        <v/>
      </c>
      <c r="G795" s="1"/>
      <c r="H795" s="1"/>
      <c r="K795" s="2" t="str">
        <f t="shared" si="26"/>
        <v/>
      </c>
    </row>
    <row r="796" spans="1:11" x14ac:dyDescent="0.2">
      <c r="A796" t="str">
        <f>IF(B796&lt;&gt;"",COUNTA(B$101:B796),"")</f>
        <v/>
      </c>
      <c r="G796" s="1"/>
      <c r="H796" s="1"/>
      <c r="K796" s="2" t="str">
        <f t="shared" si="26"/>
        <v/>
      </c>
    </row>
    <row r="797" spans="1:11" x14ac:dyDescent="0.2">
      <c r="A797" t="str">
        <f>IF(B797&lt;&gt;"",COUNTA(B$101:B797),"")</f>
        <v/>
      </c>
      <c r="G797" s="1"/>
      <c r="H797" s="1"/>
      <c r="K797" s="2" t="str">
        <f t="shared" si="26"/>
        <v/>
      </c>
    </row>
    <row r="798" spans="1:11" x14ac:dyDescent="0.2">
      <c r="A798" t="str">
        <f>IF(B798&lt;&gt;"",COUNTA(B$101:B798),"")</f>
        <v/>
      </c>
      <c r="G798" s="1"/>
      <c r="H798" s="1"/>
      <c r="K798" s="2" t="str">
        <f t="shared" si="26"/>
        <v/>
      </c>
    </row>
    <row r="799" spans="1:11" x14ac:dyDescent="0.2">
      <c r="A799" t="str">
        <f>IF(B799&lt;&gt;"",COUNTA(B$101:B799),"")</f>
        <v/>
      </c>
      <c r="G799" s="1"/>
      <c r="H799" s="1"/>
      <c r="K799" s="2" t="str">
        <f t="shared" si="26"/>
        <v/>
      </c>
    </row>
    <row r="800" spans="1:11" x14ac:dyDescent="0.2">
      <c r="A800" t="str">
        <f>IF(B800&lt;&gt;"",COUNTA(B$101:B800),"")</f>
        <v/>
      </c>
      <c r="G800" s="1"/>
      <c r="H800" s="1"/>
      <c r="K800" s="2" t="str">
        <f t="shared" si="26"/>
        <v/>
      </c>
    </row>
    <row r="801" spans="1:11" x14ac:dyDescent="0.2">
      <c r="A801" t="str">
        <f>IF(B801&lt;&gt;"",COUNTA(B$101:B801),"")</f>
        <v/>
      </c>
      <c r="G801" s="1"/>
      <c r="H801" s="1"/>
      <c r="K801" s="2" t="str">
        <f t="shared" si="26"/>
        <v/>
      </c>
    </row>
    <row r="802" spans="1:11" x14ac:dyDescent="0.2">
      <c r="A802" t="str">
        <f>IF(B802&lt;&gt;"",COUNTA(B$101:B802),"")</f>
        <v/>
      </c>
      <c r="G802" s="1"/>
      <c r="H802" s="1"/>
      <c r="K802" s="2" t="str">
        <f t="shared" si="26"/>
        <v/>
      </c>
    </row>
    <row r="803" spans="1:11" x14ac:dyDescent="0.2">
      <c r="A803" t="str">
        <f>IF(B803&lt;&gt;"",COUNTA(B$101:B803),"")</f>
        <v/>
      </c>
      <c r="G803" s="1"/>
      <c r="H803" s="1"/>
      <c r="K803" s="2" t="str">
        <f t="shared" si="26"/>
        <v/>
      </c>
    </row>
    <row r="804" spans="1:11" x14ac:dyDescent="0.2">
      <c r="A804" t="str">
        <f>IF(B804&lt;&gt;"",COUNTA(B$101:B804),"")</f>
        <v/>
      </c>
      <c r="G804" s="1"/>
      <c r="H804" s="1"/>
      <c r="K804" s="2" t="str">
        <f t="shared" si="26"/>
        <v/>
      </c>
    </row>
    <row r="805" spans="1:11" x14ac:dyDescent="0.2">
      <c r="A805" t="str">
        <f>IF(B805&lt;&gt;"",COUNTA(B$101:B805),"")</f>
        <v/>
      </c>
      <c r="G805" s="1"/>
      <c r="H805" s="1"/>
      <c r="K805" s="2" t="str">
        <f t="shared" si="26"/>
        <v/>
      </c>
    </row>
    <row r="806" spans="1:11" x14ac:dyDescent="0.2">
      <c r="A806" t="str">
        <f>IF(B806&lt;&gt;"",COUNTA(B$101:B806),"")</f>
        <v/>
      </c>
      <c r="G806" s="1"/>
      <c r="H806" s="1"/>
      <c r="K806" s="2" t="str">
        <f t="shared" ref="K806:K869" si="27">IF(G806&lt;&gt;"",H806-G806,"")</f>
        <v/>
      </c>
    </row>
    <row r="807" spans="1:11" x14ac:dyDescent="0.2">
      <c r="A807" t="str">
        <f>IF(B807&lt;&gt;"",COUNTA(B$101:B807),"")</f>
        <v/>
      </c>
      <c r="G807" s="1"/>
      <c r="H807" s="1"/>
      <c r="K807" s="2" t="str">
        <f t="shared" si="27"/>
        <v/>
      </c>
    </row>
    <row r="808" spans="1:11" x14ac:dyDescent="0.2">
      <c r="A808" t="str">
        <f>IF(B808&lt;&gt;"",COUNTA(B$101:B808),"")</f>
        <v/>
      </c>
      <c r="G808" s="1"/>
      <c r="H808" s="1"/>
      <c r="K808" s="2" t="str">
        <f t="shared" si="27"/>
        <v/>
      </c>
    </row>
    <row r="809" spans="1:11" x14ac:dyDescent="0.2">
      <c r="A809" t="str">
        <f>IF(B809&lt;&gt;"",COUNTA(B$101:B809),"")</f>
        <v/>
      </c>
      <c r="G809" s="1"/>
      <c r="H809" s="1"/>
      <c r="K809" s="2" t="str">
        <f t="shared" si="27"/>
        <v/>
      </c>
    </row>
    <row r="810" spans="1:11" x14ac:dyDescent="0.2">
      <c r="A810" t="str">
        <f>IF(B810&lt;&gt;"",COUNTA(B$101:B810),"")</f>
        <v/>
      </c>
      <c r="G810" s="1"/>
      <c r="H810" s="1"/>
      <c r="K810" s="2" t="str">
        <f t="shared" si="27"/>
        <v/>
      </c>
    </row>
    <row r="811" spans="1:11" x14ac:dyDescent="0.2">
      <c r="A811" t="str">
        <f>IF(B811&lt;&gt;"",COUNTA(B$101:B811),"")</f>
        <v/>
      </c>
      <c r="G811" s="1"/>
      <c r="H811" s="1"/>
      <c r="K811" s="2" t="str">
        <f t="shared" si="27"/>
        <v/>
      </c>
    </row>
    <row r="812" spans="1:11" x14ac:dyDescent="0.2">
      <c r="A812" t="str">
        <f>IF(B812&lt;&gt;"",COUNTA(B$101:B812),"")</f>
        <v/>
      </c>
      <c r="G812" s="1"/>
      <c r="H812" s="1"/>
      <c r="K812" s="2" t="str">
        <f t="shared" si="27"/>
        <v/>
      </c>
    </row>
    <row r="813" spans="1:11" x14ac:dyDescent="0.2">
      <c r="A813" t="str">
        <f>IF(B813&lt;&gt;"",COUNTA(B$101:B813),"")</f>
        <v/>
      </c>
      <c r="G813" s="1"/>
      <c r="H813" s="1"/>
      <c r="K813" s="2" t="str">
        <f t="shared" si="27"/>
        <v/>
      </c>
    </row>
    <row r="814" spans="1:11" x14ac:dyDescent="0.2">
      <c r="A814" t="str">
        <f>IF(B814&lt;&gt;"",COUNTA(B$101:B814),"")</f>
        <v/>
      </c>
      <c r="G814" s="1"/>
      <c r="H814" s="1"/>
      <c r="K814" s="2" t="str">
        <f t="shared" si="27"/>
        <v/>
      </c>
    </row>
    <row r="815" spans="1:11" x14ac:dyDescent="0.2">
      <c r="A815" t="str">
        <f>IF(B815&lt;&gt;"",COUNTA(B$101:B815),"")</f>
        <v/>
      </c>
      <c r="G815" s="1"/>
      <c r="H815" s="1"/>
      <c r="K815" s="2" t="str">
        <f t="shared" si="27"/>
        <v/>
      </c>
    </row>
    <row r="816" spans="1:11" x14ac:dyDescent="0.2">
      <c r="A816" t="str">
        <f>IF(B816&lt;&gt;"",COUNTA(B$101:B816),"")</f>
        <v/>
      </c>
      <c r="G816" s="1"/>
      <c r="H816" s="1"/>
      <c r="K816" s="2" t="str">
        <f t="shared" si="27"/>
        <v/>
      </c>
    </row>
    <row r="817" spans="1:11" x14ac:dyDescent="0.2">
      <c r="A817" t="str">
        <f>IF(B817&lt;&gt;"",COUNTA(B$101:B817),"")</f>
        <v/>
      </c>
      <c r="G817" s="1"/>
      <c r="H817" s="1"/>
      <c r="K817" s="2" t="str">
        <f t="shared" si="27"/>
        <v/>
      </c>
    </row>
    <row r="818" spans="1:11" x14ac:dyDescent="0.2">
      <c r="A818" t="str">
        <f>IF(B818&lt;&gt;"",COUNTA(B$101:B818),"")</f>
        <v/>
      </c>
      <c r="G818" s="1"/>
      <c r="H818" s="1"/>
      <c r="K818" s="2" t="str">
        <f t="shared" si="27"/>
        <v/>
      </c>
    </row>
    <row r="819" spans="1:11" x14ac:dyDescent="0.2">
      <c r="A819" t="str">
        <f>IF(B819&lt;&gt;"",COUNTA(B$101:B819),"")</f>
        <v/>
      </c>
      <c r="G819" s="1"/>
      <c r="H819" s="1"/>
      <c r="K819" s="2" t="str">
        <f t="shared" si="27"/>
        <v/>
      </c>
    </row>
    <row r="820" spans="1:11" x14ac:dyDescent="0.2">
      <c r="A820" t="str">
        <f>IF(B820&lt;&gt;"",COUNTA(B$101:B820),"")</f>
        <v/>
      </c>
      <c r="G820" s="1"/>
      <c r="H820" s="1"/>
      <c r="K820" s="2" t="str">
        <f t="shared" si="27"/>
        <v/>
      </c>
    </row>
    <row r="821" spans="1:11" x14ac:dyDescent="0.2">
      <c r="A821" t="str">
        <f>IF(B821&lt;&gt;"",COUNTA(B$101:B821),"")</f>
        <v/>
      </c>
      <c r="G821" s="1"/>
      <c r="H821" s="1"/>
      <c r="K821" s="2" t="str">
        <f t="shared" si="27"/>
        <v/>
      </c>
    </row>
    <row r="822" spans="1:11" x14ac:dyDescent="0.2">
      <c r="A822" t="str">
        <f>IF(B822&lt;&gt;"",COUNTA(B$101:B822),"")</f>
        <v/>
      </c>
      <c r="G822" s="1"/>
      <c r="H822" s="1"/>
      <c r="K822" s="2" t="str">
        <f t="shared" si="27"/>
        <v/>
      </c>
    </row>
    <row r="823" spans="1:11" x14ac:dyDescent="0.2">
      <c r="A823" t="str">
        <f>IF(B823&lt;&gt;"",COUNTA(B$101:B823),"")</f>
        <v/>
      </c>
      <c r="G823" s="1"/>
      <c r="H823" s="1"/>
      <c r="K823" s="2" t="str">
        <f t="shared" si="27"/>
        <v/>
      </c>
    </row>
    <row r="824" spans="1:11" x14ac:dyDescent="0.2">
      <c r="A824" t="str">
        <f>IF(B824&lt;&gt;"",COUNTA(B$101:B824),"")</f>
        <v/>
      </c>
      <c r="G824" s="1"/>
      <c r="H824" s="1"/>
      <c r="K824" s="2" t="str">
        <f t="shared" si="27"/>
        <v/>
      </c>
    </row>
    <row r="825" spans="1:11" x14ac:dyDescent="0.2">
      <c r="A825" t="str">
        <f>IF(B825&lt;&gt;"",COUNTA(B$101:B825),"")</f>
        <v/>
      </c>
      <c r="G825" s="1"/>
      <c r="H825" s="1"/>
      <c r="K825" s="2" t="str">
        <f t="shared" si="27"/>
        <v/>
      </c>
    </row>
    <row r="826" spans="1:11" x14ac:dyDescent="0.2">
      <c r="A826" t="str">
        <f>IF(B826&lt;&gt;"",COUNTA(B$101:B826),"")</f>
        <v/>
      </c>
      <c r="G826" s="1"/>
      <c r="H826" s="1"/>
      <c r="K826" s="2" t="str">
        <f t="shared" si="27"/>
        <v/>
      </c>
    </row>
    <row r="827" spans="1:11" x14ac:dyDescent="0.2">
      <c r="A827" t="str">
        <f>IF(B827&lt;&gt;"",COUNTA(B$101:B827),"")</f>
        <v/>
      </c>
      <c r="G827" s="1"/>
      <c r="H827" s="1"/>
      <c r="K827" s="2" t="str">
        <f t="shared" si="27"/>
        <v/>
      </c>
    </row>
    <row r="828" spans="1:11" x14ac:dyDescent="0.2">
      <c r="A828" t="str">
        <f>IF(B828&lt;&gt;"",COUNTA(B$101:B828),"")</f>
        <v/>
      </c>
      <c r="G828" s="1"/>
      <c r="H828" s="1"/>
      <c r="K828" s="2" t="str">
        <f t="shared" si="27"/>
        <v/>
      </c>
    </row>
    <row r="829" spans="1:11" x14ac:dyDescent="0.2">
      <c r="A829" t="str">
        <f>IF(B829&lt;&gt;"",COUNTA(B$101:B829),"")</f>
        <v/>
      </c>
      <c r="G829" s="1"/>
      <c r="H829" s="1"/>
      <c r="K829" s="2" t="str">
        <f t="shared" si="27"/>
        <v/>
      </c>
    </row>
    <row r="830" spans="1:11" x14ac:dyDescent="0.2">
      <c r="A830" t="str">
        <f>IF(B830&lt;&gt;"",COUNTA(B$101:B830),"")</f>
        <v/>
      </c>
      <c r="G830" s="1"/>
      <c r="H830" s="1"/>
      <c r="K830" s="2" t="str">
        <f t="shared" si="27"/>
        <v/>
      </c>
    </row>
    <row r="831" spans="1:11" x14ac:dyDescent="0.2">
      <c r="A831" t="str">
        <f>IF(B831&lt;&gt;"",COUNTA(B$101:B831),"")</f>
        <v/>
      </c>
      <c r="G831" s="1"/>
      <c r="H831" s="1"/>
      <c r="K831" s="2" t="str">
        <f t="shared" si="27"/>
        <v/>
      </c>
    </row>
    <row r="832" spans="1:11" x14ac:dyDescent="0.2">
      <c r="A832" t="str">
        <f>IF(B832&lt;&gt;"",COUNTA(B$101:B832),"")</f>
        <v/>
      </c>
      <c r="G832" s="1"/>
      <c r="H832" s="1"/>
      <c r="K832" s="2" t="str">
        <f t="shared" si="27"/>
        <v/>
      </c>
    </row>
    <row r="833" spans="1:11" x14ac:dyDescent="0.2">
      <c r="A833" t="str">
        <f>IF(B833&lt;&gt;"",COUNTA(B$101:B833),"")</f>
        <v/>
      </c>
      <c r="G833" s="1"/>
      <c r="H833" s="1"/>
      <c r="K833" s="2" t="str">
        <f t="shared" si="27"/>
        <v/>
      </c>
    </row>
    <row r="834" spans="1:11" x14ac:dyDescent="0.2">
      <c r="A834" t="str">
        <f>IF(B834&lt;&gt;"",COUNTA(B$101:B834),"")</f>
        <v/>
      </c>
      <c r="G834" s="1"/>
      <c r="H834" s="1"/>
      <c r="K834" s="2" t="str">
        <f t="shared" si="27"/>
        <v/>
      </c>
    </row>
    <row r="835" spans="1:11" x14ac:dyDescent="0.2">
      <c r="A835" t="str">
        <f>IF(B835&lt;&gt;"",COUNTA(B$101:B835),"")</f>
        <v/>
      </c>
      <c r="G835" s="1"/>
      <c r="H835" s="1"/>
      <c r="K835" s="2" t="str">
        <f t="shared" si="27"/>
        <v/>
      </c>
    </row>
    <row r="836" spans="1:11" x14ac:dyDescent="0.2">
      <c r="A836" t="str">
        <f>IF(B836&lt;&gt;"",COUNTA(B$101:B836),"")</f>
        <v/>
      </c>
      <c r="G836" s="1"/>
      <c r="H836" s="1"/>
      <c r="K836" s="2" t="str">
        <f t="shared" si="27"/>
        <v/>
      </c>
    </row>
    <row r="837" spans="1:11" x14ac:dyDescent="0.2">
      <c r="A837" t="str">
        <f>IF(B837&lt;&gt;"",COUNTA(B$101:B837),"")</f>
        <v/>
      </c>
      <c r="G837" s="1"/>
      <c r="H837" s="1"/>
      <c r="K837" s="2" t="str">
        <f t="shared" si="27"/>
        <v/>
      </c>
    </row>
    <row r="838" spans="1:11" x14ac:dyDescent="0.2">
      <c r="A838" t="str">
        <f>IF(B838&lt;&gt;"",COUNTA(B$101:B838),"")</f>
        <v/>
      </c>
      <c r="G838" s="1"/>
      <c r="H838" s="1"/>
      <c r="K838" s="2" t="str">
        <f t="shared" si="27"/>
        <v/>
      </c>
    </row>
    <row r="839" spans="1:11" x14ac:dyDescent="0.2">
      <c r="A839" t="str">
        <f>IF(B839&lt;&gt;"",COUNTA(B$101:B839),"")</f>
        <v/>
      </c>
      <c r="G839" s="1"/>
      <c r="H839" s="1"/>
      <c r="K839" s="2" t="str">
        <f t="shared" si="27"/>
        <v/>
      </c>
    </row>
    <row r="840" spans="1:11" x14ac:dyDescent="0.2">
      <c r="A840" t="str">
        <f>IF(B840&lt;&gt;"",COUNTA(B$101:B840),"")</f>
        <v/>
      </c>
      <c r="G840" s="1"/>
      <c r="H840" s="1"/>
      <c r="K840" s="2" t="str">
        <f t="shared" si="27"/>
        <v/>
      </c>
    </row>
    <row r="841" spans="1:11" x14ac:dyDescent="0.2">
      <c r="A841" t="str">
        <f>IF(B841&lt;&gt;"",COUNTA(B$101:B841),"")</f>
        <v/>
      </c>
      <c r="G841" s="1"/>
      <c r="H841" s="1"/>
      <c r="K841" s="2" t="str">
        <f t="shared" si="27"/>
        <v/>
      </c>
    </row>
    <row r="842" spans="1:11" x14ac:dyDescent="0.2">
      <c r="A842" t="str">
        <f>IF(B842&lt;&gt;"",COUNTA(B$101:B842),"")</f>
        <v/>
      </c>
      <c r="G842" s="1"/>
      <c r="H842" s="1"/>
      <c r="K842" s="2" t="str">
        <f t="shared" si="27"/>
        <v/>
      </c>
    </row>
    <row r="843" spans="1:11" x14ac:dyDescent="0.2">
      <c r="A843" t="str">
        <f>IF(B843&lt;&gt;"",COUNTA(B$101:B843),"")</f>
        <v/>
      </c>
      <c r="G843" s="1"/>
      <c r="H843" s="1"/>
      <c r="K843" s="2" t="str">
        <f t="shared" si="27"/>
        <v/>
      </c>
    </row>
    <row r="844" spans="1:11" x14ac:dyDescent="0.2">
      <c r="A844" t="str">
        <f>IF(B844&lt;&gt;"",COUNTA(B$101:B844),"")</f>
        <v/>
      </c>
      <c r="G844" s="1"/>
      <c r="H844" s="1"/>
      <c r="K844" s="2" t="str">
        <f t="shared" si="27"/>
        <v/>
      </c>
    </row>
    <row r="845" spans="1:11" x14ac:dyDescent="0.2">
      <c r="A845" t="str">
        <f>IF(B845&lt;&gt;"",COUNTA(B$101:B845),"")</f>
        <v/>
      </c>
      <c r="G845" s="1"/>
      <c r="H845" s="1"/>
      <c r="K845" s="2" t="str">
        <f t="shared" si="27"/>
        <v/>
      </c>
    </row>
    <row r="846" spans="1:11" x14ac:dyDescent="0.2">
      <c r="A846" t="str">
        <f>IF(B846&lt;&gt;"",COUNTA(B$101:B846),"")</f>
        <v/>
      </c>
      <c r="G846" s="1"/>
      <c r="H846" s="1"/>
      <c r="K846" s="2" t="str">
        <f t="shared" si="27"/>
        <v/>
      </c>
    </row>
    <row r="847" spans="1:11" x14ac:dyDescent="0.2">
      <c r="A847" t="str">
        <f>IF(B847&lt;&gt;"",COUNTA(B$101:B847),"")</f>
        <v/>
      </c>
      <c r="G847" s="1"/>
      <c r="H847" s="1"/>
      <c r="K847" s="2" t="str">
        <f t="shared" si="27"/>
        <v/>
      </c>
    </row>
    <row r="848" spans="1:11" x14ac:dyDescent="0.2">
      <c r="A848" t="str">
        <f>IF(B848&lt;&gt;"",COUNTA(B$101:B848),"")</f>
        <v/>
      </c>
      <c r="G848" s="1"/>
      <c r="H848" s="1"/>
      <c r="K848" s="2" t="str">
        <f t="shared" si="27"/>
        <v/>
      </c>
    </row>
    <row r="849" spans="1:11" x14ac:dyDescent="0.2">
      <c r="A849" t="str">
        <f>IF(B849&lt;&gt;"",COUNTA(B$101:B849),"")</f>
        <v/>
      </c>
      <c r="G849" s="1"/>
      <c r="H849" s="1"/>
      <c r="K849" s="2" t="str">
        <f t="shared" si="27"/>
        <v/>
      </c>
    </row>
    <row r="850" spans="1:11" x14ac:dyDescent="0.2">
      <c r="A850" t="str">
        <f>IF(B850&lt;&gt;"",COUNTA(B$101:B850),"")</f>
        <v/>
      </c>
      <c r="G850" s="1"/>
      <c r="H850" s="1"/>
      <c r="K850" s="2" t="str">
        <f t="shared" si="27"/>
        <v/>
      </c>
    </row>
    <row r="851" spans="1:11" x14ac:dyDescent="0.2">
      <c r="A851" t="str">
        <f>IF(B851&lt;&gt;"",COUNTA(B$101:B851),"")</f>
        <v/>
      </c>
      <c r="G851" s="1"/>
      <c r="H851" s="1"/>
      <c r="K851" s="2" t="str">
        <f t="shared" si="27"/>
        <v/>
      </c>
    </row>
    <row r="852" spans="1:11" x14ac:dyDescent="0.2">
      <c r="A852" t="str">
        <f>IF(B852&lt;&gt;"",COUNTA(B$101:B852),"")</f>
        <v/>
      </c>
      <c r="G852" s="1"/>
      <c r="H852" s="1"/>
      <c r="K852" s="2" t="str">
        <f t="shared" si="27"/>
        <v/>
      </c>
    </row>
    <row r="853" spans="1:11" x14ac:dyDescent="0.2">
      <c r="A853" t="str">
        <f>IF(B853&lt;&gt;"",COUNTA(B$101:B853),"")</f>
        <v/>
      </c>
      <c r="G853" s="1"/>
      <c r="H853" s="1"/>
      <c r="K853" s="2" t="str">
        <f t="shared" si="27"/>
        <v/>
      </c>
    </row>
    <row r="854" spans="1:11" x14ac:dyDescent="0.2">
      <c r="A854" t="str">
        <f>IF(B854&lt;&gt;"",COUNTA(B$101:B854),"")</f>
        <v/>
      </c>
      <c r="G854" s="1"/>
      <c r="H854" s="1"/>
      <c r="K854" s="2" t="str">
        <f t="shared" si="27"/>
        <v/>
      </c>
    </row>
    <row r="855" spans="1:11" x14ac:dyDescent="0.2">
      <c r="A855" t="str">
        <f>IF(B855&lt;&gt;"",COUNTA(B$101:B855),"")</f>
        <v/>
      </c>
      <c r="G855" s="1"/>
      <c r="H855" s="1"/>
      <c r="K855" s="2" t="str">
        <f t="shared" si="27"/>
        <v/>
      </c>
    </row>
    <row r="856" spans="1:11" x14ac:dyDescent="0.2">
      <c r="A856" t="str">
        <f>IF(B856&lt;&gt;"",COUNTA(B$101:B856),"")</f>
        <v/>
      </c>
      <c r="G856" s="1"/>
      <c r="H856" s="1"/>
      <c r="K856" s="2" t="str">
        <f t="shared" si="27"/>
        <v/>
      </c>
    </row>
    <row r="857" spans="1:11" x14ac:dyDescent="0.2">
      <c r="A857" t="str">
        <f>IF(B857&lt;&gt;"",COUNTA(B$101:B857),"")</f>
        <v/>
      </c>
      <c r="G857" s="1"/>
      <c r="H857" s="1"/>
      <c r="K857" s="2" t="str">
        <f t="shared" si="27"/>
        <v/>
      </c>
    </row>
    <row r="858" spans="1:11" x14ac:dyDescent="0.2">
      <c r="A858" t="str">
        <f>IF(B858&lt;&gt;"",COUNTA(B$101:B858),"")</f>
        <v/>
      </c>
      <c r="G858" s="1"/>
      <c r="H858" s="1"/>
      <c r="K858" s="2" t="str">
        <f t="shared" si="27"/>
        <v/>
      </c>
    </row>
    <row r="859" spans="1:11" x14ac:dyDescent="0.2">
      <c r="A859" t="str">
        <f>IF(B859&lt;&gt;"",COUNTA(B$101:B859),"")</f>
        <v/>
      </c>
      <c r="G859" s="1"/>
      <c r="H859" s="1"/>
      <c r="K859" s="2" t="str">
        <f t="shared" si="27"/>
        <v/>
      </c>
    </row>
    <row r="860" spans="1:11" x14ac:dyDescent="0.2">
      <c r="A860" t="str">
        <f>IF(B860&lt;&gt;"",COUNTA(B$101:B860),"")</f>
        <v/>
      </c>
      <c r="G860" s="1"/>
      <c r="H860" s="1"/>
      <c r="K860" s="2" t="str">
        <f t="shared" si="27"/>
        <v/>
      </c>
    </row>
    <row r="861" spans="1:11" x14ac:dyDescent="0.2">
      <c r="A861" t="str">
        <f>IF(B861&lt;&gt;"",COUNTA(B$101:B861),"")</f>
        <v/>
      </c>
      <c r="G861" s="1"/>
      <c r="H861" s="1"/>
      <c r="K861" s="2" t="str">
        <f t="shared" si="27"/>
        <v/>
      </c>
    </row>
    <row r="862" spans="1:11" x14ac:dyDescent="0.2">
      <c r="A862" t="str">
        <f>IF(B862&lt;&gt;"",COUNTA(B$101:B862),"")</f>
        <v/>
      </c>
      <c r="G862" s="1"/>
      <c r="H862" s="1"/>
      <c r="K862" s="2" t="str">
        <f t="shared" si="27"/>
        <v/>
      </c>
    </row>
    <row r="863" spans="1:11" x14ac:dyDescent="0.2">
      <c r="A863" t="str">
        <f>IF(B863&lt;&gt;"",COUNTA(B$101:B863),"")</f>
        <v/>
      </c>
      <c r="G863" s="1"/>
      <c r="H863" s="1"/>
      <c r="K863" s="2" t="str">
        <f t="shared" si="27"/>
        <v/>
      </c>
    </row>
    <row r="864" spans="1:11" x14ac:dyDescent="0.2">
      <c r="A864" t="str">
        <f>IF(B864&lt;&gt;"",COUNTA(B$101:B864),"")</f>
        <v/>
      </c>
      <c r="G864" s="1"/>
      <c r="H864" s="1"/>
      <c r="K864" s="2" t="str">
        <f t="shared" si="27"/>
        <v/>
      </c>
    </row>
    <row r="865" spans="1:11" x14ac:dyDescent="0.2">
      <c r="A865" t="str">
        <f>IF(B865&lt;&gt;"",COUNTA(B$101:B865),"")</f>
        <v/>
      </c>
      <c r="G865" s="1"/>
      <c r="H865" s="1"/>
      <c r="K865" s="2" t="str">
        <f t="shared" si="27"/>
        <v/>
      </c>
    </row>
    <row r="866" spans="1:11" x14ac:dyDescent="0.2">
      <c r="A866" t="str">
        <f>IF(B866&lt;&gt;"",COUNTA(B$101:B866),"")</f>
        <v/>
      </c>
      <c r="G866" s="1"/>
      <c r="H866" s="1"/>
      <c r="K866" s="2" t="str">
        <f t="shared" si="27"/>
        <v/>
      </c>
    </row>
    <row r="867" spans="1:11" x14ac:dyDescent="0.2">
      <c r="A867" t="str">
        <f>IF(B867&lt;&gt;"",COUNTA(B$101:B867),"")</f>
        <v/>
      </c>
      <c r="G867" s="1"/>
      <c r="H867" s="1"/>
      <c r="K867" s="2" t="str">
        <f t="shared" si="27"/>
        <v/>
      </c>
    </row>
    <row r="868" spans="1:11" x14ac:dyDescent="0.2">
      <c r="A868" t="str">
        <f>IF(B868&lt;&gt;"",COUNTA(B$101:B868),"")</f>
        <v/>
      </c>
      <c r="G868" s="1"/>
      <c r="H868" s="1"/>
      <c r="K868" s="2" t="str">
        <f t="shared" si="27"/>
        <v/>
      </c>
    </row>
    <row r="869" spans="1:11" x14ac:dyDescent="0.2">
      <c r="A869" t="str">
        <f>IF(B869&lt;&gt;"",COUNTA(B$101:B869),"")</f>
        <v/>
      </c>
      <c r="G869" s="1"/>
      <c r="H869" s="1"/>
      <c r="K869" s="2" t="str">
        <f t="shared" si="27"/>
        <v/>
      </c>
    </row>
    <row r="870" spans="1:11" x14ac:dyDescent="0.2">
      <c r="A870" t="str">
        <f>IF(B870&lt;&gt;"",COUNTA(B$101:B870),"")</f>
        <v/>
      </c>
      <c r="G870" s="1"/>
      <c r="H870" s="1"/>
      <c r="K870" s="2" t="str">
        <f t="shared" ref="K870:K933" si="28">IF(G870&lt;&gt;"",H870-G870,"")</f>
        <v/>
      </c>
    </row>
    <row r="871" spans="1:11" x14ac:dyDescent="0.2">
      <c r="A871" t="str">
        <f>IF(B871&lt;&gt;"",COUNTA(B$101:B871),"")</f>
        <v/>
      </c>
      <c r="G871" s="1"/>
      <c r="H871" s="1"/>
      <c r="K871" s="2" t="str">
        <f t="shared" si="28"/>
        <v/>
      </c>
    </row>
    <row r="872" spans="1:11" x14ac:dyDescent="0.2">
      <c r="A872" t="str">
        <f>IF(B872&lt;&gt;"",COUNTA(B$101:B872),"")</f>
        <v/>
      </c>
      <c r="G872" s="1"/>
      <c r="H872" s="1"/>
      <c r="K872" s="2" t="str">
        <f t="shared" si="28"/>
        <v/>
      </c>
    </row>
    <row r="873" spans="1:11" x14ac:dyDescent="0.2">
      <c r="A873" t="str">
        <f>IF(B873&lt;&gt;"",COUNTA(B$101:B873),"")</f>
        <v/>
      </c>
      <c r="G873" s="1"/>
      <c r="H873" s="1"/>
      <c r="K873" s="2" t="str">
        <f t="shared" si="28"/>
        <v/>
      </c>
    </row>
    <row r="874" spans="1:11" x14ac:dyDescent="0.2">
      <c r="A874" t="str">
        <f>IF(B874&lt;&gt;"",COUNTA(B$101:B874),"")</f>
        <v/>
      </c>
      <c r="G874" s="1"/>
      <c r="H874" s="1"/>
      <c r="K874" s="2" t="str">
        <f t="shared" si="28"/>
        <v/>
      </c>
    </row>
    <row r="875" spans="1:11" x14ac:dyDescent="0.2">
      <c r="A875" t="str">
        <f>IF(B875&lt;&gt;"",COUNTA(B$101:B875),"")</f>
        <v/>
      </c>
      <c r="G875" s="1"/>
      <c r="H875" s="1"/>
      <c r="K875" s="2" t="str">
        <f t="shared" si="28"/>
        <v/>
      </c>
    </row>
    <row r="876" spans="1:11" x14ac:dyDescent="0.2">
      <c r="A876" t="str">
        <f>IF(B876&lt;&gt;"",COUNTA(B$101:B876),"")</f>
        <v/>
      </c>
      <c r="G876" s="1"/>
      <c r="H876" s="1"/>
      <c r="K876" s="2" t="str">
        <f t="shared" si="28"/>
        <v/>
      </c>
    </row>
    <row r="877" spans="1:11" x14ac:dyDescent="0.2">
      <c r="A877" t="str">
        <f>IF(B877&lt;&gt;"",COUNTA(B$101:B877),"")</f>
        <v/>
      </c>
      <c r="G877" s="1"/>
      <c r="H877" s="1"/>
      <c r="K877" s="2" t="str">
        <f t="shared" si="28"/>
        <v/>
      </c>
    </row>
    <row r="878" spans="1:11" x14ac:dyDescent="0.2">
      <c r="A878" t="str">
        <f>IF(B878&lt;&gt;"",COUNTA(B$101:B878),"")</f>
        <v/>
      </c>
      <c r="G878" s="1"/>
      <c r="H878" s="1"/>
      <c r="K878" s="2" t="str">
        <f t="shared" si="28"/>
        <v/>
      </c>
    </row>
    <row r="879" spans="1:11" x14ac:dyDescent="0.2">
      <c r="A879" t="str">
        <f>IF(B879&lt;&gt;"",COUNTA(B$101:B879),"")</f>
        <v/>
      </c>
      <c r="G879" s="1"/>
      <c r="H879" s="1"/>
      <c r="K879" s="2" t="str">
        <f t="shared" si="28"/>
        <v/>
      </c>
    </row>
    <row r="880" spans="1:11" x14ac:dyDescent="0.2">
      <c r="A880" t="str">
        <f>IF(B880&lt;&gt;"",COUNTA(B$101:B880),"")</f>
        <v/>
      </c>
      <c r="G880" s="1"/>
      <c r="H880" s="1"/>
      <c r="K880" s="2" t="str">
        <f t="shared" si="28"/>
        <v/>
      </c>
    </row>
    <row r="881" spans="1:11" x14ac:dyDescent="0.2">
      <c r="A881" t="str">
        <f>IF(B881&lt;&gt;"",COUNTA(B$101:B881),"")</f>
        <v/>
      </c>
      <c r="G881" s="1"/>
      <c r="H881" s="1"/>
      <c r="K881" s="2" t="str">
        <f t="shared" si="28"/>
        <v/>
      </c>
    </row>
    <row r="882" spans="1:11" x14ac:dyDescent="0.2">
      <c r="A882" t="str">
        <f>IF(B882&lt;&gt;"",COUNTA(B$101:B882),"")</f>
        <v/>
      </c>
      <c r="G882" s="1"/>
      <c r="H882" s="1"/>
      <c r="K882" s="2" t="str">
        <f t="shared" si="28"/>
        <v/>
      </c>
    </row>
    <row r="883" spans="1:11" x14ac:dyDescent="0.2">
      <c r="A883" t="str">
        <f>IF(B883&lt;&gt;"",COUNTA(B$101:B883),"")</f>
        <v/>
      </c>
      <c r="G883" s="1"/>
      <c r="H883" s="1"/>
      <c r="K883" s="2" t="str">
        <f t="shared" si="28"/>
        <v/>
      </c>
    </row>
    <row r="884" spans="1:11" x14ac:dyDescent="0.2">
      <c r="A884" t="str">
        <f>IF(B884&lt;&gt;"",COUNTA(B$101:B884),"")</f>
        <v/>
      </c>
      <c r="G884" s="1"/>
      <c r="H884" s="1"/>
      <c r="K884" s="2" t="str">
        <f t="shared" si="28"/>
        <v/>
      </c>
    </row>
    <row r="885" spans="1:11" x14ac:dyDescent="0.2">
      <c r="A885" t="str">
        <f>IF(B885&lt;&gt;"",COUNTA(B$101:B885),"")</f>
        <v/>
      </c>
      <c r="G885" s="1"/>
      <c r="H885" s="1"/>
      <c r="K885" s="2" t="str">
        <f t="shared" si="28"/>
        <v/>
      </c>
    </row>
    <row r="886" spans="1:11" x14ac:dyDescent="0.2">
      <c r="A886" t="str">
        <f>IF(B886&lt;&gt;"",COUNTA(B$101:B886),"")</f>
        <v/>
      </c>
      <c r="G886" s="1"/>
      <c r="H886" s="1"/>
      <c r="K886" s="2" t="str">
        <f t="shared" si="28"/>
        <v/>
      </c>
    </row>
    <row r="887" spans="1:11" x14ac:dyDescent="0.2">
      <c r="A887" t="str">
        <f>IF(B887&lt;&gt;"",COUNTA(B$101:B887),"")</f>
        <v/>
      </c>
      <c r="G887" s="1"/>
      <c r="H887" s="1"/>
      <c r="K887" s="2" t="str">
        <f t="shared" si="28"/>
        <v/>
      </c>
    </row>
    <row r="888" spans="1:11" x14ac:dyDescent="0.2">
      <c r="A888" t="str">
        <f>IF(B888&lt;&gt;"",COUNTA(B$101:B888),"")</f>
        <v/>
      </c>
      <c r="G888" s="1"/>
      <c r="H888" s="1"/>
      <c r="K888" s="2" t="str">
        <f t="shared" si="28"/>
        <v/>
      </c>
    </row>
    <row r="889" spans="1:11" x14ac:dyDescent="0.2">
      <c r="A889" t="str">
        <f>IF(B889&lt;&gt;"",COUNTA(B$101:B889),"")</f>
        <v/>
      </c>
      <c r="G889" s="1"/>
      <c r="H889" s="1"/>
      <c r="K889" s="2" t="str">
        <f t="shared" si="28"/>
        <v/>
      </c>
    </row>
    <row r="890" spans="1:11" x14ac:dyDescent="0.2">
      <c r="A890" t="str">
        <f>IF(B890&lt;&gt;"",COUNTA(B$101:B890),"")</f>
        <v/>
      </c>
      <c r="G890" s="1"/>
      <c r="H890" s="1"/>
      <c r="K890" s="2" t="str">
        <f t="shared" si="28"/>
        <v/>
      </c>
    </row>
    <row r="891" spans="1:11" x14ac:dyDescent="0.2">
      <c r="A891" t="str">
        <f>IF(B891&lt;&gt;"",COUNTA(B$101:B891),"")</f>
        <v/>
      </c>
      <c r="G891" s="1"/>
      <c r="H891" s="1"/>
      <c r="K891" s="2" t="str">
        <f t="shared" si="28"/>
        <v/>
      </c>
    </row>
    <row r="892" spans="1:11" x14ac:dyDescent="0.2">
      <c r="A892" t="str">
        <f>IF(B892&lt;&gt;"",COUNTA(B$101:B892),"")</f>
        <v/>
      </c>
      <c r="G892" s="1"/>
      <c r="H892" s="1"/>
      <c r="K892" s="2" t="str">
        <f t="shared" si="28"/>
        <v/>
      </c>
    </row>
    <row r="893" spans="1:11" x14ac:dyDescent="0.2">
      <c r="A893" t="str">
        <f>IF(B893&lt;&gt;"",COUNTA(B$101:B893),"")</f>
        <v/>
      </c>
      <c r="G893" s="1"/>
      <c r="H893" s="1"/>
      <c r="K893" s="2" t="str">
        <f t="shared" si="28"/>
        <v/>
      </c>
    </row>
    <row r="894" spans="1:11" x14ac:dyDescent="0.2">
      <c r="A894" t="str">
        <f>IF(B894&lt;&gt;"",COUNTA(B$101:B894),"")</f>
        <v/>
      </c>
      <c r="G894" s="1"/>
      <c r="H894" s="1"/>
      <c r="K894" s="2" t="str">
        <f t="shared" si="28"/>
        <v/>
      </c>
    </row>
    <row r="895" spans="1:11" x14ac:dyDescent="0.2">
      <c r="A895" t="str">
        <f>IF(B895&lt;&gt;"",COUNTA(B$101:B895),"")</f>
        <v/>
      </c>
      <c r="G895" s="1"/>
      <c r="H895" s="1"/>
      <c r="K895" s="2" t="str">
        <f t="shared" si="28"/>
        <v/>
      </c>
    </row>
    <row r="896" spans="1:11" x14ac:dyDescent="0.2">
      <c r="A896" t="str">
        <f>IF(B896&lt;&gt;"",COUNTA(B$101:B896),"")</f>
        <v/>
      </c>
      <c r="G896" s="1"/>
      <c r="H896" s="1"/>
      <c r="K896" s="2" t="str">
        <f t="shared" si="28"/>
        <v/>
      </c>
    </row>
    <row r="897" spans="1:11" x14ac:dyDescent="0.2">
      <c r="A897" t="str">
        <f>IF(B897&lt;&gt;"",COUNTA(B$101:B897),"")</f>
        <v/>
      </c>
      <c r="G897" s="1"/>
      <c r="H897" s="1"/>
      <c r="K897" s="2" t="str">
        <f t="shared" si="28"/>
        <v/>
      </c>
    </row>
    <row r="898" spans="1:11" x14ac:dyDescent="0.2">
      <c r="A898" t="str">
        <f>IF(B898&lt;&gt;"",COUNTA(B$101:B898),"")</f>
        <v/>
      </c>
      <c r="G898" s="1"/>
      <c r="H898" s="1"/>
      <c r="K898" s="2" t="str">
        <f t="shared" si="28"/>
        <v/>
      </c>
    </row>
    <row r="899" spans="1:11" x14ac:dyDescent="0.2">
      <c r="A899" t="str">
        <f>IF(B899&lt;&gt;"",COUNTA(B$101:B899),"")</f>
        <v/>
      </c>
      <c r="G899" s="1"/>
      <c r="H899" s="1"/>
      <c r="K899" s="2" t="str">
        <f t="shared" si="28"/>
        <v/>
      </c>
    </row>
    <row r="900" spans="1:11" x14ac:dyDescent="0.2">
      <c r="A900" t="str">
        <f>IF(B900&lt;&gt;"",COUNTA(B$101:B900),"")</f>
        <v/>
      </c>
      <c r="G900" s="1"/>
      <c r="H900" s="1"/>
      <c r="K900" s="2" t="str">
        <f t="shared" si="28"/>
        <v/>
      </c>
    </row>
    <row r="901" spans="1:11" x14ac:dyDescent="0.2">
      <c r="A901" t="str">
        <f>IF(B901&lt;&gt;"",COUNTA(B$101:B901),"")</f>
        <v/>
      </c>
      <c r="G901" s="1"/>
      <c r="H901" s="1"/>
      <c r="K901" s="2" t="str">
        <f t="shared" si="28"/>
        <v/>
      </c>
    </row>
    <row r="902" spans="1:11" x14ac:dyDescent="0.2">
      <c r="A902" t="str">
        <f>IF(B902&lt;&gt;"",COUNTA(B$101:B902),"")</f>
        <v/>
      </c>
      <c r="G902" s="1"/>
      <c r="H902" s="1"/>
      <c r="K902" s="2" t="str">
        <f t="shared" si="28"/>
        <v/>
      </c>
    </row>
    <row r="903" spans="1:11" x14ac:dyDescent="0.2">
      <c r="A903" t="str">
        <f>IF(B903&lt;&gt;"",COUNTA(B$101:B903),"")</f>
        <v/>
      </c>
      <c r="G903" s="1"/>
      <c r="H903" s="1"/>
      <c r="K903" s="2" t="str">
        <f t="shared" si="28"/>
        <v/>
      </c>
    </row>
    <row r="904" spans="1:11" x14ac:dyDescent="0.2">
      <c r="A904" t="str">
        <f>IF(B904&lt;&gt;"",COUNTA(B$101:B904),"")</f>
        <v/>
      </c>
      <c r="G904" s="1"/>
      <c r="H904" s="1"/>
      <c r="K904" s="2" t="str">
        <f t="shared" si="28"/>
        <v/>
      </c>
    </row>
    <row r="905" spans="1:11" x14ac:dyDescent="0.2">
      <c r="A905" t="str">
        <f>IF(B905&lt;&gt;"",COUNTA(B$101:B905),"")</f>
        <v/>
      </c>
      <c r="G905" s="1"/>
      <c r="H905" s="1"/>
      <c r="K905" s="2" t="str">
        <f t="shared" si="28"/>
        <v/>
      </c>
    </row>
    <row r="906" spans="1:11" x14ac:dyDescent="0.2">
      <c r="A906" t="str">
        <f>IF(B906&lt;&gt;"",COUNTA(B$101:B906),"")</f>
        <v/>
      </c>
      <c r="G906" s="1"/>
      <c r="H906" s="1"/>
      <c r="K906" s="2" t="str">
        <f t="shared" si="28"/>
        <v/>
      </c>
    </row>
    <row r="907" spans="1:11" x14ac:dyDescent="0.2">
      <c r="A907" t="str">
        <f>IF(B907&lt;&gt;"",COUNTA(B$101:B907),"")</f>
        <v/>
      </c>
      <c r="G907" s="1"/>
      <c r="H907" s="1"/>
      <c r="K907" s="2" t="str">
        <f t="shared" si="28"/>
        <v/>
      </c>
    </row>
    <row r="908" spans="1:11" x14ac:dyDescent="0.2">
      <c r="A908" t="str">
        <f>IF(B908&lt;&gt;"",COUNTA(B$101:B908),"")</f>
        <v/>
      </c>
      <c r="G908" s="1"/>
      <c r="H908" s="1"/>
      <c r="K908" s="2" t="str">
        <f t="shared" si="28"/>
        <v/>
      </c>
    </row>
    <row r="909" spans="1:11" x14ac:dyDescent="0.2">
      <c r="A909" t="str">
        <f>IF(B909&lt;&gt;"",COUNTA(B$101:B909),"")</f>
        <v/>
      </c>
      <c r="G909" s="1"/>
      <c r="H909" s="1"/>
      <c r="K909" s="2" t="str">
        <f t="shared" si="28"/>
        <v/>
      </c>
    </row>
    <row r="910" spans="1:11" x14ac:dyDescent="0.2">
      <c r="A910" t="str">
        <f>IF(B910&lt;&gt;"",COUNTA(B$101:B910),"")</f>
        <v/>
      </c>
      <c r="G910" s="1"/>
      <c r="H910" s="1"/>
      <c r="K910" s="2" t="str">
        <f t="shared" si="28"/>
        <v/>
      </c>
    </row>
    <row r="911" spans="1:11" x14ac:dyDescent="0.2">
      <c r="A911" t="str">
        <f>IF(B911&lt;&gt;"",COUNTA(B$101:B911),"")</f>
        <v/>
      </c>
      <c r="G911" s="1"/>
      <c r="H911" s="1"/>
      <c r="K911" s="2" t="str">
        <f t="shared" si="28"/>
        <v/>
      </c>
    </row>
    <row r="912" spans="1:11" x14ac:dyDescent="0.2">
      <c r="A912" t="str">
        <f>IF(B912&lt;&gt;"",COUNTA(B$101:B912),"")</f>
        <v/>
      </c>
      <c r="G912" s="1"/>
      <c r="H912" s="1"/>
      <c r="K912" s="2" t="str">
        <f t="shared" si="28"/>
        <v/>
      </c>
    </row>
    <row r="913" spans="1:11" x14ac:dyDescent="0.2">
      <c r="A913" t="str">
        <f>IF(B913&lt;&gt;"",COUNTA(B$101:B913),"")</f>
        <v/>
      </c>
      <c r="G913" s="1"/>
      <c r="H913" s="1"/>
      <c r="K913" s="2" t="str">
        <f t="shared" si="28"/>
        <v/>
      </c>
    </row>
    <row r="914" spans="1:11" x14ac:dyDescent="0.2">
      <c r="A914" t="str">
        <f>IF(B914&lt;&gt;"",COUNTA(B$101:B914),"")</f>
        <v/>
      </c>
      <c r="G914" s="1"/>
      <c r="H914" s="1"/>
      <c r="K914" s="2" t="str">
        <f t="shared" si="28"/>
        <v/>
      </c>
    </row>
    <row r="915" spans="1:11" x14ac:dyDescent="0.2">
      <c r="A915" t="str">
        <f>IF(B915&lt;&gt;"",COUNTA(B$101:B915),"")</f>
        <v/>
      </c>
      <c r="G915" s="1"/>
      <c r="H915" s="1"/>
      <c r="K915" s="2" t="str">
        <f t="shared" si="28"/>
        <v/>
      </c>
    </row>
    <row r="916" spans="1:11" x14ac:dyDescent="0.2">
      <c r="A916" t="str">
        <f>IF(B916&lt;&gt;"",COUNTA(B$101:B916),"")</f>
        <v/>
      </c>
      <c r="G916" s="1"/>
      <c r="H916" s="1"/>
      <c r="K916" s="2" t="str">
        <f t="shared" si="28"/>
        <v/>
      </c>
    </row>
    <row r="917" spans="1:11" x14ac:dyDescent="0.2">
      <c r="A917" t="str">
        <f>IF(B917&lt;&gt;"",COUNTA(B$101:B917),"")</f>
        <v/>
      </c>
      <c r="G917" s="1"/>
      <c r="H917" s="1"/>
      <c r="K917" s="2" t="str">
        <f t="shared" si="28"/>
        <v/>
      </c>
    </row>
    <row r="918" spans="1:11" x14ac:dyDescent="0.2">
      <c r="A918" t="str">
        <f>IF(B918&lt;&gt;"",COUNTA(B$101:B918),"")</f>
        <v/>
      </c>
      <c r="G918" s="1"/>
      <c r="H918" s="1"/>
      <c r="K918" s="2" t="str">
        <f t="shared" si="28"/>
        <v/>
      </c>
    </row>
    <row r="919" spans="1:11" x14ac:dyDescent="0.2">
      <c r="A919" t="str">
        <f>IF(B919&lt;&gt;"",COUNTA(B$101:B919),"")</f>
        <v/>
      </c>
      <c r="G919" s="1"/>
      <c r="H919" s="1"/>
      <c r="K919" s="2" t="str">
        <f t="shared" si="28"/>
        <v/>
      </c>
    </row>
    <row r="920" spans="1:11" x14ac:dyDescent="0.2">
      <c r="A920" t="str">
        <f>IF(B920&lt;&gt;"",COUNTA(B$101:B920),"")</f>
        <v/>
      </c>
      <c r="G920" s="1"/>
      <c r="H920" s="1"/>
      <c r="K920" s="2" t="str">
        <f t="shared" si="28"/>
        <v/>
      </c>
    </row>
    <row r="921" spans="1:11" x14ac:dyDescent="0.2">
      <c r="A921" t="str">
        <f>IF(B921&lt;&gt;"",COUNTA(B$101:B921),"")</f>
        <v/>
      </c>
      <c r="G921" s="1"/>
      <c r="H921" s="1"/>
      <c r="K921" s="2" t="str">
        <f t="shared" si="28"/>
        <v/>
      </c>
    </row>
    <row r="922" spans="1:11" x14ac:dyDescent="0.2">
      <c r="A922" t="str">
        <f>IF(B922&lt;&gt;"",COUNTA(B$101:B922),"")</f>
        <v/>
      </c>
      <c r="G922" s="1"/>
      <c r="H922" s="1"/>
      <c r="K922" s="2" t="str">
        <f t="shared" si="28"/>
        <v/>
      </c>
    </row>
    <row r="923" spans="1:11" x14ac:dyDescent="0.2">
      <c r="A923" t="str">
        <f>IF(B923&lt;&gt;"",COUNTA(B$101:B923),"")</f>
        <v/>
      </c>
      <c r="G923" s="1"/>
      <c r="H923" s="1"/>
      <c r="K923" s="2" t="str">
        <f t="shared" si="28"/>
        <v/>
      </c>
    </row>
    <row r="924" spans="1:11" x14ac:dyDescent="0.2">
      <c r="A924" t="str">
        <f>IF(B924&lt;&gt;"",COUNTA(B$101:B924),"")</f>
        <v/>
      </c>
      <c r="G924" s="1"/>
      <c r="H924" s="1"/>
      <c r="K924" s="2" t="str">
        <f t="shared" si="28"/>
        <v/>
      </c>
    </row>
    <row r="925" spans="1:11" x14ac:dyDescent="0.2">
      <c r="A925" t="str">
        <f>IF(B925&lt;&gt;"",COUNTA(B$101:B925),"")</f>
        <v/>
      </c>
      <c r="G925" s="1"/>
      <c r="H925" s="1"/>
      <c r="K925" s="2" t="str">
        <f t="shared" si="28"/>
        <v/>
      </c>
    </row>
    <row r="926" spans="1:11" x14ac:dyDescent="0.2">
      <c r="A926" t="str">
        <f>IF(B926&lt;&gt;"",COUNTA(B$101:B926),"")</f>
        <v/>
      </c>
      <c r="G926" s="1"/>
      <c r="H926" s="1"/>
      <c r="K926" s="2" t="str">
        <f t="shared" si="28"/>
        <v/>
      </c>
    </row>
    <row r="927" spans="1:11" x14ac:dyDescent="0.2">
      <c r="A927" t="str">
        <f>IF(B927&lt;&gt;"",COUNTA(B$101:B927),"")</f>
        <v/>
      </c>
      <c r="G927" s="1"/>
      <c r="H927" s="1"/>
      <c r="K927" s="2" t="str">
        <f t="shared" si="28"/>
        <v/>
      </c>
    </row>
    <row r="928" spans="1:11" x14ac:dyDescent="0.2">
      <c r="A928" t="str">
        <f>IF(B928&lt;&gt;"",COUNTA(B$101:B928),"")</f>
        <v/>
      </c>
      <c r="G928" s="1"/>
      <c r="H928" s="1"/>
      <c r="K928" s="2" t="str">
        <f t="shared" si="28"/>
        <v/>
      </c>
    </row>
    <row r="929" spans="1:11" x14ac:dyDescent="0.2">
      <c r="A929" t="str">
        <f>IF(B929&lt;&gt;"",COUNTA(B$101:B929),"")</f>
        <v/>
      </c>
      <c r="G929" s="1"/>
      <c r="H929" s="1"/>
      <c r="K929" s="2" t="str">
        <f t="shared" si="28"/>
        <v/>
      </c>
    </row>
    <row r="930" spans="1:11" x14ac:dyDescent="0.2">
      <c r="A930" t="str">
        <f>IF(B930&lt;&gt;"",COUNTA(B$101:B930),"")</f>
        <v/>
      </c>
      <c r="G930" s="1"/>
      <c r="H930" s="1"/>
      <c r="K930" s="2" t="str">
        <f t="shared" si="28"/>
        <v/>
      </c>
    </row>
    <row r="931" spans="1:11" x14ac:dyDescent="0.2">
      <c r="A931" t="str">
        <f>IF(B931&lt;&gt;"",COUNTA(B$101:B931),"")</f>
        <v/>
      </c>
      <c r="G931" s="1"/>
      <c r="H931" s="1"/>
      <c r="K931" s="2" t="str">
        <f t="shared" si="28"/>
        <v/>
      </c>
    </row>
    <row r="932" spans="1:11" x14ac:dyDescent="0.2">
      <c r="A932" t="str">
        <f>IF(B932&lt;&gt;"",COUNTA(B$101:B932),"")</f>
        <v/>
      </c>
      <c r="G932" s="1"/>
      <c r="H932" s="1"/>
      <c r="K932" s="2" t="str">
        <f t="shared" si="28"/>
        <v/>
      </c>
    </row>
    <row r="933" spans="1:11" x14ac:dyDescent="0.2">
      <c r="A933" t="str">
        <f>IF(B933&lt;&gt;"",COUNTA(B$101:B933),"")</f>
        <v/>
      </c>
      <c r="G933" s="1"/>
      <c r="H933" s="1"/>
      <c r="K933" s="2" t="str">
        <f t="shared" si="28"/>
        <v/>
      </c>
    </row>
    <row r="934" spans="1:11" x14ac:dyDescent="0.2">
      <c r="A934" t="str">
        <f>IF(B934&lt;&gt;"",COUNTA(B$101:B934),"")</f>
        <v/>
      </c>
      <c r="G934" s="1"/>
      <c r="H934" s="1"/>
      <c r="K934" s="2" t="str">
        <f t="shared" ref="K934:K997" si="29">IF(G934&lt;&gt;"",H934-G934,"")</f>
        <v/>
      </c>
    </row>
    <row r="935" spans="1:11" x14ac:dyDescent="0.2">
      <c r="A935" t="str">
        <f>IF(B935&lt;&gt;"",COUNTA(B$101:B935),"")</f>
        <v/>
      </c>
      <c r="G935" s="1"/>
      <c r="H935" s="1"/>
      <c r="K935" s="2" t="str">
        <f t="shared" si="29"/>
        <v/>
      </c>
    </row>
    <row r="936" spans="1:11" x14ac:dyDescent="0.2">
      <c r="A936" t="str">
        <f>IF(B936&lt;&gt;"",COUNTA(B$101:B936),"")</f>
        <v/>
      </c>
      <c r="G936" s="1"/>
      <c r="H936" s="1"/>
      <c r="K936" s="2" t="str">
        <f t="shared" si="29"/>
        <v/>
      </c>
    </row>
    <row r="937" spans="1:11" x14ac:dyDescent="0.2">
      <c r="A937" t="str">
        <f>IF(B937&lt;&gt;"",COUNTA(B$101:B937),"")</f>
        <v/>
      </c>
      <c r="G937" s="1"/>
      <c r="H937" s="1"/>
      <c r="K937" s="2" t="str">
        <f t="shared" si="29"/>
        <v/>
      </c>
    </row>
    <row r="938" spans="1:11" x14ac:dyDescent="0.2">
      <c r="A938" t="str">
        <f>IF(B938&lt;&gt;"",COUNTA(B$101:B938),"")</f>
        <v/>
      </c>
      <c r="G938" s="1"/>
      <c r="H938" s="1"/>
      <c r="K938" s="2" t="str">
        <f t="shared" si="29"/>
        <v/>
      </c>
    </row>
    <row r="939" spans="1:11" x14ac:dyDescent="0.2">
      <c r="A939" t="str">
        <f>IF(B939&lt;&gt;"",COUNTA(B$101:B939),"")</f>
        <v/>
      </c>
      <c r="G939" s="1"/>
      <c r="H939" s="1"/>
      <c r="K939" s="2" t="str">
        <f t="shared" si="29"/>
        <v/>
      </c>
    </row>
    <row r="940" spans="1:11" x14ac:dyDescent="0.2">
      <c r="A940" t="str">
        <f>IF(B940&lt;&gt;"",COUNTA(B$101:B940),"")</f>
        <v/>
      </c>
      <c r="G940" s="1"/>
      <c r="H940" s="1"/>
      <c r="K940" s="2" t="str">
        <f t="shared" si="29"/>
        <v/>
      </c>
    </row>
    <row r="941" spans="1:11" x14ac:dyDescent="0.2">
      <c r="A941" t="str">
        <f>IF(B941&lt;&gt;"",COUNTA(B$101:B941),"")</f>
        <v/>
      </c>
      <c r="G941" s="1"/>
      <c r="H941" s="1"/>
      <c r="K941" s="2" t="str">
        <f t="shared" si="29"/>
        <v/>
      </c>
    </row>
    <row r="942" spans="1:11" x14ac:dyDescent="0.2">
      <c r="A942" t="str">
        <f>IF(B942&lt;&gt;"",COUNTA(B$101:B942),"")</f>
        <v/>
      </c>
      <c r="G942" s="1"/>
      <c r="H942" s="1"/>
      <c r="K942" s="2" t="str">
        <f t="shared" si="29"/>
        <v/>
      </c>
    </row>
    <row r="943" spans="1:11" x14ac:dyDescent="0.2">
      <c r="A943" t="str">
        <f>IF(B943&lt;&gt;"",COUNTA(B$101:B943),"")</f>
        <v/>
      </c>
      <c r="G943" s="1"/>
      <c r="H943" s="1"/>
      <c r="K943" s="2" t="str">
        <f t="shared" si="29"/>
        <v/>
      </c>
    </row>
    <row r="944" spans="1:11" x14ac:dyDescent="0.2">
      <c r="A944" t="str">
        <f>IF(B944&lt;&gt;"",COUNTA(B$101:B944),"")</f>
        <v/>
      </c>
      <c r="G944" s="1"/>
      <c r="H944" s="1"/>
      <c r="K944" s="2" t="str">
        <f t="shared" si="29"/>
        <v/>
      </c>
    </row>
    <row r="945" spans="1:11" x14ac:dyDescent="0.2">
      <c r="A945" t="str">
        <f>IF(B945&lt;&gt;"",COUNTA(B$101:B945),"")</f>
        <v/>
      </c>
      <c r="G945" s="1"/>
      <c r="H945" s="1"/>
      <c r="K945" s="2" t="str">
        <f t="shared" si="29"/>
        <v/>
      </c>
    </row>
    <row r="946" spans="1:11" x14ac:dyDescent="0.2">
      <c r="A946" t="str">
        <f>IF(B946&lt;&gt;"",COUNTA(B$101:B946),"")</f>
        <v/>
      </c>
      <c r="G946" s="1"/>
      <c r="H946" s="1"/>
      <c r="K946" s="2" t="str">
        <f t="shared" si="29"/>
        <v/>
      </c>
    </row>
    <row r="947" spans="1:11" x14ac:dyDescent="0.2">
      <c r="A947" t="str">
        <f>IF(B947&lt;&gt;"",COUNTA(B$101:B947),"")</f>
        <v/>
      </c>
      <c r="G947" s="1"/>
      <c r="H947" s="1"/>
      <c r="K947" s="2" t="str">
        <f t="shared" si="29"/>
        <v/>
      </c>
    </row>
    <row r="948" spans="1:11" x14ac:dyDescent="0.2">
      <c r="A948" t="str">
        <f>IF(B948&lt;&gt;"",COUNTA(B$101:B948),"")</f>
        <v/>
      </c>
      <c r="G948" s="1"/>
      <c r="H948" s="1"/>
      <c r="K948" s="2" t="str">
        <f t="shared" si="29"/>
        <v/>
      </c>
    </row>
    <row r="949" spans="1:11" x14ac:dyDescent="0.2">
      <c r="A949" t="str">
        <f>IF(B949&lt;&gt;"",COUNTA(B$101:B949),"")</f>
        <v/>
      </c>
      <c r="G949" s="1"/>
      <c r="H949" s="1"/>
      <c r="K949" s="2" t="str">
        <f t="shared" si="29"/>
        <v/>
      </c>
    </row>
    <row r="950" spans="1:11" x14ac:dyDescent="0.2">
      <c r="A950" t="str">
        <f>IF(B950&lt;&gt;"",COUNTA(B$101:B950),"")</f>
        <v/>
      </c>
      <c r="G950" s="1"/>
      <c r="H950" s="1"/>
      <c r="K950" s="2" t="str">
        <f t="shared" si="29"/>
        <v/>
      </c>
    </row>
    <row r="951" spans="1:11" x14ac:dyDescent="0.2">
      <c r="A951" t="str">
        <f>IF(B951&lt;&gt;"",COUNTA(B$101:B951),"")</f>
        <v/>
      </c>
      <c r="G951" s="1"/>
      <c r="H951" s="1"/>
      <c r="K951" s="2" t="str">
        <f t="shared" si="29"/>
        <v/>
      </c>
    </row>
    <row r="952" spans="1:11" x14ac:dyDescent="0.2">
      <c r="A952" t="str">
        <f>IF(B952&lt;&gt;"",COUNTA(B$101:B952),"")</f>
        <v/>
      </c>
      <c r="G952" s="1"/>
      <c r="H952" s="1"/>
      <c r="K952" s="2" t="str">
        <f t="shared" si="29"/>
        <v/>
      </c>
    </row>
    <row r="953" spans="1:11" x14ac:dyDescent="0.2">
      <c r="A953" t="str">
        <f>IF(B953&lt;&gt;"",COUNTA(B$101:B953),"")</f>
        <v/>
      </c>
      <c r="G953" s="1"/>
      <c r="H953" s="1"/>
      <c r="K953" s="2" t="str">
        <f t="shared" si="29"/>
        <v/>
      </c>
    </row>
    <row r="954" spans="1:11" x14ac:dyDescent="0.2">
      <c r="A954" t="str">
        <f>IF(B954&lt;&gt;"",COUNTA(B$101:B954),"")</f>
        <v/>
      </c>
      <c r="G954" s="1"/>
      <c r="H954" s="1"/>
      <c r="K954" s="2" t="str">
        <f t="shared" si="29"/>
        <v/>
      </c>
    </row>
    <row r="955" spans="1:11" x14ac:dyDescent="0.2">
      <c r="A955" t="str">
        <f>IF(B955&lt;&gt;"",COUNTA(B$101:B955),"")</f>
        <v/>
      </c>
      <c r="G955" s="1"/>
      <c r="H955" s="1"/>
      <c r="K955" s="2" t="str">
        <f t="shared" si="29"/>
        <v/>
      </c>
    </row>
    <row r="956" spans="1:11" x14ac:dyDescent="0.2">
      <c r="A956" t="str">
        <f>IF(B956&lt;&gt;"",COUNTA(B$101:B956),"")</f>
        <v/>
      </c>
      <c r="G956" s="1"/>
      <c r="H956" s="1"/>
      <c r="K956" s="2" t="str">
        <f t="shared" si="29"/>
        <v/>
      </c>
    </row>
    <row r="957" spans="1:11" x14ac:dyDescent="0.2">
      <c r="A957" t="str">
        <f>IF(B957&lt;&gt;"",COUNTA(B$101:B957),"")</f>
        <v/>
      </c>
      <c r="G957" s="1"/>
      <c r="H957" s="1"/>
      <c r="K957" s="2" t="str">
        <f t="shared" si="29"/>
        <v/>
      </c>
    </row>
    <row r="958" spans="1:11" x14ac:dyDescent="0.2">
      <c r="A958" t="str">
        <f>IF(B958&lt;&gt;"",COUNTA(B$101:B958),"")</f>
        <v/>
      </c>
      <c r="G958" s="1"/>
      <c r="H958" s="1"/>
      <c r="K958" s="2" t="str">
        <f t="shared" si="29"/>
        <v/>
      </c>
    </row>
    <row r="959" spans="1:11" x14ac:dyDescent="0.2">
      <c r="A959" t="str">
        <f>IF(B959&lt;&gt;"",COUNTA(B$101:B959),"")</f>
        <v/>
      </c>
      <c r="G959" s="1"/>
      <c r="H959" s="1"/>
      <c r="K959" s="2" t="str">
        <f t="shared" si="29"/>
        <v/>
      </c>
    </row>
    <row r="960" spans="1:11" x14ac:dyDescent="0.2">
      <c r="A960" t="str">
        <f>IF(B960&lt;&gt;"",COUNTA(B$101:B960),"")</f>
        <v/>
      </c>
      <c r="G960" s="1"/>
      <c r="H960" s="1"/>
      <c r="K960" s="2" t="str">
        <f t="shared" si="29"/>
        <v/>
      </c>
    </row>
    <row r="961" spans="1:11" x14ac:dyDescent="0.2">
      <c r="A961" t="str">
        <f>IF(B961&lt;&gt;"",COUNTA(B$101:B961),"")</f>
        <v/>
      </c>
      <c r="G961" s="1"/>
      <c r="H961" s="1"/>
      <c r="K961" s="2" t="str">
        <f t="shared" si="29"/>
        <v/>
      </c>
    </row>
    <row r="962" spans="1:11" x14ac:dyDescent="0.2">
      <c r="A962" t="str">
        <f>IF(B962&lt;&gt;"",COUNTA(B$101:B962),"")</f>
        <v/>
      </c>
      <c r="G962" s="1"/>
      <c r="H962" s="1"/>
      <c r="K962" s="2" t="str">
        <f t="shared" si="29"/>
        <v/>
      </c>
    </row>
    <row r="963" spans="1:11" x14ac:dyDescent="0.2">
      <c r="A963" t="str">
        <f>IF(B963&lt;&gt;"",COUNTA(B$101:B963),"")</f>
        <v/>
      </c>
      <c r="G963" s="1"/>
      <c r="H963" s="1"/>
      <c r="K963" s="2" t="str">
        <f t="shared" si="29"/>
        <v/>
      </c>
    </row>
    <row r="964" spans="1:11" x14ac:dyDescent="0.2">
      <c r="A964" t="str">
        <f>IF(B964&lt;&gt;"",COUNTA(B$101:B964),"")</f>
        <v/>
      </c>
      <c r="G964" s="1"/>
      <c r="H964" s="1"/>
      <c r="K964" s="2" t="str">
        <f t="shared" si="29"/>
        <v/>
      </c>
    </row>
    <row r="965" spans="1:11" x14ac:dyDescent="0.2">
      <c r="A965" t="str">
        <f>IF(B965&lt;&gt;"",COUNTA(B$101:B965),"")</f>
        <v/>
      </c>
      <c r="G965" s="1"/>
      <c r="H965" s="1"/>
      <c r="K965" s="2" t="str">
        <f t="shared" si="29"/>
        <v/>
      </c>
    </row>
    <row r="966" spans="1:11" x14ac:dyDescent="0.2">
      <c r="A966" t="str">
        <f>IF(B966&lt;&gt;"",COUNTA(B$101:B966),"")</f>
        <v/>
      </c>
      <c r="G966" s="1"/>
      <c r="H966" s="1"/>
      <c r="K966" s="2" t="str">
        <f t="shared" si="29"/>
        <v/>
      </c>
    </row>
    <row r="967" spans="1:11" x14ac:dyDescent="0.2">
      <c r="A967" t="str">
        <f>IF(B967&lt;&gt;"",COUNTA(B$101:B967),"")</f>
        <v/>
      </c>
      <c r="G967" s="1"/>
      <c r="H967" s="1"/>
      <c r="K967" s="2" t="str">
        <f t="shared" si="29"/>
        <v/>
      </c>
    </row>
    <row r="968" spans="1:11" x14ac:dyDescent="0.2">
      <c r="A968" t="str">
        <f>IF(B968&lt;&gt;"",COUNTA(B$101:B968),"")</f>
        <v/>
      </c>
      <c r="G968" s="1"/>
      <c r="H968" s="1"/>
      <c r="K968" s="2" t="str">
        <f t="shared" si="29"/>
        <v/>
      </c>
    </row>
    <row r="969" spans="1:11" x14ac:dyDescent="0.2">
      <c r="A969" t="str">
        <f>IF(B969&lt;&gt;"",COUNTA(B$101:B969),"")</f>
        <v/>
      </c>
      <c r="G969" s="1"/>
      <c r="H969" s="1"/>
      <c r="K969" s="2" t="str">
        <f t="shared" si="29"/>
        <v/>
      </c>
    </row>
    <row r="970" spans="1:11" x14ac:dyDescent="0.2">
      <c r="A970" t="str">
        <f>IF(B970&lt;&gt;"",COUNTA(B$101:B970),"")</f>
        <v/>
      </c>
      <c r="G970" s="1"/>
      <c r="H970" s="1"/>
      <c r="K970" s="2" t="str">
        <f t="shared" si="29"/>
        <v/>
      </c>
    </row>
    <row r="971" spans="1:11" x14ac:dyDescent="0.2">
      <c r="A971" t="str">
        <f>IF(B971&lt;&gt;"",COUNTA(B$101:B971),"")</f>
        <v/>
      </c>
      <c r="G971" s="1"/>
      <c r="H971" s="1"/>
      <c r="K971" s="2" t="str">
        <f t="shared" si="29"/>
        <v/>
      </c>
    </row>
    <row r="972" spans="1:11" x14ac:dyDescent="0.2">
      <c r="A972" t="str">
        <f>IF(B972&lt;&gt;"",COUNTA(B$101:B972),"")</f>
        <v/>
      </c>
      <c r="G972" s="1"/>
      <c r="H972" s="1"/>
      <c r="K972" s="2" t="str">
        <f t="shared" si="29"/>
        <v/>
      </c>
    </row>
    <row r="973" spans="1:11" x14ac:dyDescent="0.2">
      <c r="A973" t="str">
        <f>IF(B973&lt;&gt;"",COUNTA(B$101:B973),"")</f>
        <v/>
      </c>
      <c r="G973" s="1"/>
      <c r="H973" s="1"/>
      <c r="K973" s="2" t="str">
        <f t="shared" si="29"/>
        <v/>
      </c>
    </row>
    <row r="974" spans="1:11" x14ac:dyDescent="0.2">
      <c r="A974" t="str">
        <f>IF(B974&lt;&gt;"",COUNTA(B$101:B974),"")</f>
        <v/>
      </c>
      <c r="G974" s="1"/>
      <c r="H974" s="1"/>
      <c r="K974" s="2" t="str">
        <f t="shared" si="29"/>
        <v/>
      </c>
    </row>
    <row r="975" spans="1:11" x14ac:dyDescent="0.2">
      <c r="A975" t="str">
        <f>IF(B975&lt;&gt;"",COUNTA(B$101:B975),"")</f>
        <v/>
      </c>
      <c r="G975" s="1"/>
      <c r="H975" s="1"/>
      <c r="K975" s="2" t="str">
        <f t="shared" si="29"/>
        <v/>
      </c>
    </row>
    <row r="976" spans="1:11" x14ac:dyDescent="0.2">
      <c r="A976" t="str">
        <f>IF(B976&lt;&gt;"",COUNTA(B$101:B976),"")</f>
        <v/>
      </c>
      <c r="G976" s="1"/>
      <c r="H976" s="1"/>
      <c r="K976" s="2" t="str">
        <f t="shared" si="29"/>
        <v/>
      </c>
    </row>
    <row r="977" spans="1:11" x14ac:dyDescent="0.2">
      <c r="A977" t="str">
        <f>IF(B977&lt;&gt;"",COUNTA(B$101:B977),"")</f>
        <v/>
      </c>
      <c r="G977" s="1"/>
      <c r="H977" s="1"/>
      <c r="K977" s="2" t="str">
        <f t="shared" si="29"/>
        <v/>
      </c>
    </row>
    <row r="978" spans="1:11" x14ac:dyDescent="0.2">
      <c r="A978" t="str">
        <f>IF(B978&lt;&gt;"",COUNTA(B$101:B978),"")</f>
        <v/>
      </c>
      <c r="G978" s="1"/>
      <c r="H978" s="1"/>
      <c r="K978" s="2" t="str">
        <f t="shared" si="29"/>
        <v/>
      </c>
    </row>
    <row r="979" spans="1:11" x14ac:dyDescent="0.2">
      <c r="A979" t="str">
        <f>IF(B979&lt;&gt;"",COUNTA(B$101:B979),"")</f>
        <v/>
      </c>
      <c r="G979" s="1"/>
      <c r="H979" s="1"/>
      <c r="K979" s="2" t="str">
        <f t="shared" si="29"/>
        <v/>
      </c>
    </row>
    <row r="980" spans="1:11" x14ac:dyDescent="0.2">
      <c r="A980" t="str">
        <f>IF(B980&lt;&gt;"",COUNTA(B$101:B980),"")</f>
        <v/>
      </c>
      <c r="G980" s="1"/>
      <c r="H980" s="1"/>
      <c r="K980" s="2" t="str">
        <f t="shared" si="29"/>
        <v/>
      </c>
    </row>
    <row r="981" spans="1:11" x14ac:dyDescent="0.2">
      <c r="A981" t="str">
        <f>IF(B981&lt;&gt;"",COUNTA(B$101:B981),"")</f>
        <v/>
      </c>
      <c r="G981" s="1"/>
      <c r="H981" s="1"/>
      <c r="K981" s="2" t="str">
        <f t="shared" si="29"/>
        <v/>
      </c>
    </row>
    <row r="982" spans="1:11" x14ac:dyDescent="0.2">
      <c r="A982" t="str">
        <f>IF(B982&lt;&gt;"",COUNTA(B$101:B982),"")</f>
        <v/>
      </c>
      <c r="G982" s="1"/>
      <c r="H982" s="1"/>
      <c r="K982" s="2" t="str">
        <f t="shared" si="29"/>
        <v/>
      </c>
    </row>
    <row r="983" spans="1:11" x14ac:dyDescent="0.2">
      <c r="A983" t="str">
        <f>IF(B983&lt;&gt;"",COUNTA(B$101:B983),"")</f>
        <v/>
      </c>
      <c r="G983" s="1"/>
      <c r="H983" s="1"/>
      <c r="K983" s="2" t="str">
        <f t="shared" si="29"/>
        <v/>
      </c>
    </row>
    <row r="984" spans="1:11" x14ac:dyDescent="0.2">
      <c r="A984" t="str">
        <f>IF(B984&lt;&gt;"",COUNTA(B$101:B984),"")</f>
        <v/>
      </c>
      <c r="G984" s="1"/>
      <c r="H984" s="1"/>
      <c r="K984" s="2" t="str">
        <f t="shared" si="29"/>
        <v/>
      </c>
    </row>
    <row r="985" spans="1:11" x14ac:dyDescent="0.2">
      <c r="A985" t="str">
        <f>IF(B985&lt;&gt;"",COUNTA(B$101:B985),"")</f>
        <v/>
      </c>
      <c r="G985" s="1"/>
      <c r="H985" s="1"/>
      <c r="K985" s="2" t="str">
        <f t="shared" si="29"/>
        <v/>
      </c>
    </row>
    <row r="986" spans="1:11" x14ac:dyDescent="0.2">
      <c r="A986" t="str">
        <f>IF(B986&lt;&gt;"",COUNTA(B$101:B986),"")</f>
        <v/>
      </c>
      <c r="G986" s="1"/>
      <c r="H986" s="1"/>
      <c r="K986" s="2" t="str">
        <f t="shared" si="29"/>
        <v/>
      </c>
    </row>
    <row r="987" spans="1:11" x14ac:dyDescent="0.2">
      <c r="A987" t="str">
        <f>IF(B987&lt;&gt;"",COUNTA(B$101:B987),"")</f>
        <v/>
      </c>
      <c r="G987" s="1"/>
      <c r="H987" s="1"/>
      <c r="K987" s="2" t="str">
        <f t="shared" si="29"/>
        <v/>
      </c>
    </row>
    <row r="988" spans="1:11" x14ac:dyDescent="0.2">
      <c r="A988" t="str">
        <f>IF(B988&lt;&gt;"",COUNTA(B$101:B988),"")</f>
        <v/>
      </c>
      <c r="G988" s="1"/>
      <c r="H988" s="1"/>
      <c r="K988" s="2" t="str">
        <f t="shared" si="29"/>
        <v/>
      </c>
    </row>
    <row r="989" spans="1:11" x14ac:dyDescent="0.2">
      <c r="A989" t="str">
        <f>IF(B989&lt;&gt;"",COUNTA(B$101:B989),"")</f>
        <v/>
      </c>
      <c r="G989" s="1"/>
      <c r="H989" s="1"/>
      <c r="K989" s="2" t="str">
        <f t="shared" si="29"/>
        <v/>
      </c>
    </row>
    <row r="990" spans="1:11" x14ac:dyDescent="0.2">
      <c r="A990" t="str">
        <f>IF(B990&lt;&gt;"",COUNTA(B$101:B990),"")</f>
        <v/>
      </c>
      <c r="G990" s="1"/>
      <c r="H990" s="1"/>
      <c r="K990" s="2" t="str">
        <f t="shared" si="29"/>
        <v/>
      </c>
    </row>
    <row r="991" spans="1:11" x14ac:dyDescent="0.2">
      <c r="A991" t="str">
        <f>IF(B991&lt;&gt;"",COUNTA(B$101:B991),"")</f>
        <v/>
      </c>
      <c r="G991" s="1"/>
      <c r="H991" s="1"/>
      <c r="K991" s="2" t="str">
        <f t="shared" si="29"/>
        <v/>
      </c>
    </row>
    <row r="992" spans="1:11" x14ac:dyDescent="0.2">
      <c r="A992" t="str">
        <f>IF(B992&lt;&gt;"",COUNTA(B$101:B992),"")</f>
        <v/>
      </c>
      <c r="G992" s="1"/>
      <c r="H992" s="1"/>
      <c r="K992" s="2" t="str">
        <f t="shared" si="29"/>
        <v/>
      </c>
    </row>
    <row r="993" spans="1:11" x14ac:dyDescent="0.2">
      <c r="A993" t="str">
        <f>IF(B993&lt;&gt;"",COUNTA(B$101:B993),"")</f>
        <v/>
      </c>
      <c r="G993" s="1"/>
      <c r="H993" s="1"/>
      <c r="K993" s="2" t="str">
        <f t="shared" si="29"/>
        <v/>
      </c>
    </row>
    <row r="994" spans="1:11" x14ac:dyDescent="0.2">
      <c r="A994" t="str">
        <f>IF(B994&lt;&gt;"",COUNTA(B$101:B994),"")</f>
        <v/>
      </c>
      <c r="G994" s="1"/>
      <c r="H994" s="1"/>
      <c r="K994" s="2" t="str">
        <f t="shared" si="29"/>
        <v/>
      </c>
    </row>
    <row r="995" spans="1:11" x14ac:dyDescent="0.2">
      <c r="A995" t="str">
        <f>IF(B995&lt;&gt;"",COUNTA(B$101:B995),"")</f>
        <v/>
      </c>
      <c r="G995" s="1"/>
      <c r="H995" s="1"/>
      <c r="K995" s="2" t="str">
        <f t="shared" si="29"/>
        <v/>
      </c>
    </row>
    <row r="996" spans="1:11" x14ac:dyDescent="0.2">
      <c r="A996" t="str">
        <f>IF(B996&lt;&gt;"",COUNTA(B$101:B996),"")</f>
        <v/>
      </c>
      <c r="G996" s="1"/>
      <c r="H996" s="1"/>
      <c r="K996" s="2" t="str">
        <f t="shared" si="29"/>
        <v/>
      </c>
    </row>
    <row r="997" spans="1:11" x14ac:dyDescent="0.2">
      <c r="A997" t="str">
        <f>IF(B997&lt;&gt;"",COUNTA(B$101:B997),"")</f>
        <v/>
      </c>
      <c r="G997" s="1"/>
      <c r="H997" s="1"/>
      <c r="K997" s="2" t="str">
        <f t="shared" si="29"/>
        <v/>
      </c>
    </row>
    <row r="998" spans="1:11" x14ac:dyDescent="0.2">
      <c r="A998" t="str">
        <f>IF(B998&lt;&gt;"",COUNTA(B$101:B998),"")</f>
        <v/>
      </c>
      <c r="G998" s="1"/>
      <c r="H998" s="1"/>
      <c r="K998" s="2" t="str">
        <f t="shared" ref="K998:K1000" si="30">IF(G998&lt;&gt;"",H998-G998,"")</f>
        <v/>
      </c>
    </row>
    <row r="999" spans="1:11" x14ac:dyDescent="0.2">
      <c r="A999" t="str">
        <f>IF(B999&lt;&gt;"",COUNTA(B$101:B999),"")</f>
        <v/>
      </c>
      <c r="G999" s="1"/>
      <c r="H999" s="1"/>
      <c r="K999" s="2" t="str">
        <f t="shared" si="30"/>
        <v/>
      </c>
    </row>
    <row r="1000" spans="1:11" x14ac:dyDescent="0.2">
      <c r="A1000" t="str">
        <f>IF(B1000&lt;&gt;"",COUNTA(B$101:B1000),"")</f>
        <v/>
      </c>
      <c r="G1000" s="1"/>
      <c r="H1000" s="1"/>
      <c r="K1000" s="2" t="str">
        <f t="shared" si="30"/>
        <v/>
      </c>
    </row>
  </sheetData>
  <sortState xmlns:xlrd2="http://schemas.microsoft.com/office/spreadsheetml/2017/richdata2" ref="A28:F38">
    <sortCondition ref="A30:A38"/>
  </sortState>
  <mergeCells count="13">
    <mergeCell ref="H63:I63"/>
    <mergeCell ref="A201:D201"/>
    <mergeCell ref="A1:F1"/>
    <mergeCell ref="A2:F2"/>
    <mergeCell ref="A4:B4"/>
    <mergeCell ref="A20:E20"/>
    <mergeCell ref="A9:D9"/>
    <mergeCell ref="A49:F49"/>
    <mergeCell ref="A58:F58"/>
    <mergeCell ref="A70:F70"/>
    <mergeCell ref="A89:F89"/>
    <mergeCell ref="A26:F26"/>
    <mergeCell ref="A81:F81"/>
  </mergeCells>
  <pageMargins left="0.7" right="0.7" top="0.75" bottom="0.75" header="0.3" footer="0.3"/>
  <pageSetup orientation="portrait" horizontalDpi="0" verticalDpi="0"/>
  <headerFooter>
    <oddHeader>&amp;CStephanie Agbenorhevi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7468-52B5-854E-9E8D-2A57E4E5E944}">
  <dimension ref="A1:R45"/>
  <sheetViews>
    <sheetView view="pageLayout" zoomScale="84" zoomScaleNormal="76" zoomScalePageLayoutView="84" workbookViewId="0">
      <selection activeCell="D9" sqref="D9"/>
    </sheetView>
  </sheetViews>
  <sheetFormatPr baseColWidth="10" defaultRowHeight="16" x14ac:dyDescent="0.2"/>
  <cols>
    <col min="1" max="1" width="21.1640625" customWidth="1"/>
  </cols>
  <sheetData>
    <row r="1" spans="1:18" x14ac:dyDescent="0.2">
      <c r="G1" t="s">
        <v>171</v>
      </c>
      <c r="N1" s="51" t="s">
        <v>178</v>
      </c>
    </row>
    <row r="2" spans="1:18" ht="24" customHeight="1" x14ac:dyDescent="0.2">
      <c r="N2" s="52" t="s">
        <v>179</v>
      </c>
      <c r="O2" s="52"/>
      <c r="P2" s="52"/>
      <c r="Q2" s="52"/>
      <c r="R2" s="52"/>
    </row>
    <row r="3" spans="1:18" x14ac:dyDescent="0.2">
      <c r="N3" s="52"/>
      <c r="O3" s="52"/>
      <c r="P3" s="52"/>
      <c r="Q3" s="52"/>
      <c r="R3" s="52"/>
    </row>
    <row r="4" spans="1:18" x14ac:dyDescent="0.2">
      <c r="N4" s="52"/>
      <c r="O4" s="52"/>
      <c r="P4" s="52"/>
      <c r="Q4" s="52"/>
      <c r="R4" s="52"/>
    </row>
    <row r="5" spans="1:18" x14ac:dyDescent="0.2">
      <c r="N5" s="52"/>
      <c r="O5" s="52"/>
      <c r="P5" s="52"/>
      <c r="Q5" s="52"/>
      <c r="R5" s="52"/>
    </row>
    <row r="6" spans="1:18" x14ac:dyDescent="0.2">
      <c r="N6" s="52"/>
      <c r="O6" s="52"/>
      <c r="P6" s="52"/>
      <c r="Q6" s="52"/>
      <c r="R6" s="52"/>
    </row>
    <row r="7" spans="1:18" x14ac:dyDescent="0.2">
      <c r="N7" s="52"/>
      <c r="O7" s="52"/>
      <c r="P7" s="52"/>
      <c r="Q7" s="52"/>
      <c r="R7" s="52"/>
    </row>
    <row r="8" spans="1:18" x14ac:dyDescent="0.2">
      <c r="A8" t="s">
        <v>139</v>
      </c>
    </row>
    <row r="9" spans="1:18" x14ac:dyDescent="0.2">
      <c r="A9" s="7" t="s">
        <v>135</v>
      </c>
      <c r="B9" s="13">
        <f>AVERAGE(Latest_Download!I101:I198)</f>
        <v>188.16326530612244</v>
      </c>
    </row>
    <row r="10" spans="1:18" x14ac:dyDescent="0.2">
      <c r="A10" s="7" t="s">
        <v>136</v>
      </c>
      <c r="B10" s="12">
        <f>AVERAGE(Latest_Download!K101:K198)</f>
        <v>1.6835612245126776E-2</v>
      </c>
    </row>
    <row r="11" spans="1:18" x14ac:dyDescent="0.2">
      <c r="A11" s="7" t="s">
        <v>137</v>
      </c>
      <c r="B11" s="12">
        <f>MAX(Latest_Download!K101:K198)</f>
        <v>9.9999999998544808E-2</v>
      </c>
    </row>
    <row r="12" spans="1:18" x14ac:dyDescent="0.2">
      <c r="A12" s="7" t="s">
        <v>138</v>
      </c>
      <c r="B12" s="14">
        <f>MIN(Latest_Download!K101:K198)</f>
        <v>4.8999999853549525E-4</v>
      </c>
    </row>
    <row r="14" spans="1:18" x14ac:dyDescent="0.2">
      <c r="A14" t="s">
        <v>140</v>
      </c>
    </row>
    <row r="26" spans="1:14" x14ac:dyDescent="0.2">
      <c r="G26" s="41" t="s">
        <v>174</v>
      </c>
      <c r="H26" s="41"/>
      <c r="I26" s="41"/>
      <c r="J26" s="41"/>
      <c r="K26" s="41"/>
    </row>
    <row r="28" spans="1:14" x14ac:dyDescent="0.2">
      <c r="G28" t="s">
        <v>173</v>
      </c>
    </row>
    <row r="29" spans="1:14" x14ac:dyDescent="0.2">
      <c r="G29" cm="1">
        <f t="array" ref="G29">LARGE(IF(Latest_Download!C100:C198="Windows",IF(Latest_Download!D100:D198="MS Internet Explorer",Latest_Download!I100:I198)),4)</f>
        <v>400</v>
      </c>
    </row>
    <row r="30" spans="1:14" x14ac:dyDescent="0.2">
      <c r="A30" t="s">
        <v>141</v>
      </c>
      <c r="G30" s="49" t="s">
        <v>177</v>
      </c>
      <c r="H30" s="49"/>
      <c r="I30" s="49"/>
      <c r="J30" s="49"/>
      <c r="K30" s="49"/>
      <c r="L30" s="49"/>
      <c r="M30" s="49"/>
      <c r="N30" s="50"/>
    </row>
    <row r="31" spans="1:14" x14ac:dyDescent="0.2">
      <c r="G31" s="49"/>
      <c r="H31" s="49"/>
      <c r="I31" s="49"/>
      <c r="J31" s="49"/>
      <c r="K31" s="49"/>
      <c r="L31" s="49"/>
      <c r="M31" s="49"/>
    </row>
    <row r="32" spans="1:14" x14ac:dyDescent="0.2">
      <c r="G32" s="49"/>
      <c r="H32" s="49"/>
      <c r="I32" s="49"/>
      <c r="J32" s="49"/>
      <c r="K32" s="49"/>
      <c r="L32" s="49"/>
      <c r="M32" s="49"/>
    </row>
    <row r="33" spans="1:13" x14ac:dyDescent="0.2">
      <c r="G33" s="49"/>
      <c r="H33" s="49"/>
      <c r="I33" s="49"/>
      <c r="J33" s="49"/>
      <c r="K33" s="49"/>
      <c r="L33" s="49"/>
      <c r="M33" s="49"/>
    </row>
    <row r="34" spans="1:13" x14ac:dyDescent="0.2">
      <c r="G34" t="s">
        <v>175</v>
      </c>
    </row>
    <row r="37" spans="1:13" x14ac:dyDescent="0.2">
      <c r="L37" s="49" t="s">
        <v>176</v>
      </c>
      <c r="M37" s="49"/>
    </row>
    <row r="38" spans="1:13" x14ac:dyDescent="0.2">
      <c r="L38" s="49"/>
      <c r="M38" s="49"/>
    </row>
    <row r="39" spans="1:13" x14ac:dyDescent="0.2">
      <c r="L39" s="49"/>
      <c r="M39" s="49"/>
    </row>
    <row r="40" spans="1:13" x14ac:dyDescent="0.2">
      <c r="L40" s="49"/>
      <c r="M40" s="49"/>
    </row>
    <row r="45" spans="1:13" x14ac:dyDescent="0.2">
      <c r="A45" s="41" t="s">
        <v>170</v>
      </c>
      <c r="B45" s="41"/>
      <c r="C45" s="41"/>
    </row>
  </sheetData>
  <mergeCells count="5">
    <mergeCell ref="N2:R7"/>
    <mergeCell ref="A45:C45"/>
    <mergeCell ref="G26:K26"/>
    <mergeCell ref="G30:M33"/>
    <mergeCell ref="L37:M40"/>
  </mergeCells>
  <pageMargins left="0.7" right="0.7" top="0.75" bottom="0.75" header="0.3" footer="0.3"/>
  <pageSetup orientation="portrait" horizontalDpi="0" verticalDpi="0"/>
  <headerFooter>
    <oddHeader>&amp;CStephanie Agbenorhevi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Documentation</vt:lpstr>
      <vt:lpstr>Latest_Download</vt:lpstr>
      <vt:lpstr>Case Report</vt:lpstr>
      <vt:lpstr>Pages Viewed Pie</vt:lpstr>
      <vt:lpstr>Site Connection Chart</vt:lpstr>
      <vt:lpstr>Added to Favorites Chart</vt:lpstr>
      <vt:lpstr>Operating Systems Used Chart</vt:lpstr>
      <vt:lpstr>Browser Comparison Pie</vt:lpstr>
      <vt:lpstr>Browser Usage by Month</vt:lpstr>
      <vt:lpstr>Bandwith Usage by Month</vt:lpstr>
      <vt:lpstr>Latest_Download!Extract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2021-02-27T06:24:44Z</dcterms:created>
  <dcterms:modified xsi:type="dcterms:W3CDTF">2021-03-02T03:56:15Z</dcterms:modified>
</cp:coreProperties>
</file>