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/>
  </bookViews>
  <sheets>
    <sheet name="OVERALL" sheetId="1" r:id="rId1"/>
    <sheet name="Sheet2" sheetId="2" r:id="rId2"/>
    <sheet name="Sheet3" sheetId="3" r:id="rId3"/>
  </sheets>
  <definedNames>
    <definedName name="_xlnm._FilterDatabase" localSheetId="0" hidden="1">OVERALL!$AC$1:$AC$141</definedName>
  </definedNames>
  <calcPr calcId="144525"/>
</workbook>
</file>

<file path=xl/sharedStrings.xml><?xml version="1.0" encoding="utf-8"?>
<sst xmlns="http://schemas.openxmlformats.org/spreadsheetml/2006/main" count="310">
  <si>
    <t>Seat No</t>
  </si>
  <si>
    <t>Roll No</t>
  </si>
  <si>
    <t>Name</t>
  </si>
  <si>
    <t>IAS</t>
  </si>
  <si>
    <t>IAS-TW</t>
  </si>
  <si>
    <t>IAS-OR</t>
  </si>
  <si>
    <t>OOMD</t>
  </si>
  <si>
    <t>STQA</t>
  </si>
  <si>
    <t>ADBMS</t>
  </si>
  <si>
    <t>AOS</t>
  </si>
  <si>
    <t>AI</t>
  </si>
  <si>
    <t>MC</t>
  </si>
  <si>
    <t>CLP-I TW</t>
  </si>
  <si>
    <t>CLP-PR</t>
  </si>
  <si>
    <t>PW</t>
  </si>
  <si>
    <t>DS</t>
  </si>
  <si>
    <t>IR</t>
  </si>
  <si>
    <t>AdvCN-PP</t>
  </si>
  <si>
    <t>AdvCN-OR</t>
  </si>
  <si>
    <t>AdvCN-TW</t>
  </si>
  <si>
    <t>BIO</t>
  </si>
  <si>
    <t>GIS</t>
  </si>
  <si>
    <t>CLP-TW</t>
  </si>
  <si>
    <t>PR-TW</t>
  </si>
  <si>
    <t>PR-OR</t>
  </si>
  <si>
    <t>GTotal</t>
  </si>
  <si>
    <t>Class</t>
  </si>
  <si>
    <t>B80058501</t>
  </si>
  <si>
    <t>SARAF DARPAN RAJENDRA</t>
  </si>
  <si>
    <t>FC</t>
  </si>
  <si>
    <t>B80058502</t>
  </si>
  <si>
    <t>ROMIL MEHTA</t>
  </si>
  <si>
    <t>D</t>
  </si>
  <si>
    <t>B80058504</t>
  </si>
  <si>
    <t>RATTAN NAKUL VISHWAS</t>
  </si>
  <si>
    <t>B80058505</t>
  </si>
  <si>
    <t>JAIN BHUSHAN SUMATILAL</t>
  </si>
  <si>
    <t>B80058507</t>
  </si>
  <si>
    <t>GAIKWAD NETRANJALI SHAMRAO</t>
  </si>
  <si>
    <t>B80058508</t>
  </si>
  <si>
    <t>KABRE AMEYA ATUL</t>
  </si>
  <si>
    <t>B80058509</t>
  </si>
  <si>
    <t>JAIPURIA ROHIT SHARADKUMAR</t>
  </si>
  <si>
    <t>HSC</t>
  </si>
  <si>
    <t>B80058510</t>
  </si>
  <si>
    <t>OSWAL DARSHAN MANISH</t>
  </si>
  <si>
    <t>B80058511</t>
  </si>
  <si>
    <t>DHEPLE ARCHANA HARIBHAU</t>
  </si>
  <si>
    <t>B80058512</t>
  </si>
  <si>
    <t>BHAKKAD MOHIT KISHANLALJI</t>
  </si>
  <si>
    <t>B80058513</t>
  </si>
  <si>
    <t>PATIL AMOL MADHUKAR</t>
  </si>
  <si>
    <t>B80058514</t>
  </si>
  <si>
    <t>KHAN RUQAIYA IQBAL</t>
  </si>
  <si>
    <t>B80058515</t>
  </si>
  <si>
    <t>CHANDAN PRITI DILIP</t>
  </si>
  <si>
    <t>B80058516</t>
  </si>
  <si>
    <t>ADEP AKASH RAJENDRA</t>
  </si>
  <si>
    <t>B80058517</t>
  </si>
  <si>
    <t>THORAT AKSHAY RAMAKANT</t>
  </si>
  <si>
    <t>B80058518</t>
  </si>
  <si>
    <t>SASANE PRANITA RAMESH</t>
  </si>
  <si>
    <t>B80058519</t>
  </si>
  <si>
    <t>TATHE SANDEEP HARIDAS</t>
  </si>
  <si>
    <t>FAILS</t>
  </si>
  <si>
    <t>B80058520</t>
  </si>
  <si>
    <t>KADAM CHIRAG RAM</t>
  </si>
  <si>
    <t>B80058521</t>
  </si>
  <si>
    <t>KHADKIWALA HATIM JAINUDDIN</t>
  </si>
  <si>
    <t>B80058522</t>
  </si>
  <si>
    <t>GOENKA PALAK DILIP</t>
  </si>
  <si>
    <t>B80058523</t>
  </si>
  <si>
    <t>VARAT KAUSTUBH SOMKANT</t>
  </si>
  <si>
    <t>SC</t>
  </si>
  <si>
    <t>B80058524</t>
  </si>
  <si>
    <t>PAYGUDE GAUTAMI SANJAY</t>
  </si>
  <si>
    <t>B80058526</t>
  </si>
  <si>
    <t>SARWAR PRIYANKA ASHOK</t>
  </si>
  <si>
    <t>B80058527</t>
  </si>
  <si>
    <t>SUYASH PANDEY</t>
  </si>
  <si>
    <t>A</t>
  </si>
  <si>
    <t>B80058528</t>
  </si>
  <si>
    <t>LAGWANKAR NIKHIL KISHOR</t>
  </si>
  <si>
    <t>B80058529</t>
  </si>
  <si>
    <t>PAWAR PRASAD GORAKSH</t>
  </si>
  <si>
    <t>B80058530</t>
  </si>
  <si>
    <t>SABALE BHUSHAN BALASAHEB</t>
  </si>
  <si>
    <t>B80058531</t>
  </si>
  <si>
    <t>MULCHANDANI POOJA OM</t>
  </si>
  <si>
    <t>B80058532</t>
  </si>
  <si>
    <t>SHIRA VISHAL BHAGWANSING</t>
  </si>
  <si>
    <t>B80058533</t>
  </si>
  <si>
    <t>MATHANGI KRISHNAMURTHI</t>
  </si>
  <si>
    <t>B80058535</t>
  </si>
  <si>
    <t>ASHWIN AJAY HABBU</t>
  </si>
  <si>
    <t>B80058536</t>
  </si>
  <si>
    <t>RATHOD ASHWINKUMAR AMARSING</t>
  </si>
  <si>
    <t>B80058537</t>
  </si>
  <si>
    <t>BHALERAO MANGESH GANESH</t>
  </si>
  <si>
    <t>B80058538</t>
  </si>
  <si>
    <t>PARSE JYOTI SHRIKRISHNA</t>
  </si>
  <si>
    <t>B80058539</t>
  </si>
  <si>
    <t>SAHARE NUPUR ARVIND</t>
  </si>
  <si>
    <t>B80058540</t>
  </si>
  <si>
    <t>ALAMWALE SAMEER GAMA</t>
  </si>
  <si>
    <t>B80058541</t>
  </si>
  <si>
    <t>MORE SWATI ANNARAO</t>
  </si>
  <si>
    <t>B80058542</t>
  </si>
  <si>
    <t>POTEY AKSHAY MADHUKAR</t>
  </si>
  <si>
    <t>B80058543</t>
  </si>
  <si>
    <t>MATNANI PRIYA SHIVADAS</t>
  </si>
  <si>
    <t>B80058544</t>
  </si>
  <si>
    <t>NARANG KARISHMA KISHOR</t>
  </si>
  <si>
    <t>B80058545</t>
  </si>
  <si>
    <t>ALHAT ANIKET KANILAL</t>
  </si>
  <si>
    <t>B80058546</t>
  </si>
  <si>
    <t>PANDAY PRASHANT RAMDHARASH</t>
  </si>
  <si>
    <t>B80058547</t>
  </si>
  <si>
    <t>ABHISHEK BHATTACHARJEE</t>
  </si>
  <si>
    <t>B80058548</t>
  </si>
  <si>
    <t>VIMAL BHAT</t>
  </si>
  <si>
    <t>B80058550</t>
  </si>
  <si>
    <t>TEKE AMRUTA PRAKASH</t>
  </si>
  <si>
    <t>B80058551</t>
  </si>
  <si>
    <t>SWETAMBARI</t>
  </si>
  <si>
    <t>B80058552</t>
  </si>
  <si>
    <t>MONGA MANPREET KAUR DARSHAN SINGH</t>
  </si>
  <si>
    <t>B80058553</t>
  </si>
  <si>
    <t>GAIKWAD PIYUSH GHANASHYAM</t>
  </si>
  <si>
    <t>B80058554</t>
  </si>
  <si>
    <t>MUTHA VINITA VINOD</t>
  </si>
  <si>
    <t>B80058555</t>
  </si>
  <si>
    <t>MULAY AMIT YESHWANT</t>
  </si>
  <si>
    <t>B80058556</t>
  </si>
  <si>
    <t>KAUTHALE TRUPTI SAMPAT</t>
  </si>
  <si>
    <t>B80058557</t>
  </si>
  <si>
    <t>BURSE RASHMI KIRAN</t>
  </si>
  <si>
    <t>B80058558</t>
  </si>
  <si>
    <t>JADHWANI KANCHAN OMPRAKASH</t>
  </si>
  <si>
    <t>B80058559</t>
  </si>
  <si>
    <t>PATEL NAZNIN JAVED</t>
  </si>
  <si>
    <t>B80058560</t>
  </si>
  <si>
    <t>WAVAL BHAGYASHREE RAMESH</t>
  </si>
  <si>
    <t>B80058561</t>
  </si>
  <si>
    <t>KULKARNI MITALI SUHAS</t>
  </si>
  <si>
    <t>B80058563</t>
  </si>
  <si>
    <t>JOSHI AKHIL NIRANJAN</t>
  </si>
  <si>
    <t>B80058564</t>
  </si>
  <si>
    <t>SAGAR SABIR DAMANI</t>
  </si>
  <si>
    <t>B80058565</t>
  </si>
  <si>
    <t>AHERKAR SHRIJEET CHANDRASHEKHAR</t>
  </si>
  <si>
    <t>B80058566</t>
  </si>
  <si>
    <t>STUTI MITTAL</t>
  </si>
  <si>
    <t>B80058567</t>
  </si>
  <si>
    <t>THOSARE YOGESH YASHWANT</t>
  </si>
  <si>
    <t>B80058568</t>
  </si>
  <si>
    <t>MANTRI ANKIT JAGDISH</t>
  </si>
  <si>
    <t>B80058569</t>
  </si>
  <si>
    <t>BHOIR KIRTI RAMCHANDRA</t>
  </si>
  <si>
    <t>B80058571</t>
  </si>
  <si>
    <t>OKA TANVI VISHWAS</t>
  </si>
  <si>
    <t>B80058573</t>
  </si>
  <si>
    <t>CHAVAN SHRIKANT SHIVAJI</t>
  </si>
  <si>
    <t>B80058574</t>
  </si>
  <si>
    <t>SHARMA LAKSHMI</t>
  </si>
  <si>
    <t>B80058575</t>
  </si>
  <si>
    <t>RIA NARAYAN</t>
  </si>
  <si>
    <t>B80058576</t>
  </si>
  <si>
    <t>LUV VARMA</t>
  </si>
  <si>
    <t>B80058577</t>
  </si>
  <si>
    <t>AGARWAL RUHI DINESH</t>
  </si>
  <si>
    <t>B80058578</t>
  </si>
  <si>
    <t>RAHUL SHARMA</t>
  </si>
  <si>
    <t>B80058579</t>
  </si>
  <si>
    <t>MUPADE PRIYA SHIVAJI</t>
  </si>
  <si>
    <t>B80058580</t>
  </si>
  <si>
    <t>UTSAV DUSAD</t>
  </si>
  <si>
    <t>B80058581</t>
  </si>
  <si>
    <t>YEOLE SHRADDHA CHANDRASHEKHAR</t>
  </si>
  <si>
    <t>B80058583</t>
  </si>
  <si>
    <t>ASHUTOSH PANDEY</t>
  </si>
  <si>
    <t>B80058584</t>
  </si>
  <si>
    <t>GHODESWAR MAYUR DEEPAK</t>
  </si>
  <si>
    <t>B80058585</t>
  </si>
  <si>
    <t>PATEL MANISH UTTAM</t>
  </si>
  <si>
    <t>B80058586</t>
  </si>
  <si>
    <t>GHODAKE PRAJAKTA DHANANJAY</t>
  </si>
  <si>
    <t>B80058587</t>
  </si>
  <si>
    <t>KODITKAR POOJA NAMDEO</t>
  </si>
  <si>
    <t>B80058588</t>
  </si>
  <si>
    <t>PAGAR NILESH DADAJI</t>
  </si>
  <si>
    <t>B80058589</t>
  </si>
  <si>
    <t>NARAD POONAM DEEPAK</t>
  </si>
  <si>
    <t>B80058590</t>
  </si>
  <si>
    <t>SARTHAK MAJITHIA</t>
  </si>
  <si>
    <t>B80058591</t>
  </si>
  <si>
    <t>TRIPATHI SHREYA BHARAT</t>
  </si>
  <si>
    <t>B80058592</t>
  </si>
  <si>
    <t>BOTHRA PAYAL SUMATILAL</t>
  </si>
  <si>
    <t>B80058593</t>
  </si>
  <si>
    <t>GUTTE ASHWINI ASHOKRAO</t>
  </si>
  <si>
    <t>B80058594</t>
  </si>
  <si>
    <t>GHODKE AMRUTA PRAKASH</t>
  </si>
  <si>
    <t>B80058595</t>
  </si>
  <si>
    <t>NAIK RASHMI BHARAT</t>
  </si>
  <si>
    <t>B80058596</t>
  </si>
  <si>
    <t>SHIRBHATE ABHILASH DNYANESHWAR</t>
  </si>
  <si>
    <t>B80058597</t>
  </si>
  <si>
    <t>AUTADE SAGAR ASHOK</t>
  </si>
  <si>
    <t>B80058598</t>
  </si>
  <si>
    <t>WHABI JAIDEEP MAHESH</t>
  </si>
  <si>
    <t>B80058599</t>
  </si>
  <si>
    <t>RAMPURAWALA MARIYA FIROZ</t>
  </si>
  <si>
    <t>B80058600</t>
  </si>
  <si>
    <t>BHANDWALKAR ONKAR MADHUKAR</t>
  </si>
  <si>
    <t>B80058601</t>
  </si>
  <si>
    <t>GANGARDE MAYURI MUKUND</t>
  </si>
  <si>
    <t>B80058602</t>
  </si>
  <si>
    <t>PATIL PRIYA KISHOR</t>
  </si>
  <si>
    <t>B80058603</t>
  </si>
  <si>
    <t>ANIRUDH SHISHODIA</t>
  </si>
  <si>
    <t>B80058604</t>
  </si>
  <si>
    <t>AAYUSH FUSKELAY</t>
  </si>
  <si>
    <t>B80058605</t>
  </si>
  <si>
    <t>WANKHADE POOJA SUNIL</t>
  </si>
  <si>
    <t>B80058607</t>
  </si>
  <si>
    <t>PAWAR SNEHA SADASHIV</t>
  </si>
  <si>
    <t>B80058609</t>
  </si>
  <si>
    <t>RAHUL BAIJAL</t>
  </si>
  <si>
    <t>B80058610</t>
  </si>
  <si>
    <t>YUSRA AIJAZ SAHAF</t>
  </si>
  <si>
    <t>B80058611</t>
  </si>
  <si>
    <t>KAHATE SAUMITRA SHYAMKANT</t>
  </si>
  <si>
    <t>B80058613</t>
  </si>
  <si>
    <t>BAHETI MAHESH RAJENDRA</t>
  </si>
  <si>
    <t>B80058614</t>
  </si>
  <si>
    <t>SHINDE SUSHANT GAUTAM</t>
  </si>
  <si>
    <t>B80058615</t>
  </si>
  <si>
    <t>PATIL RUSHIKESH VASANTRAO</t>
  </si>
  <si>
    <t>B80058617</t>
  </si>
  <si>
    <t>BHAND PRITI PARAJI</t>
  </si>
  <si>
    <t>B80058618</t>
  </si>
  <si>
    <t>SHINDE NUTAN BALASAHEB</t>
  </si>
  <si>
    <t>B80058619</t>
  </si>
  <si>
    <t>VICHARE GAURAV GIRISH</t>
  </si>
  <si>
    <t>B80058620</t>
  </si>
  <si>
    <t>BOTHARA PRIYANKA RAMESH</t>
  </si>
  <si>
    <t>B80058621</t>
  </si>
  <si>
    <t>MAHAJAN DEEPIKA UDDHAV</t>
  </si>
  <si>
    <t>B80058622</t>
  </si>
  <si>
    <t>SAYYED FAKHRUDDIN KAMALUDDIN</t>
  </si>
  <si>
    <t>B80058623</t>
  </si>
  <si>
    <t>AYMAN MUSHTAQ AHMAD</t>
  </si>
  <si>
    <t>B80058624</t>
  </si>
  <si>
    <t>HARAL SMITA DATTATRAYA</t>
  </si>
  <si>
    <t>B80058626</t>
  </si>
  <si>
    <t>GUJRATHI DHANESH NARESH</t>
  </si>
  <si>
    <t>B80058627</t>
  </si>
  <si>
    <t>JAMBHULKAR SAYALI SUNIL</t>
  </si>
  <si>
    <t>B80058628</t>
  </si>
  <si>
    <t>RANADIVE ABHIJEET JANARDAN</t>
  </si>
  <si>
    <t>B80058629</t>
  </si>
  <si>
    <t>MULLA ASMA MUSA</t>
  </si>
  <si>
    <t>B80058630</t>
  </si>
  <si>
    <t>MADGULWAR AMIT ASHOK</t>
  </si>
  <si>
    <t>B80058631</t>
  </si>
  <si>
    <t>SIDDHANT BANSAL</t>
  </si>
  <si>
    <t>B80058632</t>
  </si>
  <si>
    <t>SONAWANE JAGDISH RAJENDRA</t>
  </si>
  <si>
    <t>B80058633</t>
  </si>
  <si>
    <t>DHAWALE PRACHI PRAMOD</t>
  </si>
  <si>
    <t>B80058634</t>
  </si>
  <si>
    <t>MAHARSHI PAYAL VIJAY</t>
  </si>
  <si>
    <t>B80058635</t>
  </si>
  <si>
    <t>PHADKE MUGDHA RAVINDRA</t>
  </si>
  <si>
    <t>B80058636</t>
  </si>
  <si>
    <t>BORHADE BHUSHAN MALHARI</t>
  </si>
  <si>
    <t>B80058637</t>
  </si>
  <si>
    <t>PAWAR CHANDAN DILIP</t>
  </si>
  <si>
    <t>B80058638</t>
  </si>
  <si>
    <t>WALKE AMRUTA GHANSHYAM</t>
  </si>
  <si>
    <t>B80058639</t>
  </si>
  <si>
    <t>ANIL BAJAJ</t>
  </si>
  <si>
    <t>B80058640</t>
  </si>
  <si>
    <t>PANDIT SNEHALATA GANAPATI</t>
  </si>
  <si>
    <t>B80058641</t>
  </si>
  <si>
    <t>NEVATIA SAKSHI SUNIL</t>
  </si>
  <si>
    <t>B80058642</t>
  </si>
  <si>
    <t>POTE ISHWAR VITTHAL</t>
  </si>
  <si>
    <t>B80058643</t>
  </si>
  <si>
    <t>ANUPAMA TRIVEDI</t>
  </si>
  <si>
    <t>B80058645</t>
  </si>
  <si>
    <t>ADITYA SINGH SOLANKI</t>
  </si>
  <si>
    <t>B80058646</t>
  </si>
  <si>
    <t>PATIL RUPESHSING RAMESH</t>
  </si>
  <si>
    <t>B80058647</t>
  </si>
  <si>
    <t>TOSHNIWAL VIVEK ANILKUMAR</t>
  </si>
  <si>
    <t>Total Pass</t>
  </si>
  <si>
    <t>Total Student</t>
  </si>
  <si>
    <t>% o f passing</t>
  </si>
  <si>
    <t xml:space="preserve">Sem-1 </t>
  </si>
  <si>
    <t xml:space="preserve">Sem-2 </t>
  </si>
  <si>
    <t>TH=</t>
  </si>
  <si>
    <t>Total TH=</t>
  </si>
  <si>
    <t>PR=</t>
  </si>
  <si>
    <t>Total PR=</t>
  </si>
  <si>
    <t>Avg =</t>
  </si>
  <si>
    <t>Avg</t>
  </si>
  <si>
    <t xml:space="preserve">Combine AVG= </t>
  </si>
  <si>
    <t xml:space="preserve">Corrected oveall =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</si>
</sst>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2" fontId="1" fillId="2" borderId="0" xfId="0" applyNumberFormat="1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ill>
        <patternFill patternType="solid"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67"/>
  <sheetViews>
    <sheetView tabSelected="1" zoomScale="55" zoomScaleNormal="55" workbookViewId="0">
      <pane ySplit="1" topLeftCell="A131" activePane="bottomLeft" state="frozen"/>
      <selection/>
      <selection pane="bottomLeft" activeCell="M167" sqref="M167"/>
    </sheetView>
  </sheetViews>
  <sheetFormatPr defaultColWidth="9" defaultRowHeight="15"/>
  <cols>
    <col min="1" max="2" width="11.7142857142857" style="1" customWidth="1"/>
    <col min="3" max="3" width="46.5714285714286" style="1" customWidth="1"/>
    <col min="4" max="12" width="9.14285714285714" style="1"/>
    <col min="13" max="13" width="12.8571428571429" style="1"/>
    <col min="14" max="15" width="9.14285714285714" style="1"/>
    <col min="16" max="16" width="2.42857142857143" style="2" customWidth="1"/>
    <col min="17" max="18" width="9.14285714285714" style="1"/>
    <col min="19" max="19" width="10.1428571428571" style="1" customWidth="1"/>
    <col min="20" max="20" width="12.8571428571429" style="1" customWidth="1"/>
    <col min="21" max="22" width="11.1428571428571" style="1" customWidth="1"/>
    <col min="23" max="25" width="9.14285714285714" style="1"/>
    <col min="26" max="26" width="9.28571428571429" style="1" customWidth="1"/>
    <col min="27" max="16384" width="9.14285714285714" style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13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>
      <c r="A2" s="1" t="s">
        <v>27</v>
      </c>
      <c r="B2" s="1">
        <v>4554</v>
      </c>
      <c r="C2" s="1" t="s">
        <v>28</v>
      </c>
      <c r="D2" s="1">
        <v>47</v>
      </c>
      <c r="E2" s="1">
        <v>38</v>
      </c>
      <c r="F2" s="1">
        <v>32</v>
      </c>
      <c r="G2" s="1">
        <v>40</v>
      </c>
      <c r="H2" s="1">
        <v>41</v>
      </c>
      <c r="K2" s="1">
        <v>46</v>
      </c>
      <c r="L2" s="1">
        <v>53</v>
      </c>
      <c r="M2" s="1">
        <v>36</v>
      </c>
      <c r="N2" s="1">
        <v>27</v>
      </c>
      <c r="O2" s="1">
        <v>44</v>
      </c>
      <c r="Q2" s="1">
        <v>60</v>
      </c>
      <c r="R2" s="1">
        <v>52</v>
      </c>
      <c r="S2" s="1">
        <v>50</v>
      </c>
      <c r="T2" s="1">
        <v>42</v>
      </c>
      <c r="U2" s="1">
        <v>40</v>
      </c>
      <c r="W2" s="1">
        <v>54</v>
      </c>
      <c r="X2" s="1">
        <v>40</v>
      </c>
      <c r="Y2" s="1">
        <v>32</v>
      </c>
      <c r="Z2" s="1">
        <v>95</v>
      </c>
      <c r="AA2" s="1">
        <v>43</v>
      </c>
      <c r="AB2" s="1">
        <f>SUM(D2:AA2)</f>
        <v>912</v>
      </c>
      <c r="AC2" s="1" t="s">
        <v>29</v>
      </c>
    </row>
    <row r="3" spans="1:29">
      <c r="A3" s="1" t="s">
        <v>30</v>
      </c>
      <c r="B3" s="1">
        <v>4652</v>
      </c>
      <c r="C3" s="1" t="s">
        <v>31</v>
      </c>
      <c r="D3" s="1">
        <v>56</v>
      </c>
      <c r="E3" s="1">
        <v>38</v>
      </c>
      <c r="F3" s="1">
        <v>35</v>
      </c>
      <c r="G3" s="1">
        <v>45</v>
      </c>
      <c r="H3" s="1">
        <v>52</v>
      </c>
      <c r="K3" s="1">
        <v>64</v>
      </c>
      <c r="L3" s="1">
        <v>57</v>
      </c>
      <c r="M3" s="1">
        <v>43</v>
      </c>
      <c r="N3" s="1">
        <v>44</v>
      </c>
      <c r="O3" s="1">
        <v>41</v>
      </c>
      <c r="Q3" s="1">
        <v>68</v>
      </c>
      <c r="R3" s="1">
        <v>68</v>
      </c>
      <c r="S3" s="1">
        <v>60</v>
      </c>
      <c r="T3" s="1">
        <v>44</v>
      </c>
      <c r="U3" s="1">
        <v>42</v>
      </c>
      <c r="W3" s="1">
        <v>56</v>
      </c>
      <c r="X3" s="1">
        <v>36</v>
      </c>
      <c r="Y3" s="1">
        <v>38</v>
      </c>
      <c r="Z3" s="1">
        <v>87</v>
      </c>
      <c r="AA3" s="1">
        <v>39</v>
      </c>
      <c r="AB3" s="1">
        <f t="shared" ref="AB3:AB66" si="0">SUM(D3:AA3)</f>
        <v>1013</v>
      </c>
      <c r="AC3" s="1" t="s">
        <v>32</v>
      </c>
    </row>
    <row r="4" spans="1:29">
      <c r="A4" s="1" t="s">
        <v>33</v>
      </c>
      <c r="B4" s="1">
        <v>4651</v>
      </c>
      <c r="C4" s="1" t="s">
        <v>34</v>
      </c>
      <c r="D4" s="1">
        <v>50</v>
      </c>
      <c r="E4" s="1">
        <v>39</v>
      </c>
      <c r="F4" s="1">
        <v>40</v>
      </c>
      <c r="G4" s="1">
        <v>40</v>
      </c>
      <c r="H4" s="1">
        <v>44</v>
      </c>
      <c r="K4" s="1">
        <v>52</v>
      </c>
      <c r="L4" s="1">
        <v>52</v>
      </c>
      <c r="M4" s="1">
        <v>39</v>
      </c>
      <c r="N4" s="1">
        <v>40</v>
      </c>
      <c r="O4" s="1">
        <v>42</v>
      </c>
      <c r="Q4" s="1">
        <v>62</v>
      </c>
      <c r="R4" s="1">
        <v>60</v>
      </c>
      <c r="S4" s="1">
        <v>56</v>
      </c>
      <c r="T4" s="1">
        <v>42</v>
      </c>
      <c r="U4" s="1">
        <v>41</v>
      </c>
      <c r="W4" s="1">
        <v>68</v>
      </c>
      <c r="X4" s="1">
        <v>42</v>
      </c>
      <c r="Y4" s="1">
        <v>38</v>
      </c>
      <c r="Z4" s="1">
        <v>93</v>
      </c>
      <c r="AA4" s="1">
        <v>42</v>
      </c>
      <c r="AB4" s="1">
        <f t="shared" si="0"/>
        <v>982</v>
      </c>
      <c r="AC4" s="1" t="s">
        <v>29</v>
      </c>
    </row>
    <row r="5" spans="1:29">
      <c r="A5" s="1" t="s">
        <v>35</v>
      </c>
      <c r="B5" s="1">
        <v>4522</v>
      </c>
      <c r="C5" s="1" t="s">
        <v>36</v>
      </c>
      <c r="D5" s="1">
        <v>58</v>
      </c>
      <c r="E5" s="1">
        <v>38</v>
      </c>
      <c r="F5" s="1">
        <v>40</v>
      </c>
      <c r="G5" s="1">
        <v>41</v>
      </c>
      <c r="H5" s="1">
        <v>50</v>
      </c>
      <c r="K5" s="1">
        <v>60</v>
      </c>
      <c r="L5" s="1">
        <v>61</v>
      </c>
      <c r="M5" s="1">
        <v>46</v>
      </c>
      <c r="N5" s="1">
        <v>35</v>
      </c>
      <c r="O5" s="1">
        <v>46</v>
      </c>
      <c r="Q5" s="1">
        <v>67</v>
      </c>
      <c r="R5" s="1">
        <v>72</v>
      </c>
      <c r="S5" s="1">
        <v>66</v>
      </c>
      <c r="T5" s="1">
        <v>44</v>
      </c>
      <c r="U5" s="1">
        <v>43</v>
      </c>
      <c r="W5" s="1">
        <v>59</v>
      </c>
      <c r="X5" s="1">
        <v>41</v>
      </c>
      <c r="Y5" s="1">
        <v>28</v>
      </c>
      <c r="Z5" s="1">
        <v>88</v>
      </c>
      <c r="AA5" s="1">
        <v>42</v>
      </c>
      <c r="AB5" s="1">
        <f t="shared" si="0"/>
        <v>1025</v>
      </c>
      <c r="AC5" s="1" t="s">
        <v>32</v>
      </c>
    </row>
    <row r="6" spans="1:29">
      <c r="A6" s="1" t="s">
        <v>37</v>
      </c>
      <c r="B6" s="1">
        <v>4615</v>
      </c>
      <c r="C6" s="1" t="s">
        <v>38</v>
      </c>
      <c r="D6" s="1">
        <v>55</v>
      </c>
      <c r="E6" s="1">
        <v>44</v>
      </c>
      <c r="F6" s="1">
        <v>45</v>
      </c>
      <c r="G6" s="1">
        <v>44</v>
      </c>
      <c r="H6" s="1">
        <v>47</v>
      </c>
      <c r="I6" s="1">
        <v>61</v>
      </c>
      <c r="L6" s="1">
        <v>50</v>
      </c>
      <c r="M6" s="1">
        <v>44</v>
      </c>
      <c r="N6" s="1">
        <v>35</v>
      </c>
      <c r="O6" s="1">
        <v>40</v>
      </c>
      <c r="Q6" s="1">
        <v>57</v>
      </c>
      <c r="R6" s="1">
        <v>69</v>
      </c>
      <c r="S6" s="1">
        <v>61</v>
      </c>
      <c r="T6" s="1">
        <v>43</v>
      </c>
      <c r="U6" s="1">
        <v>42</v>
      </c>
      <c r="W6" s="1">
        <v>58</v>
      </c>
      <c r="X6" s="1">
        <v>44</v>
      </c>
      <c r="Y6" s="1">
        <v>28</v>
      </c>
      <c r="Z6" s="1">
        <v>90</v>
      </c>
      <c r="AA6" s="1">
        <v>45</v>
      </c>
      <c r="AB6" s="1">
        <f t="shared" si="0"/>
        <v>1002</v>
      </c>
      <c r="AC6" s="1" t="s">
        <v>32</v>
      </c>
    </row>
    <row r="7" spans="1:29">
      <c r="A7" s="1" t="s">
        <v>39</v>
      </c>
      <c r="B7" s="1">
        <v>4524</v>
      </c>
      <c r="C7" s="1" t="s">
        <v>40</v>
      </c>
      <c r="D7" s="1">
        <v>62</v>
      </c>
      <c r="E7" s="1">
        <v>47</v>
      </c>
      <c r="F7" s="1">
        <v>47</v>
      </c>
      <c r="G7" s="1">
        <v>40</v>
      </c>
      <c r="H7" s="1">
        <v>48</v>
      </c>
      <c r="J7" s="1">
        <v>42</v>
      </c>
      <c r="L7" s="1">
        <v>53</v>
      </c>
      <c r="M7" s="1">
        <v>47</v>
      </c>
      <c r="N7" s="1">
        <v>42</v>
      </c>
      <c r="O7" s="1">
        <v>45</v>
      </c>
      <c r="Q7" s="1">
        <v>63</v>
      </c>
      <c r="R7" s="1">
        <v>64</v>
      </c>
      <c r="S7" s="1">
        <v>70</v>
      </c>
      <c r="T7" s="1">
        <v>48</v>
      </c>
      <c r="U7" s="1">
        <v>46</v>
      </c>
      <c r="W7" s="1">
        <v>68</v>
      </c>
      <c r="X7" s="1">
        <v>47</v>
      </c>
      <c r="Y7" s="1">
        <v>46</v>
      </c>
      <c r="Z7" s="1">
        <v>92</v>
      </c>
      <c r="AA7" s="1">
        <v>48</v>
      </c>
      <c r="AB7" s="1">
        <f t="shared" si="0"/>
        <v>1065</v>
      </c>
      <c r="AC7" s="1" t="s">
        <v>32</v>
      </c>
    </row>
    <row r="8" spans="1:29">
      <c r="A8" s="1" t="s">
        <v>41</v>
      </c>
      <c r="B8" s="1">
        <v>4623</v>
      </c>
      <c r="C8" s="1" t="s">
        <v>42</v>
      </c>
      <c r="D8" s="1">
        <v>40</v>
      </c>
      <c r="E8" s="1">
        <v>38</v>
      </c>
      <c r="F8" s="1">
        <v>40</v>
      </c>
      <c r="G8" s="1">
        <v>40</v>
      </c>
      <c r="H8" s="1">
        <v>40</v>
      </c>
      <c r="I8" s="1">
        <v>45</v>
      </c>
      <c r="L8" s="1">
        <v>40</v>
      </c>
      <c r="M8" s="1">
        <v>37</v>
      </c>
      <c r="N8" s="1">
        <v>25</v>
      </c>
      <c r="O8" s="1">
        <v>42</v>
      </c>
      <c r="Q8" s="1">
        <v>47</v>
      </c>
      <c r="R8" s="1">
        <v>48</v>
      </c>
      <c r="S8" s="1">
        <v>33</v>
      </c>
      <c r="T8" s="1">
        <v>25</v>
      </c>
      <c r="U8" s="1">
        <v>22</v>
      </c>
      <c r="W8" s="1">
        <v>46</v>
      </c>
      <c r="X8" s="1">
        <v>42</v>
      </c>
      <c r="Y8" s="1">
        <v>36</v>
      </c>
      <c r="Z8" s="1">
        <v>94</v>
      </c>
      <c r="AA8" s="1">
        <v>43</v>
      </c>
      <c r="AB8" s="1">
        <f t="shared" si="0"/>
        <v>823</v>
      </c>
      <c r="AC8" s="1" t="s">
        <v>43</v>
      </c>
    </row>
    <row r="9" spans="1:29">
      <c r="A9" s="1" t="s">
        <v>44</v>
      </c>
      <c r="B9" s="1">
        <v>4539</v>
      </c>
      <c r="C9" s="1" t="s">
        <v>45</v>
      </c>
      <c r="D9" s="1">
        <v>55</v>
      </c>
      <c r="E9" s="1">
        <v>46</v>
      </c>
      <c r="F9" s="1">
        <v>45</v>
      </c>
      <c r="G9" s="1">
        <v>40</v>
      </c>
      <c r="H9" s="1">
        <v>55</v>
      </c>
      <c r="J9" s="1">
        <v>40</v>
      </c>
      <c r="L9" s="1">
        <v>56</v>
      </c>
      <c r="M9" s="1">
        <v>43</v>
      </c>
      <c r="N9" s="1">
        <v>32</v>
      </c>
      <c r="O9" s="1">
        <v>45</v>
      </c>
      <c r="Q9" s="1">
        <v>54</v>
      </c>
      <c r="R9" s="1">
        <v>62</v>
      </c>
      <c r="S9" s="1">
        <v>54</v>
      </c>
      <c r="T9" s="1">
        <v>44</v>
      </c>
      <c r="U9" s="1">
        <v>45</v>
      </c>
      <c r="W9" s="1">
        <v>56</v>
      </c>
      <c r="X9" s="1">
        <v>46</v>
      </c>
      <c r="Y9" s="1">
        <v>38</v>
      </c>
      <c r="Z9" s="1">
        <v>93</v>
      </c>
      <c r="AA9" s="1">
        <v>48</v>
      </c>
      <c r="AB9" s="1">
        <f t="shared" si="0"/>
        <v>997</v>
      </c>
      <c r="AC9" s="1" t="s">
        <v>32</v>
      </c>
    </row>
    <row r="10" spans="1:29">
      <c r="A10" s="1" t="s">
        <v>46</v>
      </c>
      <c r="B10" s="1">
        <v>4614</v>
      </c>
      <c r="C10" s="1" t="s">
        <v>47</v>
      </c>
      <c r="D10" s="1">
        <v>51</v>
      </c>
      <c r="E10" s="1">
        <v>45</v>
      </c>
      <c r="F10" s="1">
        <v>45</v>
      </c>
      <c r="G10" s="1">
        <v>53</v>
      </c>
      <c r="H10" s="1">
        <v>48</v>
      </c>
      <c r="K10" s="1">
        <v>56</v>
      </c>
      <c r="L10" s="1">
        <v>53</v>
      </c>
      <c r="M10" s="1">
        <v>38</v>
      </c>
      <c r="N10" s="1">
        <v>22</v>
      </c>
      <c r="O10" s="1">
        <v>42</v>
      </c>
      <c r="Q10" s="1">
        <v>59</v>
      </c>
      <c r="R10" s="1">
        <v>72</v>
      </c>
      <c r="S10" s="1">
        <v>60</v>
      </c>
      <c r="T10" s="1">
        <v>40</v>
      </c>
      <c r="U10" s="1">
        <v>38</v>
      </c>
      <c r="W10" s="1">
        <v>61</v>
      </c>
      <c r="X10" s="1">
        <v>35</v>
      </c>
      <c r="Y10" s="1">
        <v>25</v>
      </c>
      <c r="Z10" s="1">
        <v>86</v>
      </c>
      <c r="AA10" s="1">
        <v>42</v>
      </c>
      <c r="AB10" s="1">
        <f t="shared" si="0"/>
        <v>971</v>
      </c>
      <c r="AC10" s="1" t="s">
        <v>29</v>
      </c>
    </row>
    <row r="11" spans="1:29">
      <c r="A11" s="1" t="s">
        <v>48</v>
      </c>
      <c r="B11" s="1">
        <v>4609</v>
      </c>
      <c r="C11" s="1" t="s">
        <v>49</v>
      </c>
      <c r="D11" s="1">
        <v>61</v>
      </c>
      <c r="E11" s="1">
        <v>45</v>
      </c>
      <c r="F11" s="1">
        <v>44</v>
      </c>
      <c r="G11" s="1">
        <v>45</v>
      </c>
      <c r="H11" s="1">
        <v>57</v>
      </c>
      <c r="J11" s="1">
        <v>56</v>
      </c>
      <c r="L11" s="1">
        <v>61</v>
      </c>
      <c r="M11" s="1">
        <v>42</v>
      </c>
      <c r="N11" s="1">
        <v>36</v>
      </c>
      <c r="O11" s="1">
        <v>46</v>
      </c>
      <c r="Q11" s="1">
        <v>60</v>
      </c>
      <c r="R11" s="1">
        <v>65</v>
      </c>
      <c r="S11" s="1">
        <v>49</v>
      </c>
      <c r="T11" s="1">
        <v>44</v>
      </c>
      <c r="U11" s="1">
        <v>42</v>
      </c>
      <c r="W11" s="1">
        <v>65</v>
      </c>
      <c r="X11" s="1">
        <v>47</v>
      </c>
      <c r="Y11" s="1">
        <v>43</v>
      </c>
      <c r="Z11" s="1">
        <v>97</v>
      </c>
      <c r="AA11" s="1">
        <v>47</v>
      </c>
      <c r="AB11" s="1">
        <f t="shared" si="0"/>
        <v>1052</v>
      </c>
      <c r="AC11" s="1" t="s">
        <v>32</v>
      </c>
    </row>
    <row r="12" spans="1:29">
      <c r="A12" s="1" t="s">
        <v>50</v>
      </c>
      <c r="B12" s="1">
        <v>4644</v>
      </c>
      <c r="C12" s="1" t="s">
        <v>51</v>
      </c>
      <c r="D12" s="1">
        <v>48</v>
      </c>
      <c r="E12" s="1">
        <v>40</v>
      </c>
      <c r="F12" s="1">
        <v>40</v>
      </c>
      <c r="G12" s="1">
        <v>40</v>
      </c>
      <c r="H12" s="1">
        <v>48</v>
      </c>
      <c r="K12" s="1">
        <v>48</v>
      </c>
      <c r="L12" s="1">
        <v>48</v>
      </c>
      <c r="M12" s="1">
        <v>36</v>
      </c>
      <c r="N12" s="1">
        <v>30</v>
      </c>
      <c r="O12" s="1">
        <v>39</v>
      </c>
      <c r="Q12" s="1">
        <v>59</v>
      </c>
      <c r="R12" s="1">
        <v>60</v>
      </c>
      <c r="S12" s="1">
        <v>56</v>
      </c>
      <c r="T12" s="1">
        <v>42</v>
      </c>
      <c r="U12" s="1">
        <v>42</v>
      </c>
      <c r="W12" s="1">
        <v>60</v>
      </c>
      <c r="X12" s="1">
        <v>38</v>
      </c>
      <c r="Y12" s="1">
        <v>22</v>
      </c>
      <c r="Z12" s="1">
        <v>91</v>
      </c>
      <c r="AA12" s="1">
        <v>45</v>
      </c>
      <c r="AB12" s="1">
        <f t="shared" si="0"/>
        <v>932</v>
      </c>
      <c r="AC12" s="1" t="s">
        <v>29</v>
      </c>
    </row>
    <row r="13" spans="1:29">
      <c r="A13" s="1" t="s">
        <v>52</v>
      </c>
      <c r="B13" s="1">
        <v>4627</v>
      </c>
      <c r="C13" s="1" t="s">
        <v>53</v>
      </c>
      <c r="D13" s="1">
        <v>49</v>
      </c>
      <c r="E13" s="1">
        <v>40</v>
      </c>
      <c r="F13" s="1">
        <v>42</v>
      </c>
      <c r="G13" s="1">
        <v>42</v>
      </c>
      <c r="H13" s="1">
        <v>42</v>
      </c>
      <c r="I13" s="1">
        <v>49</v>
      </c>
      <c r="L13" s="1">
        <v>47</v>
      </c>
      <c r="M13" s="1">
        <v>41</v>
      </c>
      <c r="N13" s="1">
        <v>22</v>
      </c>
      <c r="O13" s="1">
        <v>45</v>
      </c>
      <c r="Q13" s="1">
        <v>54</v>
      </c>
      <c r="R13" s="1">
        <v>59</v>
      </c>
      <c r="S13" s="1">
        <v>67</v>
      </c>
      <c r="T13" s="1">
        <v>46</v>
      </c>
      <c r="U13" s="1">
        <v>45</v>
      </c>
      <c r="V13" s="1">
        <v>53</v>
      </c>
      <c r="X13" s="1">
        <v>42</v>
      </c>
      <c r="Y13" s="1">
        <v>36</v>
      </c>
      <c r="Z13" s="1">
        <v>95</v>
      </c>
      <c r="AA13" s="1">
        <v>48</v>
      </c>
      <c r="AB13" s="1">
        <f t="shared" si="0"/>
        <v>964</v>
      </c>
      <c r="AC13" s="1" t="s">
        <v>29</v>
      </c>
    </row>
    <row r="14" spans="1:29">
      <c r="A14" s="1" t="s">
        <v>54</v>
      </c>
      <c r="B14" s="1">
        <v>4612</v>
      </c>
      <c r="C14" s="1" t="s">
        <v>55</v>
      </c>
      <c r="D14" s="1">
        <v>63</v>
      </c>
      <c r="E14" s="1">
        <v>46</v>
      </c>
      <c r="F14" s="1">
        <v>45</v>
      </c>
      <c r="G14" s="1">
        <v>52</v>
      </c>
      <c r="H14" s="1">
        <v>49</v>
      </c>
      <c r="I14" s="1">
        <v>57</v>
      </c>
      <c r="L14" s="1">
        <v>59</v>
      </c>
      <c r="M14" s="1">
        <v>43</v>
      </c>
      <c r="N14" s="1">
        <v>35</v>
      </c>
      <c r="O14" s="1">
        <v>42</v>
      </c>
      <c r="Q14" s="1">
        <v>58</v>
      </c>
      <c r="R14" s="1">
        <v>62</v>
      </c>
      <c r="S14" s="1">
        <v>62</v>
      </c>
      <c r="T14" s="1">
        <v>43</v>
      </c>
      <c r="U14" s="1">
        <v>42</v>
      </c>
      <c r="W14" s="1">
        <v>60</v>
      </c>
      <c r="X14" s="1">
        <v>46</v>
      </c>
      <c r="Y14" s="1">
        <v>40</v>
      </c>
      <c r="Z14" s="1">
        <v>95</v>
      </c>
      <c r="AA14" s="1">
        <v>46</v>
      </c>
      <c r="AB14" s="1">
        <f t="shared" si="0"/>
        <v>1045</v>
      </c>
      <c r="AC14" s="1" t="s">
        <v>32</v>
      </c>
    </row>
    <row r="15" spans="1:29">
      <c r="A15" s="1" t="s">
        <v>56</v>
      </c>
      <c r="B15" s="1">
        <v>4602</v>
      </c>
      <c r="C15" s="1" t="s">
        <v>57</v>
      </c>
      <c r="D15" s="1">
        <v>40</v>
      </c>
      <c r="E15" s="1">
        <v>30</v>
      </c>
      <c r="F15" s="1">
        <v>32</v>
      </c>
      <c r="G15" s="1">
        <v>40</v>
      </c>
      <c r="H15" s="1">
        <v>53</v>
      </c>
      <c r="I15" s="1">
        <v>44</v>
      </c>
      <c r="L15" s="1">
        <v>46</v>
      </c>
      <c r="M15" s="1">
        <v>42</v>
      </c>
      <c r="N15" s="1">
        <v>39</v>
      </c>
      <c r="O15" s="1">
        <v>45</v>
      </c>
      <c r="Q15" s="1">
        <v>53</v>
      </c>
      <c r="R15" s="1">
        <v>40</v>
      </c>
      <c r="S15" s="1">
        <v>54</v>
      </c>
      <c r="T15" s="1">
        <v>35</v>
      </c>
      <c r="U15" s="1">
        <v>37</v>
      </c>
      <c r="W15" s="1">
        <v>58</v>
      </c>
      <c r="X15" s="1">
        <v>30</v>
      </c>
      <c r="Y15" s="1">
        <v>26</v>
      </c>
      <c r="Z15" s="1">
        <v>95</v>
      </c>
      <c r="AA15" s="1">
        <v>48</v>
      </c>
      <c r="AB15" s="1">
        <f t="shared" si="0"/>
        <v>887</v>
      </c>
      <c r="AC15" s="1" t="s">
        <v>43</v>
      </c>
    </row>
    <row r="16" spans="1:30">
      <c r="A16" s="1" t="s">
        <v>58</v>
      </c>
      <c r="B16" s="1">
        <v>4563</v>
      </c>
      <c r="C16" s="1" t="s">
        <v>59</v>
      </c>
      <c r="D16" s="1">
        <v>44</v>
      </c>
      <c r="E16" s="1">
        <v>42</v>
      </c>
      <c r="F16" s="1">
        <v>43</v>
      </c>
      <c r="G16" s="1">
        <v>42</v>
      </c>
      <c r="H16" s="1">
        <v>40</v>
      </c>
      <c r="K16" s="1">
        <v>47</v>
      </c>
      <c r="L16" s="1">
        <v>53</v>
      </c>
      <c r="M16" s="1">
        <v>27</v>
      </c>
      <c r="N16" s="1">
        <v>34</v>
      </c>
      <c r="O16" s="1">
        <v>44</v>
      </c>
      <c r="Q16" s="1">
        <v>48</v>
      </c>
      <c r="R16" s="1">
        <v>50</v>
      </c>
      <c r="S16" s="1">
        <v>55</v>
      </c>
      <c r="T16" s="1">
        <v>38</v>
      </c>
      <c r="U16" s="1">
        <v>35</v>
      </c>
      <c r="W16" s="1">
        <v>47</v>
      </c>
      <c r="X16" s="1">
        <v>42</v>
      </c>
      <c r="Y16" s="1">
        <v>32</v>
      </c>
      <c r="Z16" s="1">
        <v>85</v>
      </c>
      <c r="AA16" s="1">
        <v>42</v>
      </c>
      <c r="AB16" s="1">
        <f t="shared" si="0"/>
        <v>890</v>
      </c>
      <c r="AC16" s="1" t="s">
        <v>29</v>
      </c>
      <c r="AD16" s="1">
        <v>10</v>
      </c>
    </row>
    <row r="17" spans="1:29">
      <c r="A17" s="1" t="s">
        <v>60</v>
      </c>
      <c r="B17" s="1">
        <v>4656</v>
      </c>
      <c r="C17" s="1" t="s">
        <v>61</v>
      </c>
      <c r="D17" s="1">
        <v>53</v>
      </c>
      <c r="E17" s="1">
        <v>38</v>
      </c>
      <c r="F17" s="1">
        <v>40</v>
      </c>
      <c r="G17" s="1">
        <v>41</v>
      </c>
      <c r="H17" s="1">
        <v>51</v>
      </c>
      <c r="J17" s="1">
        <v>50</v>
      </c>
      <c r="L17" s="1">
        <v>55</v>
      </c>
      <c r="M17" s="1">
        <v>40</v>
      </c>
      <c r="N17" s="1">
        <v>32</v>
      </c>
      <c r="O17" s="1">
        <v>44</v>
      </c>
      <c r="Q17" s="1">
        <v>59</v>
      </c>
      <c r="R17" s="1">
        <v>51</v>
      </c>
      <c r="S17" s="1">
        <v>54</v>
      </c>
      <c r="T17" s="1">
        <v>38</v>
      </c>
      <c r="U17" s="1">
        <v>37</v>
      </c>
      <c r="W17" s="1">
        <v>57</v>
      </c>
      <c r="X17" s="1">
        <v>40</v>
      </c>
      <c r="Y17" s="1">
        <v>28</v>
      </c>
      <c r="Z17" s="1">
        <v>88</v>
      </c>
      <c r="AA17" s="1">
        <v>42</v>
      </c>
      <c r="AB17" s="1">
        <f t="shared" si="0"/>
        <v>938</v>
      </c>
      <c r="AC17" s="1" t="s">
        <v>29</v>
      </c>
    </row>
    <row r="18" spans="1:29">
      <c r="A18" s="1" t="s">
        <v>62</v>
      </c>
      <c r="B18" s="1">
        <v>4574</v>
      </c>
      <c r="C18" s="1" t="s">
        <v>63</v>
      </c>
      <c r="D18" s="1">
        <v>49</v>
      </c>
      <c r="E18" s="1">
        <v>20</v>
      </c>
      <c r="F18" s="1">
        <v>25</v>
      </c>
      <c r="G18" s="1">
        <v>19</v>
      </c>
      <c r="H18" s="1">
        <v>49</v>
      </c>
      <c r="K18" s="1">
        <v>49</v>
      </c>
      <c r="L18" s="1">
        <v>47</v>
      </c>
      <c r="M18" s="1">
        <v>25</v>
      </c>
      <c r="N18" s="1">
        <v>20</v>
      </c>
      <c r="O18" s="1">
        <v>20</v>
      </c>
      <c r="Q18" s="1">
        <v>40</v>
      </c>
      <c r="R18" s="1">
        <v>42</v>
      </c>
      <c r="S18" s="1">
        <v>51</v>
      </c>
      <c r="T18" s="1">
        <v>35</v>
      </c>
      <c r="U18" s="1">
        <v>33</v>
      </c>
      <c r="W18" s="1">
        <v>56</v>
      </c>
      <c r="X18" s="1">
        <v>25</v>
      </c>
      <c r="Y18" s="1">
        <v>20</v>
      </c>
      <c r="Z18" s="1">
        <v>94</v>
      </c>
      <c r="AA18" s="1">
        <v>45</v>
      </c>
      <c r="AB18" s="1">
        <f t="shared" si="0"/>
        <v>764</v>
      </c>
      <c r="AC18" s="1" t="s">
        <v>64</v>
      </c>
    </row>
    <row r="19" spans="1:29">
      <c r="A19" s="1" t="s">
        <v>65</v>
      </c>
      <c r="B19" s="1">
        <v>4625</v>
      </c>
      <c r="C19" s="1" t="s">
        <v>66</v>
      </c>
      <c r="D19" s="1">
        <v>67</v>
      </c>
      <c r="E19" s="1">
        <v>41</v>
      </c>
      <c r="F19" s="1">
        <v>40</v>
      </c>
      <c r="G19" s="1">
        <v>55</v>
      </c>
      <c r="H19" s="1">
        <v>53</v>
      </c>
      <c r="J19" s="1">
        <v>61</v>
      </c>
      <c r="L19" s="1">
        <v>61</v>
      </c>
      <c r="M19" s="1">
        <v>37</v>
      </c>
      <c r="N19" s="1">
        <v>42</v>
      </c>
      <c r="O19" s="1">
        <v>46</v>
      </c>
      <c r="Q19" s="1">
        <v>66</v>
      </c>
      <c r="R19" s="1">
        <v>67</v>
      </c>
      <c r="S19" s="1">
        <v>62</v>
      </c>
      <c r="T19" s="1">
        <v>44</v>
      </c>
      <c r="U19" s="1">
        <v>43</v>
      </c>
      <c r="W19" s="1">
        <v>53</v>
      </c>
      <c r="X19" s="1">
        <v>43</v>
      </c>
      <c r="Y19" s="1">
        <v>39</v>
      </c>
      <c r="Z19" s="1">
        <v>95</v>
      </c>
      <c r="AA19" s="1">
        <v>46</v>
      </c>
      <c r="AB19" s="1">
        <f t="shared" si="0"/>
        <v>1061</v>
      </c>
      <c r="AC19" s="1" t="s">
        <v>32</v>
      </c>
    </row>
    <row r="20" spans="1:29">
      <c r="A20" s="1" t="s">
        <v>67</v>
      </c>
      <c r="B20" s="1">
        <v>4626</v>
      </c>
      <c r="C20" s="1" t="s">
        <v>68</v>
      </c>
      <c r="D20" s="1">
        <v>59</v>
      </c>
      <c r="E20" s="1">
        <v>47</v>
      </c>
      <c r="F20" s="1">
        <v>47</v>
      </c>
      <c r="G20" s="1">
        <v>59</v>
      </c>
      <c r="H20" s="1">
        <v>58</v>
      </c>
      <c r="I20" s="1">
        <v>65</v>
      </c>
      <c r="L20" s="1">
        <v>60</v>
      </c>
      <c r="M20" s="1">
        <v>46</v>
      </c>
      <c r="N20" s="1">
        <v>45</v>
      </c>
      <c r="O20" s="1">
        <v>45</v>
      </c>
      <c r="Q20" s="1">
        <v>65</v>
      </c>
      <c r="R20" s="1">
        <v>69</v>
      </c>
      <c r="S20" s="1">
        <v>63</v>
      </c>
      <c r="T20" s="1">
        <v>45</v>
      </c>
      <c r="U20" s="1">
        <v>46</v>
      </c>
      <c r="V20" s="1">
        <v>60</v>
      </c>
      <c r="X20" s="1">
        <v>48</v>
      </c>
      <c r="Y20" s="1">
        <v>47</v>
      </c>
      <c r="Z20" s="1">
        <v>93</v>
      </c>
      <c r="AA20" s="1">
        <v>48</v>
      </c>
      <c r="AB20" s="1">
        <f t="shared" si="0"/>
        <v>1115</v>
      </c>
      <c r="AC20" s="1" t="s">
        <v>32</v>
      </c>
    </row>
    <row r="21" spans="1:29">
      <c r="A21" s="1" t="s">
        <v>69</v>
      </c>
      <c r="B21" s="1">
        <v>4519</v>
      </c>
      <c r="C21" s="1" t="s">
        <v>70</v>
      </c>
      <c r="D21" s="1">
        <v>66</v>
      </c>
      <c r="E21" s="1">
        <v>38</v>
      </c>
      <c r="F21" s="1">
        <v>39</v>
      </c>
      <c r="G21" s="1">
        <v>44</v>
      </c>
      <c r="H21" s="1">
        <v>57</v>
      </c>
      <c r="K21" s="1">
        <v>55</v>
      </c>
      <c r="L21" s="1">
        <v>49</v>
      </c>
      <c r="M21" s="1">
        <v>27</v>
      </c>
      <c r="N21" s="1">
        <v>20</v>
      </c>
      <c r="O21" s="1">
        <v>46</v>
      </c>
      <c r="Q21" s="1">
        <v>63</v>
      </c>
      <c r="R21" s="1">
        <v>65</v>
      </c>
      <c r="S21" s="1">
        <v>64</v>
      </c>
      <c r="T21" s="1">
        <v>44</v>
      </c>
      <c r="U21" s="1">
        <v>43</v>
      </c>
      <c r="V21" s="1">
        <v>62</v>
      </c>
      <c r="X21" s="1">
        <v>39</v>
      </c>
      <c r="Y21" s="1">
        <v>26</v>
      </c>
      <c r="Z21" s="1">
        <v>90</v>
      </c>
      <c r="AA21" s="1">
        <v>45</v>
      </c>
      <c r="AB21" s="1">
        <f t="shared" si="0"/>
        <v>982</v>
      </c>
      <c r="AC21" s="1" t="s">
        <v>29</v>
      </c>
    </row>
    <row r="22" spans="1:29">
      <c r="A22" s="1" t="s">
        <v>71</v>
      </c>
      <c r="B22" s="1">
        <v>4664</v>
      </c>
      <c r="C22" s="1" t="s">
        <v>72</v>
      </c>
      <c r="D22" s="1">
        <v>40</v>
      </c>
      <c r="E22" s="1">
        <v>20</v>
      </c>
      <c r="F22" s="1">
        <v>30</v>
      </c>
      <c r="G22" s="1">
        <v>42</v>
      </c>
      <c r="H22" s="1">
        <v>40</v>
      </c>
      <c r="K22" s="1">
        <v>45</v>
      </c>
      <c r="L22" s="1">
        <v>50</v>
      </c>
      <c r="M22" s="1">
        <v>39</v>
      </c>
      <c r="N22" s="1">
        <v>35</v>
      </c>
      <c r="O22" s="1">
        <v>33</v>
      </c>
      <c r="Q22" s="1">
        <v>51</v>
      </c>
      <c r="R22" s="1">
        <v>48</v>
      </c>
      <c r="S22" s="1">
        <v>46</v>
      </c>
      <c r="T22" s="1">
        <v>30</v>
      </c>
      <c r="U22" s="1">
        <v>24</v>
      </c>
      <c r="W22" s="1">
        <v>43</v>
      </c>
      <c r="X22" s="1">
        <v>25</v>
      </c>
      <c r="Y22" s="1">
        <v>25</v>
      </c>
      <c r="Z22" s="1">
        <v>80</v>
      </c>
      <c r="AA22" s="1">
        <v>41</v>
      </c>
      <c r="AB22" s="1">
        <f t="shared" si="0"/>
        <v>787</v>
      </c>
      <c r="AC22" s="1" t="s">
        <v>73</v>
      </c>
    </row>
    <row r="23" spans="1:29">
      <c r="A23" s="1" t="s">
        <v>74</v>
      </c>
      <c r="B23" s="1">
        <v>4546</v>
      </c>
      <c r="C23" s="1" t="s">
        <v>75</v>
      </c>
      <c r="D23" s="1">
        <v>67</v>
      </c>
      <c r="E23" s="1">
        <v>46</v>
      </c>
      <c r="F23" s="1">
        <v>45</v>
      </c>
      <c r="G23" s="1">
        <v>49</v>
      </c>
      <c r="H23" s="1">
        <v>49</v>
      </c>
      <c r="J23" s="1">
        <v>54</v>
      </c>
      <c r="L23" s="1">
        <v>58</v>
      </c>
      <c r="M23" s="1">
        <v>45</v>
      </c>
      <c r="N23" s="1">
        <v>43</v>
      </c>
      <c r="O23" s="1">
        <v>46</v>
      </c>
      <c r="Q23" s="1">
        <v>55</v>
      </c>
      <c r="R23" s="1">
        <v>55</v>
      </c>
      <c r="S23" s="1">
        <v>52</v>
      </c>
      <c r="T23" s="1">
        <v>45</v>
      </c>
      <c r="U23" s="1">
        <v>44</v>
      </c>
      <c r="W23" s="1">
        <v>58</v>
      </c>
      <c r="X23" s="1">
        <v>45</v>
      </c>
      <c r="Y23" s="1">
        <v>42</v>
      </c>
      <c r="Z23" s="1">
        <v>94</v>
      </c>
      <c r="AA23" s="1">
        <v>45</v>
      </c>
      <c r="AB23" s="1">
        <f t="shared" si="0"/>
        <v>1037</v>
      </c>
      <c r="AC23" s="1" t="s">
        <v>32</v>
      </c>
    </row>
    <row r="24" spans="1:29">
      <c r="A24" s="1" t="s">
        <v>76</v>
      </c>
      <c r="B24" s="1">
        <v>4655</v>
      </c>
      <c r="C24" s="1" t="s">
        <v>77</v>
      </c>
      <c r="D24" s="1">
        <v>56</v>
      </c>
      <c r="E24" s="1">
        <v>38</v>
      </c>
      <c r="F24" s="1">
        <v>32</v>
      </c>
      <c r="G24" s="1">
        <v>43</v>
      </c>
      <c r="H24" s="1">
        <v>48</v>
      </c>
      <c r="K24" s="1">
        <v>59</v>
      </c>
      <c r="L24" s="1">
        <v>56</v>
      </c>
      <c r="M24" s="1">
        <v>35</v>
      </c>
      <c r="N24" s="1">
        <v>23</v>
      </c>
      <c r="O24" s="1">
        <v>40</v>
      </c>
      <c r="Q24" s="1">
        <v>65</v>
      </c>
      <c r="R24" s="1">
        <v>53</v>
      </c>
      <c r="S24" s="1">
        <v>52</v>
      </c>
      <c r="T24" s="1">
        <v>35</v>
      </c>
      <c r="U24" s="1">
        <v>34</v>
      </c>
      <c r="W24" s="1">
        <v>65</v>
      </c>
      <c r="X24" s="1">
        <v>35</v>
      </c>
      <c r="Y24" s="1">
        <v>20</v>
      </c>
      <c r="Z24" s="1">
        <v>88</v>
      </c>
      <c r="AA24" s="1">
        <v>42</v>
      </c>
      <c r="AB24" s="1">
        <f t="shared" si="0"/>
        <v>919</v>
      </c>
      <c r="AC24" s="1" t="s">
        <v>29</v>
      </c>
    </row>
    <row r="25" spans="1:29">
      <c r="A25" s="1" t="s">
        <v>78</v>
      </c>
      <c r="B25" s="1">
        <v>4541</v>
      </c>
      <c r="C25" s="1" t="s">
        <v>79</v>
      </c>
      <c r="D25" s="1">
        <v>43</v>
      </c>
      <c r="E25" s="1">
        <v>30</v>
      </c>
      <c r="F25" s="1">
        <v>38</v>
      </c>
      <c r="G25" s="1">
        <v>40</v>
      </c>
      <c r="H25" s="1">
        <v>49</v>
      </c>
      <c r="K25" s="1">
        <v>44</v>
      </c>
      <c r="L25" s="1">
        <v>40</v>
      </c>
      <c r="M25" s="1">
        <v>30</v>
      </c>
      <c r="N25" s="1">
        <v>22</v>
      </c>
      <c r="O25" s="1">
        <v>22</v>
      </c>
      <c r="Q25" s="1">
        <v>48</v>
      </c>
      <c r="R25" s="1">
        <v>21</v>
      </c>
      <c r="S25" s="1" t="s">
        <v>80</v>
      </c>
      <c r="T25" s="1">
        <v>30</v>
      </c>
      <c r="U25" s="1">
        <v>30</v>
      </c>
      <c r="W25" s="1" t="s">
        <v>80</v>
      </c>
      <c r="X25" s="1">
        <v>25</v>
      </c>
      <c r="Y25" s="1">
        <v>24</v>
      </c>
      <c r="Z25" s="1" t="s">
        <v>80</v>
      </c>
      <c r="AA25" s="1" t="s">
        <v>80</v>
      </c>
      <c r="AB25" s="1">
        <f t="shared" si="0"/>
        <v>536</v>
      </c>
      <c r="AC25" s="1" t="s">
        <v>64</v>
      </c>
    </row>
    <row r="26" spans="1:29">
      <c r="A26" s="1" t="s">
        <v>81</v>
      </c>
      <c r="B26" s="1">
        <v>4630</v>
      </c>
      <c r="C26" s="1" t="s">
        <v>82</v>
      </c>
      <c r="D26" s="1">
        <v>60</v>
      </c>
      <c r="E26" s="1">
        <v>45</v>
      </c>
      <c r="F26" s="1">
        <v>44</v>
      </c>
      <c r="G26" s="1">
        <v>40</v>
      </c>
      <c r="H26" s="1">
        <v>55</v>
      </c>
      <c r="J26" s="1">
        <v>60</v>
      </c>
      <c r="L26" s="1">
        <v>57</v>
      </c>
      <c r="M26" s="1">
        <v>46</v>
      </c>
      <c r="N26" s="1">
        <v>40</v>
      </c>
      <c r="O26" s="1">
        <v>46</v>
      </c>
      <c r="Q26" s="1">
        <v>65</v>
      </c>
      <c r="R26" s="1">
        <v>60</v>
      </c>
      <c r="S26" s="1">
        <v>63</v>
      </c>
      <c r="T26" s="1">
        <v>45</v>
      </c>
      <c r="U26" s="1">
        <v>45</v>
      </c>
      <c r="V26" s="1">
        <v>58</v>
      </c>
      <c r="X26" s="1">
        <v>44</v>
      </c>
      <c r="Y26" s="1">
        <v>42</v>
      </c>
      <c r="Z26" s="1">
        <v>92</v>
      </c>
      <c r="AA26" s="1">
        <v>45</v>
      </c>
      <c r="AB26" s="1">
        <f t="shared" si="0"/>
        <v>1052</v>
      </c>
      <c r="AC26" s="1" t="s">
        <v>32</v>
      </c>
    </row>
    <row r="27" spans="1:29">
      <c r="A27" s="1" t="s">
        <v>83</v>
      </c>
      <c r="B27" s="1">
        <v>4545</v>
      </c>
      <c r="C27" s="1" t="s">
        <v>84</v>
      </c>
      <c r="D27" s="1">
        <v>50</v>
      </c>
      <c r="E27" s="1">
        <v>38</v>
      </c>
      <c r="F27" s="1">
        <v>32</v>
      </c>
      <c r="G27" s="1">
        <v>40</v>
      </c>
      <c r="H27" s="1">
        <v>47</v>
      </c>
      <c r="K27" s="1">
        <v>40</v>
      </c>
      <c r="L27" s="1">
        <v>34</v>
      </c>
      <c r="M27" s="1">
        <v>29</v>
      </c>
      <c r="N27" s="1">
        <v>28</v>
      </c>
      <c r="O27" s="1">
        <v>40</v>
      </c>
      <c r="Q27" s="1">
        <v>35</v>
      </c>
      <c r="R27" s="1">
        <v>30</v>
      </c>
      <c r="S27" s="1">
        <v>27</v>
      </c>
      <c r="T27" s="1">
        <v>30</v>
      </c>
      <c r="U27" s="1">
        <v>30</v>
      </c>
      <c r="W27" s="1">
        <v>36</v>
      </c>
      <c r="X27" s="1">
        <v>38</v>
      </c>
      <c r="Y27" s="1">
        <v>30</v>
      </c>
      <c r="Z27" s="1">
        <v>80</v>
      </c>
      <c r="AA27" s="1">
        <v>28</v>
      </c>
      <c r="AB27" s="1">
        <f t="shared" si="0"/>
        <v>742</v>
      </c>
      <c r="AC27" s="1" t="s">
        <v>64</v>
      </c>
    </row>
    <row r="28" spans="1:29">
      <c r="A28" s="1" t="s">
        <v>85</v>
      </c>
      <c r="B28" s="1">
        <v>4553</v>
      </c>
      <c r="C28" s="1" t="s">
        <v>86</v>
      </c>
      <c r="D28" s="1">
        <v>64</v>
      </c>
      <c r="E28" s="1">
        <v>43</v>
      </c>
      <c r="F28" s="1">
        <v>40</v>
      </c>
      <c r="G28" s="1">
        <v>43</v>
      </c>
      <c r="H28" s="1">
        <v>49</v>
      </c>
      <c r="K28" s="1">
        <v>58</v>
      </c>
      <c r="L28" s="1">
        <v>61</v>
      </c>
      <c r="M28" s="1">
        <v>38</v>
      </c>
      <c r="N28" s="1">
        <v>34</v>
      </c>
      <c r="O28" s="1">
        <v>45</v>
      </c>
      <c r="Q28" s="1">
        <v>68</v>
      </c>
      <c r="R28" s="1">
        <v>72</v>
      </c>
      <c r="S28" s="1">
        <v>68</v>
      </c>
      <c r="T28" s="1">
        <v>38</v>
      </c>
      <c r="U28" s="1">
        <v>38</v>
      </c>
      <c r="W28" s="1">
        <v>58</v>
      </c>
      <c r="X28" s="1">
        <v>40</v>
      </c>
      <c r="Y28" s="1">
        <v>34</v>
      </c>
      <c r="Z28" s="1">
        <v>90</v>
      </c>
      <c r="AA28" s="1">
        <v>45</v>
      </c>
      <c r="AB28" s="1">
        <f t="shared" si="0"/>
        <v>1026</v>
      </c>
      <c r="AC28" s="1" t="s">
        <v>32</v>
      </c>
    </row>
    <row r="29" spans="1:29">
      <c r="A29" s="1" t="s">
        <v>87</v>
      </c>
      <c r="B29" s="1">
        <v>4635</v>
      </c>
      <c r="C29" s="1" t="s">
        <v>88</v>
      </c>
      <c r="D29" s="1">
        <v>40</v>
      </c>
      <c r="E29" s="1">
        <v>44</v>
      </c>
      <c r="F29" s="1">
        <v>43</v>
      </c>
      <c r="G29" s="1">
        <v>48</v>
      </c>
      <c r="H29" s="1">
        <v>40</v>
      </c>
      <c r="J29" s="1">
        <v>45</v>
      </c>
      <c r="L29" s="1">
        <v>47</v>
      </c>
      <c r="M29" s="1">
        <v>40</v>
      </c>
      <c r="N29" s="1">
        <v>42</v>
      </c>
      <c r="O29" s="1">
        <v>43</v>
      </c>
      <c r="Q29" s="1">
        <v>47</v>
      </c>
      <c r="R29" s="1">
        <v>50</v>
      </c>
      <c r="S29" s="1">
        <v>49</v>
      </c>
      <c r="T29" s="1">
        <v>45</v>
      </c>
      <c r="U29" s="1">
        <v>45</v>
      </c>
      <c r="V29" s="1">
        <v>55</v>
      </c>
      <c r="X29" s="1">
        <v>40</v>
      </c>
      <c r="Y29" s="1">
        <v>35</v>
      </c>
      <c r="Z29" s="1">
        <v>91</v>
      </c>
      <c r="AA29" s="1">
        <v>44</v>
      </c>
      <c r="AB29" s="1">
        <f t="shared" si="0"/>
        <v>933</v>
      </c>
      <c r="AC29" s="1" t="s">
        <v>29</v>
      </c>
    </row>
    <row r="30" spans="1:29">
      <c r="A30" s="1" t="s">
        <v>89</v>
      </c>
      <c r="B30" s="1">
        <v>4557</v>
      </c>
      <c r="C30" s="1" t="s">
        <v>90</v>
      </c>
      <c r="D30" s="1">
        <v>59</v>
      </c>
      <c r="E30" s="1">
        <v>44</v>
      </c>
      <c r="F30" s="1">
        <v>43</v>
      </c>
      <c r="G30" s="1">
        <v>51</v>
      </c>
      <c r="H30" s="1">
        <v>48</v>
      </c>
      <c r="K30" s="1">
        <v>62</v>
      </c>
      <c r="L30" s="1">
        <v>60</v>
      </c>
      <c r="M30" s="1">
        <v>40</v>
      </c>
      <c r="N30" s="1">
        <v>30</v>
      </c>
      <c r="O30" s="1">
        <v>40</v>
      </c>
      <c r="Q30" s="1">
        <v>59</v>
      </c>
      <c r="R30" s="1">
        <v>63</v>
      </c>
      <c r="S30" s="1">
        <v>58</v>
      </c>
      <c r="T30" s="1">
        <v>44</v>
      </c>
      <c r="U30" s="1">
        <v>42</v>
      </c>
      <c r="W30" s="1">
        <v>56</v>
      </c>
      <c r="X30" s="1">
        <v>44</v>
      </c>
      <c r="Y30" s="1">
        <v>32</v>
      </c>
      <c r="Z30" s="1">
        <v>85</v>
      </c>
      <c r="AA30" s="1">
        <v>33</v>
      </c>
      <c r="AB30" s="1">
        <f t="shared" si="0"/>
        <v>993</v>
      </c>
      <c r="AC30" s="1" t="s">
        <v>32</v>
      </c>
    </row>
    <row r="31" spans="1:29">
      <c r="A31" s="1" t="s">
        <v>91</v>
      </c>
      <c r="B31" s="1">
        <v>4634</v>
      </c>
      <c r="C31" s="1" t="s">
        <v>92</v>
      </c>
      <c r="D31" s="1">
        <v>64</v>
      </c>
      <c r="E31" s="1">
        <v>48</v>
      </c>
      <c r="F31" s="1">
        <v>47</v>
      </c>
      <c r="G31" s="1">
        <v>55</v>
      </c>
      <c r="H31" s="1">
        <v>57</v>
      </c>
      <c r="I31" s="1">
        <v>60</v>
      </c>
      <c r="L31" s="1">
        <v>58</v>
      </c>
      <c r="M31" s="1">
        <v>45</v>
      </c>
      <c r="N31" s="1">
        <v>44</v>
      </c>
      <c r="O31" s="1">
        <v>46</v>
      </c>
      <c r="Q31" s="1">
        <v>70</v>
      </c>
      <c r="R31" s="1">
        <v>69</v>
      </c>
      <c r="S31" s="1">
        <v>66</v>
      </c>
      <c r="T31" s="1">
        <v>48</v>
      </c>
      <c r="U31" s="1">
        <v>47</v>
      </c>
      <c r="V31" s="1">
        <v>68</v>
      </c>
      <c r="X31" s="1">
        <v>47</v>
      </c>
      <c r="Y31" s="1">
        <v>44</v>
      </c>
      <c r="Z31" s="1">
        <v>96</v>
      </c>
      <c r="AA31" s="1">
        <v>49</v>
      </c>
      <c r="AB31" s="1">
        <f t="shared" si="0"/>
        <v>1128</v>
      </c>
      <c r="AC31" s="1" t="s">
        <v>32</v>
      </c>
    </row>
    <row r="32" spans="1:29">
      <c r="A32" s="1" t="s">
        <v>93</v>
      </c>
      <c r="B32" s="1">
        <v>4506</v>
      </c>
      <c r="C32" s="1" t="s">
        <v>94</v>
      </c>
      <c r="D32" s="1">
        <v>62</v>
      </c>
      <c r="E32" s="1">
        <v>38</v>
      </c>
      <c r="F32" s="1">
        <v>32</v>
      </c>
      <c r="G32" s="1">
        <v>44</v>
      </c>
      <c r="H32" s="1">
        <v>49</v>
      </c>
      <c r="J32" s="1">
        <v>51</v>
      </c>
      <c r="L32" s="1">
        <v>55</v>
      </c>
      <c r="M32" s="1">
        <v>27</v>
      </c>
      <c r="N32" s="1">
        <v>32</v>
      </c>
      <c r="O32" s="1">
        <v>38</v>
      </c>
      <c r="Q32" s="1">
        <v>68</v>
      </c>
      <c r="R32" s="1">
        <v>58</v>
      </c>
      <c r="S32" s="1">
        <v>60</v>
      </c>
      <c r="T32" s="1">
        <v>35</v>
      </c>
      <c r="U32" s="1">
        <v>34</v>
      </c>
      <c r="V32" s="1">
        <v>59</v>
      </c>
      <c r="X32" s="1">
        <v>36</v>
      </c>
      <c r="Y32" s="1">
        <v>32</v>
      </c>
      <c r="Z32" s="1">
        <v>93</v>
      </c>
      <c r="AA32" s="1">
        <v>44</v>
      </c>
      <c r="AB32" s="1">
        <f t="shared" si="0"/>
        <v>947</v>
      </c>
      <c r="AC32" s="1" t="s">
        <v>29</v>
      </c>
    </row>
    <row r="33" spans="1:29">
      <c r="A33" s="1" t="s">
        <v>95</v>
      </c>
      <c r="B33" s="1">
        <v>4551</v>
      </c>
      <c r="C33" s="1" t="s">
        <v>96</v>
      </c>
      <c r="D33" s="1">
        <v>59</v>
      </c>
      <c r="E33" s="1">
        <v>44</v>
      </c>
      <c r="F33" s="1">
        <v>42</v>
      </c>
      <c r="G33" s="1">
        <v>54</v>
      </c>
      <c r="H33" s="1">
        <v>57</v>
      </c>
      <c r="J33" s="1">
        <v>62</v>
      </c>
      <c r="L33" s="1">
        <v>58</v>
      </c>
      <c r="M33" s="1">
        <v>40</v>
      </c>
      <c r="N33" s="1">
        <v>34</v>
      </c>
      <c r="O33" s="1">
        <v>42</v>
      </c>
      <c r="Q33" s="1">
        <v>62</v>
      </c>
      <c r="R33" s="1">
        <v>64</v>
      </c>
      <c r="S33" s="1">
        <v>60</v>
      </c>
      <c r="T33" s="1">
        <v>43</v>
      </c>
      <c r="U33" s="1">
        <v>41</v>
      </c>
      <c r="V33" s="1">
        <v>59</v>
      </c>
      <c r="X33" s="1">
        <v>46</v>
      </c>
      <c r="Y33" s="1">
        <v>42</v>
      </c>
      <c r="Z33" s="1">
        <v>93</v>
      </c>
      <c r="AA33" s="1">
        <v>44</v>
      </c>
      <c r="AB33" s="1">
        <f t="shared" si="0"/>
        <v>1046</v>
      </c>
      <c r="AC33" s="1" t="s">
        <v>32</v>
      </c>
    </row>
    <row r="34" spans="1:29">
      <c r="A34" s="1" t="s">
        <v>97</v>
      </c>
      <c r="B34" s="1">
        <v>4670</v>
      </c>
      <c r="C34" s="1" t="s">
        <v>98</v>
      </c>
      <c r="D34" s="1">
        <v>40</v>
      </c>
      <c r="E34" s="1">
        <v>39</v>
      </c>
      <c r="F34" s="1">
        <v>35</v>
      </c>
      <c r="G34" s="1">
        <v>22</v>
      </c>
      <c r="H34" s="1">
        <v>48</v>
      </c>
      <c r="I34" s="1">
        <v>40</v>
      </c>
      <c r="L34" s="1">
        <v>41</v>
      </c>
      <c r="M34" s="1">
        <v>46</v>
      </c>
      <c r="N34" s="1">
        <v>35</v>
      </c>
      <c r="O34" s="1">
        <v>32</v>
      </c>
      <c r="Q34" s="1">
        <v>45</v>
      </c>
      <c r="R34" s="1">
        <v>40</v>
      </c>
      <c r="S34" s="1">
        <v>35</v>
      </c>
      <c r="T34" s="1">
        <v>38</v>
      </c>
      <c r="U34" s="1">
        <v>35</v>
      </c>
      <c r="W34" s="1">
        <v>35</v>
      </c>
      <c r="X34" s="1">
        <v>38</v>
      </c>
      <c r="Y34" s="1">
        <v>20</v>
      </c>
      <c r="Z34" s="1">
        <v>81</v>
      </c>
      <c r="AA34" s="1">
        <v>40</v>
      </c>
      <c r="AB34" s="1">
        <f t="shared" si="0"/>
        <v>785</v>
      </c>
      <c r="AC34" s="1" t="s">
        <v>64</v>
      </c>
    </row>
    <row r="35" spans="1:29">
      <c r="A35" s="1" t="s">
        <v>99</v>
      </c>
      <c r="B35" s="1">
        <v>4642</v>
      </c>
      <c r="C35" s="1" t="s">
        <v>100</v>
      </c>
      <c r="D35" s="1">
        <v>70</v>
      </c>
      <c r="E35" s="1">
        <v>43</v>
      </c>
      <c r="F35" s="1">
        <v>42</v>
      </c>
      <c r="G35" s="1">
        <v>53</v>
      </c>
      <c r="H35" s="1">
        <v>63</v>
      </c>
      <c r="K35" s="1">
        <v>58</v>
      </c>
      <c r="L35" s="1">
        <v>70</v>
      </c>
      <c r="M35" s="1">
        <v>38</v>
      </c>
      <c r="N35" s="1">
        <v>38</v>
      </c>
      <c r="O35" s="1">
        <v>40</v>
      </c>
      <c r="Q35" s="1">
        <v>66</v>
      </c>
      <c r="R35" s="1">
        <v>68</v>
      </c>
      <c r="S35" s="1">
        <v>63</v>
      </c>
      <c r="T35" s="1">
        <v>42</v>
      </c>
      <c r="U35" s="1">
        <v>41</v>
      </c>
      <c r="W35" s="1">
        <v>63</v>
      </c>
      <c r="X35" s="1">
        <v>41</v>
      </c>
      <c r="Y35" s="1">
        <v>25</v>
      </c>
      <c r="Z35" s="1">
        <v>94</v>
      </c>
      <c r="AA35" s="1">
        <v>43</v>
      </c>
      <c r="AB35" s="1">
        <f t="shared" si="0"/>
        <v>1061</v>
      </c>
      <c r="AC35" s="1" t="s">
        <v>32</v>
      </c>
    </row>
    <row r="36" spans="1:29">
      <c r="A36" s="1" t="s">
        <v>101</v>
      </c>
      <c r="B36" s="1">
        <v>4654</v>
      </c>
      <c r="C36" s="1" t="s">
        <v>102</v>
      </c>
      <c r="D36" s="1">
        <v>72</v>
      </c>
      <c r="E36" s="1">
        <v>38</v>
      </c>
      <c r="F36" s="1">
        <v>38</v>
      </c>
      <c r="G36" s="1">
        <v>50</v>
      </c>
      <c r="H36" s="1">
        <v>59</v>
      </c>
      <c r="J36" s="1">
        <v>58</v>
      </c>
      <c r="L36" s="1">
        <v>63</v>
      </c>
      <c r="M36" s="1">
        <v>38</v>
      </c>
      <c r="N36" s="1">
        <v>20</v>
      </c>
      <c r="O36" s="1">
        <v>44</v>
      </c>
      <c r="Q36" s="1">
        <v>65</v>
      </c>
      <c r="R36" s="1">
        <v>68</v>
      </c>
      <c r="S36" s="1">
        <v>69</v>
      </c>
      <c r="T36" s="1">
        <v>40</v>
      </c>
      <c r="U36" s="1">
        <v>40</v>
      </c>
      <c r="V36" s="1">
        <v>52</v>
      </c>
      <c r="X36" s="1">
        <v>38</v>
      </c>
      <c r="Y36" s="1">
        <v>28</v>
      </c>
      <c r="Z36" s="1">
        <v>89</v>
      </c>
      <c r="AA36" s="1">
        <v>43</v>
      </c>
      <c r="AB36" s="1">
        <f t="shared" si="0"/>
        <v>1012</v>
      </c>
      <c r="AC36" s="1" t="s">
        <v>32</v>
      </c>
    </row>
    <row r="37" spans="1:29">
      <c r="A37" s="1" t="s">
        <v>103</v>
      </c>
      <c r="B37" s="1">
        <v>4504</v>
      </c>
      <c r="C37" s="1" t="s">
        <v>104</v>
      </c>
      <c r="D37" s="1">
        <v>65</v>
      </c>
      <c r="E37" s="1">
        <v>42</v>
      </c>
      <c r="F37" s="1">
        <v>40</v>
      </c>
      <c r="G37" s="1">
        <v>41</v>
      </c>
      <c r="H37" s="1">
        <v>40</v>
      </c>
      <c r="I37" s="1">
        <v>48</v>
      </c>
      <c r="L37" s="1">
        <v>53</v>
      </c>
      <c r="M37" s="1">
        <v>42</v>
      </c>
      <c r="N37" s="1">
        <v>20</v>
      </c>
      <c r="O37" s="1">
        <v>43</v>
      </c>
      <c r="Q37" s="1">
        <v>54</v>
      </c>
      <c r="R37" s="1">
        <v>62</v>
      </c>
      <c r="S37" s="1">
        <v>46</v>
      </c>
      <c r="T37" s="1">
        <v>40</v>
      </c>
      <c r="U37" s="1">
        <v>39</v>
      </c>
      <c r="W37" s="1">
        <v>54</v>
      </c>
      <c r="X37" s="1">
        <v>37</v>
      </c>
      <c r="Y37" s="1">
        <v>25</v>
      </c>
      <c r="Z37" s="1">
        <v>87</v>
      </c>
      <c r="AA37" s="1">
        <v>43</v>
      </c>
      <c r="AB37" s="1">
        <f t="shared" si="0"/>
        <v>921</v>
      </c>
      <c r="AC37" s="1" t="s">
        <v>29</v>
      </c>
    </row>
    <row r="38" spans="1:29">
      <c r="A38" s="1" t="s">
        <v>105</v>
      </c>
      <c r="B38" s="1">
        <v>4534</v>
      </c>
      <c r="C38" s="1" t="s">
        <v>106</v>
      </c>
      <c r="D38" s="1">
        <v>68</v>
      </c>
      <c r="E38" s="1">
        <v>46</v>
      </c>
      <c r="F38" s="1">
        <v>45</v>
      </c>
      <c r="G38" s="1">
        <v>64</v>
      </c>
      <c r="H38" s="1">
        <v>62</v>
      </c>
      <c r="K38" s="1">
        <v>60</v>
      </c>
      <c r="L38" s="1">
        <v>70</v>
      </c>
      <c r="M38" s="1">
        <v>47</v>
      </c>
      <c r="N38" s="1">
        <v>43</v>
      </c>
      <c r="O38" s="1">
        <v>44</v>
      </c>
      <c r="Q38" s="1">
        <v>71</v>
      </c>
      <c r="R38" s="1">
        <v>78</v>
      </c>
      <c r="S38" s="1">
        <v>63</v>
      </c>
      <c r="T38" s="1">
        <v>45</v>
      </c>
      <c r="U38" s="1">
        <v>46</v>
      </c>
      <c r="W38" s="1">
        <v>69</v>
      </c>
      <c r="X38" s="1">
        <v>45</v>
      </c>
      <c r="Y38" s="1">
        <v>44</v>
      </c>
      <c r="Z38" s="1">
        <v>90</v>
      </c>
      <c r="AA38" s="1">
        <v>45</v>
      </c>
      <c r="AB38" s="1">
        <f t="shared" si="0"/>
        <v>1145</v>
      </c>
      <c r="AC38" s="1" t="s">
        <v>32</v>
      </c>
    </row>
    <row r="39" spans="1:29">
      <c r="A39" s="1" t="s">
        <v>107</v>
      </c>
      <c r="B39" s="1">
        <v>4548</v>
      </c>
      <c r="C39" s="1" t="s">
        <v>108</v>
      </c>
      <c r="D39" s="1">
        <v>47</v>
      </c>
      <c r="E39" s="1">
        <v>38</v>
      </c>
      <c r="F39" s="1">
        <v>35</v>
      </c>
      <c r="G39" s="1">
        <v>23</v>
      </c>
      <c r="H39" s="1">
        <v>57</v>
      </c>
      <c r="K39" s="1">
        <v>43</v>
      </c>
      <c r="L39" s="1">
        <v>46</v>
      </c>
      <c r="M39" s="1">
        <v>29</v>
      </c>
      <c r="N39" s="1">
        <v>30</v>
      </c>
      <c r="O39" s="1">
        <v>21</v>
      </c>
      <c r="Q39" s="1">
        <v>43</v>
      </c>
      <c r="R39" s="1">
        <v>48</v>
      </c>
      <c r="S39" s="1">
        <v>45</v>
      </c>
      <c r="T39" s="1">
        <v>35</v>
      </c>
      <c r="U39" s="1">
        <v>36</v>
      </c>
      <c r="W39" s="1">
        <v>55</v>
      </c>
      <c r="X39" s="1">
        <v>25</v>
      </c>
      <c r="Y39" s="1">
        <v>30</v>
      </c>
      <c r="Z39" s="1">
        <v>88</v>
      </c>
      <c r="AA39" s="1">
        <v>42</v>
      </c>
      <c r="AB39" s="1">
        <f t="shared" si="0"/>
        <v>816</v>
      </c>
      <c r="AC39" s="1" t="s">
        <v>64</v>
      </c>
    </row>
    <row r="40" spans="1:29">
      <c r="A40" s="1" t="s">
        <v>109</v>
      </c>
      <c r="B40" s="1">
        <v>4532</v>
      </c>
      <c r="C40" s="1" t="s">
        <v>110</v>
      </c>
      <c r="D40" s="1">
        <v>67</v>
      </c>
      <c r="E40" s="1">
        <v>48</v>
      </c>
      <c r="F40" s="1">
        <v>47</v>
      </c>
      <c r="G40" s="1">
        <v>60</v>
      </c>
      <c r="H40" s="1">
        <v>59</v>
      </c>
      <c r="K40" s="1">
        <v>59</v>
      </c>
      <c r="L40" s="1">
        <v>64</v>
      </c>
      <c r="M40" s="1">
        <v>46</v>
      </c>
      <c r="N40" s="1">
        <v>44</v>
      </c>
      <c r="O40" s="1">
        <v>43</v>
      </c>
      <c r="Q40" s="1">
        <v>64</v>
      </c>
      <c r="R40" s="1">
        <v>64</v>
      </c>
      <c r="S40" s="1">
        <v>68</v>
      </c>
      <c r="T40" s="1">
        <v>44</v>
      </c>
      <c r="U40" s="1">
        <v>45</v>
      </c>
      <c r="V40" s="1">
        <v>59</v>
      </c>
      <c r="X40" s="1">
        <v>46</v>
      </c>
      <c r="Y40" s="1">
        <v>44</v>
      </c>
      <c r="Z40" s="1">
        <v>95</v>
      </c>
      <c r="AA40" s="1">
        <v>45</v>
      </c>
      <c r="AB40" s="1">
        <f t="shared" si="0"/>
        <v>1111</v>
      </c>
      <c r="AC40" s="1" t="s">
        <v>32</v>
      </c>
    </row>
    <row r="41" spans="1:29">
      <c r="A41" s="1" t="s">
        <v>111</v>
      </c>
      <c r="B41" s="1">
        <v>4537</v>
      </c>
      <c r="C41" s="1" t="s">
        <v>112</v>
      </c>
      <c r="D41" s="1">
        <v>66</v>
      </c>
      <c r="E41" s="1">
        <v>42</v>
      </c>
      <c r="F41" s="1">
        <v>40</v>
      </c>
      <c r="G41" s="1">
        <v>42</v>
      </c>
      <c r="H41" s="1">
        <v>53</v>
      </c>
      <c r="J41" s="1">
        <v>50</v>
      </c>
      <c r="L41" s="1">
        <v>53</v>
      </c>
      <c r="M41" s="1">
        <v>39</v>
      </c>
      <c r="N41" s="1">
        <v>44</v>
      </c>
      <c r="O41" s="1">
        <v>40</v>
      </c>
      <c r="Q41" s="1">
        <v>59</v>
      </c>
      <c r="R41" s="1">
        <v>48</v>
      </c>
      <c r="S41" s="1">
        <v>64</v>
      </c>
      <c r="T41" s="1">
        <v>45</v>
      </c>
      <c r="U41" s="1">
        <v>45</v>
      </c>
      <c r="V41" s="1">
        <v>54</v>
      </c>
      <c r="X41" s="1">
        <v>40</v>
      </c>
      <c r="Y41" s="1">
        <v>35</v>
      </c>
      <c r="Z41" s="1">
        <v>95</v>
      </c>
      <c r="AA41" s="1">
        <v>46</v>
      </c>
      <c r="AB41" s="1">
        <f t="shared" si="0"/>
        <v>1000</v>
      </c>
      <c r="AC41" s="1" t="s">
        <v>32</v>
      </c>
    </row>
    <row r="42" spans="1:29">
      <c r="A42" s="1" t="s">
        <v>113</v>
      </c>
      <c r="B42" s="1">
        <v>4604</v>
      </c>
      <c r="C42" s="1" t="s">
        <v>114</v>
      </c>
      <c r="D42" s="1">
        <v>65</v>
      </c>
      <c r="E42" s="1">
        <v>48</v>
      </c>
      <c r="F42" s="1">
        <v>47</v>
      </c>
      <c r="G42" s="1">
        <v>67</v>
      </c>
      <c r="H42" s="1">
        <v>56</v>
      </c>
      <c r="J42" s="1">
        <v>66</v>
      </c>
      <c r="L42" s="1">
        <v>71</v>
      </c>
      <c r="M42" s="1">
        <v>46</v>
      </c>
      <c r="N42" s="1">
        <v>43</v>
      </c>
      <c r="O42" s="1">
        <v>47</v>
      </c>
      <c r="Q42" s="1">
        <v>76</v>
      </c>
      <c r="R42" s="1">
        <v>71</v>
      </c>
      <c r="S42" s="1">
        <v>62</v>
      </c>
      <c r="T42" s="1">
        <v>47</v>
      </c>
      <c r="U42" s="1">
        <v>48</v>
      </c>
      <c r="W42" s="1">
        <v>71</v>
      </c>
      <c r="X42" s="1">
        <v>48</v>
      </c>
      <c r="Y42" s="1">
        <v>47</v>
      </c>
      <c r="Z42" s="1">
        <v>98</v>
      </c>
      <c r="AA42" s="1">
        <v>48</v>
      </c>
      <c r="AB42" s="1">
        <f t="shared" si="0"/>
        <v>1172</v>
      </c>
      <c r="AC42" s="1" t="s">
        <v>32</v>
      </c>
    </row>
    <row r="43" spans="1:29">
      <c r="A43" s="1" t="s">
        <v>115</v>
      </c>
      <c r="B43" s="1">
        <v>4540</v>
      </c>
      <c r="C43" s="1" t="s">
        <v>116</v>
      </c>
      <c r="D43" s="1">
        <v>66</v>
      </c>
      <c r="E43" s="1">
        <v>41</v>
      </c>
      <c r="F43" s="1">
        <v>42</v>
      </c>
      <c r="G43" s="1">
        <v>46</v>
      </c>
      <c r="H43" s="1">
        <v>53</v>
      </c>
      <c r="J43" s="1">
        <v>53</v>
      </c>
      <c r="L43" s="1">
        <v>59</v>
      </c>
      <c r="M43" s="1">
        <v>40</v>
      </c>
      <c r="N43" s="1">
        <v>35</v>
      </c>
      <c r="O43" s="1">
        <v>39</v>
      </c>
      <c r="Q43" s="1">
        <v>55</v>
      </c>
      <c r="R43" s="1">
        <v>70</v>
      </c>
      <c r="S43" s="1">
        <v>54</v>
      </c>
      <c r="T43" s="1">
        <v>40</v>
      </c>
      <c r="U43" s="1">
        <v>41</v>
      </c>
      <c r="W43" s="1">
        <v>55</v>
      </c>
      <c r="X43" s="1">
        <v>39</v>
      </c>
      <c r="Y43" s="1">
        <v>36</v>
      </c>
      <c r="Z43" s="1">
        <v>93</v>
      </c>
      <c r="AA43" s="1">
        <v>46</v>
      </c>
      <c r="AB43" s="1">
        <f t="shared" si="0"/>
        <v>1003</v>
      </c>
      <c r="AC43" s="1" t="s">
        <v>32</v>
      </c>
    </row>
    <row r="44" spans="1:29">
      <c r="A44" s="1" t="s">
        <v>117</v>
      </c>
      <c r="B44" s="1">
        <v>4601</v>
      </c>
      <c r="C44" s="1" t="s">
        <v>118</v>
      </c>
      <c r="D44" s="1">
        <v>65</v>
      </c>
      <c r="E44" s="1">
        <v>40</v>
      </c>
      <c r="F44" s="1">
        <v>40</v>
      </c>
      <c r="G44" s="1">
        <v>58</v>
      </c>
      <c r="H44" s="1">
        <v>49</v>
      </c>
      <c r="J44" s="1">
        <v>53</v>
      </c>
      <c r="L44" s="1">
        <v>60</v>
      </c>
      <c r="M44" s="1">
        <v>34</v>
      </c>
      <c r="N44" s="1">
        <v>35</v>
      </c>
      <c r="O44" s="1">
        <v>47</v>
      </c>
      <c r="Q44" s="1">
        <v>61</v>
      </c>
      <c r="R44" s="1">
        <v>64</v>
      </c>
      <c r="S44" s="1">
        <v>58</v>
      </c>
      <c r="T44" s="1">
        <v>41</v>
      </c>
      <c r="U44" s="1">
        <v>40</v>
      </c>
      <c r="W44" s="1">
        <v>68</v>
      </c>
      <c r="X44" s="1">
        <v>45</v>
      </c>
      <c r="Y44" s="1">
        <v>43</v>
      </c>
      <c r="Z44" s="1">
        <v>97</v>
      </c>
      <c r="AA44" s="1">
        <v>47</v>
      </c>
      <c r="AB44" s="1">
        <f t="shared" si="0"/>
        <v>1045</v>
      </c>
      <c r="AC44" s="1" t="s">
        <v>32</v>
      </c>
    </row>
    <row r="45" spans="1:29">
      <c r="A45" s="1" t="s">
        <v>119</v>
      </c>
      <c r="B45" s="1">
        <v>4665</v>
      </c>
      <c r="C45" s="1" t="s">
        <v>120</v>
      </c>
      <c r="D45" s="1">
        <v>63</v>
      </c>
      <c r="E45" s="1">
        <v>44</v>
      </c>
      <c r="F45" s="1">
        <v>43</v>
      </c>
      <c r="G45" s="1">
        <v>50</v>
      </c>
      <c r="H45" s="1">
        <v>49</v>
      </c>
      <c r="K45" s="1">
        <v>60</v>
      </c>
      <c r="L45" s="1">
        <v>61</v>
      </c>
      <c r="M45" s="1">
        <v>45</v>
      </c>
      <c r="N45" s="1">
        <v>40</v>
      </c>
      <c r="O45" s="1">
        <v>44</v>
      </c>
      <c r="Q45" s="1">
        <v>69</v>
      </c>
      <c r="R45" s="1">
        <v>71</v>
      </c>
      <c r="S45" s="1">
        <v>61</v>
      </c>
      <c r="T45" s="1">
        <v>46</v>
      </c>
      <c r="U45" s="1">
        <v>45</v>
      </c>
      <c r="W45" s="1">
        <v>62</v>
      </c>
      <c r="X45" s="1">
        <v>44</v>
      </c>
      <c r="Y45" s="1">
        <v>41</v>
      </c>
      <c r="Z45" s="1">
        <v>94</v>
      </c>
      <c r="AA45" s="1">
        <v>44</v>
      </c>
      <c r="AB45" s="1">
        <f t="shared" si="0"/>
        <v>1076</v>
      </c>
      <c r="AC45" s="1" t="s">
        <v>32</v>
      </c>
    </row>
    <row r="46" spans="1:30">
      <c r="A46" s="1" t="s">
        <v>121</v>
      </c>
      <c r="B46" s="1">
        <v>4562</v>
      </c>
      <c r="C46" s="1" t="s">
        <v>122</v>
      </c>
      <c r="D46" s="1">
        <v>57</v>
      </c>
      <c r="E46" s="1">
        <v>43</v>
      </c>
      <c r="F46" s="1">
        <v>42</v>
      </c>
      <c r="G46" s="1">
        <v>40</v>
      </c>
      <c r="H46" s="1">
        <v>58</v>
      </c>
      <c r="I46" s="1">
        <v>51</v>
      </c>
      <c r="L46" s="1">
        <v>46</v>
      </c>
      <c r="M46" s="1">
        <v>38</v>
      </c>
      <c r="N46" s="1">
        <v>22</v>
      </c>
      <c r="O46" s="1">
        <v>38</v>
      </c>
      <c r="Q46" s="1">
        <v>53</v>
      </c>
      <c r="R46" s="1">
        <v>55</v>
      </c>
      <c r="S46" s="1">
        <v>55</v>
      </c>
      <c r="T46" s="1">
        <v>37</v>
      </c>
      <c r="U46" s="1">
        <v>35</v>
      </c>
      <c r="W46" s="1">
        <v>56</v>
      </c>
      <c r="X46" s="1">
        <v>30</v>
      </c>
      <c r="Y46" s="1">
        <v>30</v>
      </c>
      <c r="Z46" s="1">
        <v>80</v>
      </c>
      <c r="AA46" s="1">
        <v>27</v>
      </c>
      <c r="AB46" s="1">
        <f t="shared" si="0"/>
        <v>893</v>
      </c>
      <c r="AC46" s="1" t="s">
        <v>29</v>
      </c>
      <c r="AD46" s="1">
        <v>7</v>
      </c>
    </row>
    <row r="47" spans="1:29">
      <c r="A47" s="1" t="s">
        <v>123</v>
      </c>
      <c r="B47" s="1">
        <v>4661</v>
      </c>
      <c r="C47" s="1" t="s">
        <v>124</v>
      </c>
      <c r="D47" s="1">
        <v>66</v>
      </c>
      <c r="E47" s="1">
        <v>44</v>
      </c>
      <c r="F47" s="1">
        <v>44</v>
      </c>
      <c r="G47" s="1">
        <v>62</v>
      </c>
      <c r="H47" s="1">
        <v>56</v>
      </c>
      <c r="K47" s="1">
        <v>59</v>
      </c>
      <c r="L47" s="1">
        <v>69</v>
      </c>
      <c r="M47" s="1">
        <v>44</v>
      </c>
      <c r="N47" s="1">
        <v>40</v>
      </c>
      <c r="O47" s="1">
        <v>41</v>
      </c>
      <c r="Q47" s="1">
        <v>71</v>
      </c>
      <c r="R47" s="1">
        <v>75</v>
      </c>
      <c r="S47" s="1">
        <v>59</v>
      </c>
      <c r="T47" s="1">
        <v>46</v>
      </c>
      <c r="U47" s="1">
        <v>45</v>
      </c>
      <c r="W47" s="1">
        <v>69</v>
      </c>
      <c r="X47" s="1">
        <v>45</v>
      </c>
      <c r="Y47" s="1">
        <v>44</v>
      </c>
      <c r="Z47" s="1">
        <v>94</v>
      </c>
      <c r="AA47" s="1">
        <v>45</v>
      </c>
      <c r="AB47" s="1">
        <f t="shared" si="0"/>
        <v>1118</v>
      </c>
      <c r="AC47" s="1" t="s">
        <v>32</v>
      </c>
    </row>
    <row r="48" spans="1:29">
      <c r="A48" s="1" t="s">
        <v>125</v>
      </c>
      <c r="B48" s="1">
        <v>4533</v>
      </c>
      <c r="C48" s="1" t="s">
        <v>126</v>
      </c>
      <c r="D48" s="1">
        <v>58</v>
      </c>
      <c r="E48" s="1">
        <v>43</v>
      </c>
      <c r="F48" s="1">
        <v>43</v>
      </c>
      <c r="G48" s="1">
        <v>50</v>
      </c>
      <c r="H48" s="1">
        <v>52</v>
      </c>
      <c r="I48" s="1">
        <v>50</v>
      </c>
      <c r="L48" s="1">
        <v>59</v>
      </c>
      <c r="M48" s="1">
        <v>46</v>
      </c>
      <c r="N48" s="1">
        <v>40</v>
      </c>
      <c r="O48" s="1">
        <v>41</v>
      </c>
      <c r="Q48" s="1">
        <v>58</v>
      </c>
      <c r="R48" s="1">
        <v>54</v>
      </c>
      <c r="S48" s="1">
        <v>51</v>
      </c>
      <c r="T48" s="1">
        <v>43</v>
      </c>
      <c r="U48" s="1">
        <v>41</v>
      </c>
      <c r="V48" s="1">
        <v>54</v>
      </c>
      <c r="X48" s="1">
        <v>40</v>
      </c>
      <c r="Y48" s="1">
        <v>37</v>
      </c>
      <c r="Z48" s="1">
        <v>94</v>
      </c>
      <c r="AA48" s="1">
        <v>45</v>
      </c>
      <c r="AB48" s="1">
        <f t="shared" si="0"/>
        <v>999</v>
      </c>
      <c r="AC48" s="1" t="s">
        <v>32</v>
      </c>
    </row>
    <row r="49" spans="1:29">
      <c r="A49" s="1" t="s">
        <v>127</v>
      </c>
      <c r="B49" s="1">
        <v>4517</v>
      </c>
      <c r="C49" s="1" t="s">
        <v>128</v>
      </c>
      <c r="D49" s="1">
        <v>50</v>
      </c>
      <c r="E49" s="1">
        <v>20</v>
      </c>
      <c r="F49" s="1">
        <v>22</v>
      </c>
      <c r="G49" s="1">
        <v>28</v>
      </c>
      <c r="H49" s="1">
        <v>54</v>
      </c>
      <c r="K49" s="1">
        <v>47</v>
      </c>
      <c r="L49" s="1">
        <v>42</v>
      </c>
      <c r="M49" s="1">
        <v>35</v>
      </c>
      <c r="N49" s="1">
        <v>28</v>
      </c>
      <c r="O49" s="1">
        <v>22</v>
      </c>
      <c r="Q49" s="1">
        <v>46</v>
      </c>
      <c r="R49" s="1">
        <v>44</v>
      </c>
      <c r="S49" s="1">
        <v>35</v>
      </c>
      <c r="T49" s="1">
        <v>22</v>
      </c>
      <c r="U49" s="1">
        <v>21</v>
      </c>
      <c r="W49" s="1">
        <v>43</v>
      </c>
      <c r="X49" s="1" t="s">
        <v>80</v>
      </c>
      <c r="Y49" s="1" t="s">
        <v>80</v>
      </c>
      <c r="Z49" s="1">
        <v>80</v>
      </c>
      <c r="AA49" s="1">
        <v>40</v>
      </c>
      <c r="AB49" s="1">
        <f t="shared" si="0"/>
        <v>679</v>
      </c>
      <c r="AC49" s="1" t="s">
        <v>64</v>
      </c>
    </row>
    <row r="50" spans="1:29">
      <c r="A50" s="1" t="s">
        <v>129</v>
      </c>
      <c r="B50" s="1">
        <v>4637</v>
      </c>
      <c r="C50" s="1" t="s">
        <v>130</v>
      </c>
      <c r="D50" s="1">
        <v>60</v>
      </c>
      <c r="E50" s="1">
        <v>38</v>
      </c>
      <c r="F50" s="1">
        <v>39</v>
      </c>
      <c r="G50" s="1">
        <v>51</v>
      </c>
      <c r="H50" s="1">
        <v>41</v>
      </c>
      <c r="K50" s="1">
        <v>46</v>
      </c>
      <c r="L50" s="1">
        <v>61</v>
      </c>
      <c r="M50" s="1">
        <v>30</v>
      </c>
      <c r="N50" s="1">
        <v>40</v>
      </c>
      <c r="O50" s="1">
        <v>38</v>
      </c>
      <c r="Q50" s="1">
        <v>44</v>
      </c>
      <c r="R50" s="1">
        <v>54</v>
      </c>
      <c r="S50" s="1">
        <v>53</v>
      </c>
      <c r="T50" s="1">
        <v>45</v>
      </c>
      <c r="U50" s="1">
        <v>44</v>
      </c>
      <c r="W50" s="1">
        <v>44</v>
      </c>
      <c r="X50" s="1">
        <v>40</v>
      </c>
      <c r="Y50" s="1">
        <v>38</v>
      </c>
      <c r="Z50" s="1">
        <v>85</v>
      </c>
      <c r="AA50" s="1">
        <v>37</v>
      </c>
      <c r="AB50" s="1">
        <f t="shared" si="0"/>
        <v>928</v>
      </c>
      <c r="AC50" s="1" t="s">
        <v>29</v>
      </c>
    </row>
    <row r="51" spans="1:29">
      <c r="A51" s="1" t="s">
        <v>131</v>
      </c>
      <c r="B51" s="1">
        <v>4572</v>
      </c>
      <c r="C51" s="1" t="s">
        <v>132</v>
      </c>
      <c r="D51" s="1">
        <v>50</v>
      </c>
      <c r="E51" s="1">
        <v>35</v>
      </c>
      <c r="F51" s="1">
        <v>30</v>
      </c>
      <c r="G51" s="1">
        <v>40</v>
      </c>
      <c r="H51" s="1">
        <v>59</v>
      </c>
      <c r="K51" s="1">
        <v>59</v>
      </c>
      <c r="L51" s="1">
        <v>43</v>
      </c>
      <c r="M51" s="1">
        <v>40</v>
      </c>
      <c r="N51" s="1">
        <v>37</v>
      </c>
      <c r="O51" s="1">
        <v>22</v>
      </c>
      <c r="Q51" s="1">
        <v>45</v>
      </c>
      <c r="R51" s="1">
        <v>14</v>
      </c>
      <c r="S51" s="1">
        <v>46</v>
      </c>
      <c r="T51" s="1">
        <v>30</v>
      </c>
      <c r="U51" s="1">
        <v>32</v>
      </c>
      <c r="V51" s="1">
        <v>40</v>
      </c>
      <c r="X51" s="1">
        <v>35</v>
      </c>
      <c r="Y51" s="1">
        <v>25</v>
      </c>
      <c r="Z51" s="1">
        <v>88</v>
      </c>
      <c r="AA51" s="1">
        <v>42</v>
      </c>
      <c r="AB51" s="1">
        <f t="shared" si="0"/>
        <v>812</v>
      </c>
      <c r="AC51" s="1" t="s">
        <v>64</v>
      </c>
    </row>
    <row r="52" spans="1:29">
      <c r="A52" s="1" t="s">
        <v>133</v>
      </c>
      <c r="B52" s="1">
        <v>4526</v>
      </c>
      <c r="C52" s="1" t="s">
        <v>134</v>
      </c>
      <c r="D52" s="1">
        <v>68</v>
      </c>
      <c r="E52" s="1">
        <v>40</v>
      </c>
      <c r="F52" s="1">
        <v>42</v>
      </c>
      <c r="G52" s="1">
        <v>54</v>
      </c>
      <c r="H52" s="1">
        <v>55</v>
      </c>
      <c r="K52" s="1">
        <v>64</v>
      </c>
      <c r="L52" s="1">
        <v>67</v>
      </c>
      <c r="M52" s="1">
        <v>40</v>
      </c>
      <c r="N52" s="1">
        <v>35</v>
      </c>
      <c r="O52" s="1">
        <v>43</v>
      </c>
      <c r="Q52" s="1">
        <v>62</v>
      </c>
      <c r="R52" s="1">
        <v>62</v>
      </c>
      <c r="S52" s="1">
        <v>58</v>
      </c>
      <c r="T52" s="1">
        <v>40</v>
      </c>
      <c r="U52" s="1">
        <v>39</v>
      </c>
      <c r="W52" s="1">
        <v>53</v>
      </c>
      <c r="X52" s="1">
        <v>32</v>
      </c>
      <c r="Y52" s="1">
        <v>38</v>
      </c>
      <c r="Z52" s="1">
        <v>89</v>
      </c>
      <c r="AA52" s="1">
        <v>46</v>
      </c>
      <c r="AB52" s="1">
        <f t="shared" si="0"/>
        <v>1027</v>
      </c>
      <c r="AC52" s="1" t="s">
        <v>32</v>
      </c>
    </row>
    <row r="53" spans="1:29">
      <c r="A53" s="1" t="s">
        <v>135</v>
      </c>
      <c r="B53" s="1">
        <v>4611</v>
      </c>
      <c r="C53" s="1" t="s">
        <v>136</v>
      </c>
      <c r="D53" s="1">
        <v>68</v>
      </c>
      <c r="E53" s="1">
        <v>45</v>
      </c>
      <c r="F53" s="1">
        <v>43</v>
      </c>
      <c r="G53" s="1">
        <v>70</v>
      </c>
      <c r="H53" s="1">
        <v>58</v>
      </c>
      <c r="K53" s="1">
        <v>69</v>
      </c>
      <c r="L53" s="1">
        <v>71</v>
      </c>
      <c r="M53" s="1">
        <v>41</v>
      </c>
      <c r="N53" s="1">
        <v>35</v>
      </c>
      <c r="O53" s="1">
        <v>39</v>
      </c>
      <c r="Q53" s="1">
        <v>62</v>
      </c>
      <c r="R53" s="1">
        <v>74</v>
      </c>
      <c r="S53" s="1">
        <v>69</v>
      </c>
      <c r="T53" s="1">
        <v>45</v>
      </c>
      <c r="U53" s="1">
        <v>44</v>
      </c>
      <c r="W53" s="1">
        <v>46</v>
      </c>
      <c r="X53" s="1">
        <v>46</v>
      </c>
      <c r="Y53" s="1">
        <v>44</v>
      </c>
      <c r="Z53" s="1">
        <v>95</v>
      </c>
      <c r="AA53" s="1">
        <v>46</v>
      </c>
      <c r="AB53" s="1">
        <f t="shared" si="0"/>
        <v>1110</v>
      </c>
      <c r="AC53" s="1" t="s">
        <v>32</v>
      </c>
    </row>
    <row r="54" spans="1:29">
      <c r="A54" s="1" t="s">
        <v>137</v>
      </c>
      <c r="B54" s="1">
        <v>4622</v>
      </c>
      <c r="C54" s="1" t="s">
        <v>138</v>
      </c>
      <c r="D54" s="1">
        <v>69</v>
      </c>
      <c r="E54" s="1">
        <v>44</v>
      </c>
      <c r="F54" s="1">
        <v>43</v>
      </c>
      <c r="G54" s="1">
        <v>44</v>
      </c>
      <c r="H54" s="1">
        <v>54</v>
      </c>
      <c r="J54" s="1">
        <v>54</v>
      </c>
      <c r="L54" s="1">
        <v>69</v>
      </c>
      <c r="M54" s="1">
        <v>46</v>
      </c>
      <c r="N54" s="1">
        <v>40</v>
      </c>
      <c r="O54" s="1">
        <v>45</v>
      </c>
      <c r="Q54" s="1">
        <v>68</v>
      </c>
      <c r="R54" s="1">
        <v>62</v>
      </c>
      <c r="S54" s="1">
        <v>61</v>
      </c>
      <c r="T54" s="1">
        <v>47</v>
      </c>
      <c r="U54" s="1">
        <v>45</v>
      </c>
      <c r="W54" s="1">
        <v>65</v>
      </c>
      <c r="X54" s="1">
        <v>44</v>
      </c>
      <c r="Y54" s="1">
        <v>43</v>
      </c>
      <c r="Z54" s="1">
        <v>90</v>
      </c>
      <c r="AA54" s="1">
        <v>44</v>
      </c>
      <c r="AB54" s="1">
        <f t="shared" si="0"/>
        <v>1077</v>
      </c>
      <c r="AC54" s="1" t="s">
        <v>32</v>
      </c>
    </row>
    <row r="55" spans="1:29">
      <c r="A55" s="1" t="s">
        <v>139</v>
      </c>
      <c r="B55" s="1">
        <v>4617</v>
      </c>
      <c r="C55" s="1" t="s">
        <v>140</v>
      </c>
      <c r="D55" s="1">
        <v>55</v>
      </c>
      <c r="E55" s="1">
        <v>40</v>
      </c>
      <c r="F55" s="1">
        <v>40</v>
      </c>
      <c r="G55" s="1">
        <v>40</v>
      </c>
      <c r="H55" s="1">
        <v>40</v>
      </c>
      <c r="K55" s="1">
        <v>46</v>
      </c>
      <c r="L55" s="1">
        <v>52</v>
      </c>
      <c r="M55" s="1">
        <v>40</v>
      </c>
      <c r="N55" s="1">
        <v>29</v>
      </c>
      <c r="O55" s="1">
        <v>39</v>
      </c>
      <c r="Q55" s="1">
        <v>58</v>
      </c>
      <c r="R55" s="1">
        <v>44</v>
      </c>
      <c r="S55" s="1">
        <v>58</v>
      </c>
      <c r="T55" s="1">
        <v>45</v>
      </c>
      <c r="U55" s="1">
        <v>42</v>
      </c>
      <c r="V55" s="1">
        <v>56</v>
      </c>
      <c r="X55" s="1">
        <v>40</v>
      </c>
      <c r="Y55" s="1">
        <v>36</v>
      </c>
      <c r="Z55" s="1">
        <v>85</v>
      </c>
      <c r="AA55" s="1">
        <v>35</v>
      </c>
      <c r="AB55" s="1">
        <f t="shared" si="0"/>
        <v>920</v>
      </c>
      <c r="AC55" s="1" t="s">
        <v>29</v>
      </c>
    </row>
    <row r="56" spans="1:29">
      <c r="A56" s="1" t="s">
        <v>141</v>
      </c>
      <c r="B56" s="1">
        <v>4668</v>
      </c>
      <c r="C56" s="1" t="s">
        <v>142</v>
      </c>
      <c r="D56" s="1">
        <v>70</v>
      </c>
      <c r="E56" s="1">
        <v>44</v>
      </c>
      <c r="F56" s="1">
        <v>43</v>
      </c>
      <c r="G56" s="1">
        <v>58</v>
      </c>
      <c r="H56" s="1">
        <v>55</v>
      </c>
      <c r="K56" s="1">
        <v>55</v>
      </c>
      <c r="L56" s="1">
        <v>69</v>
      </c>
      <c r="M56" s="1">
        <v>45</v>
      </c>
      <c r="N56" s="1">
        <v>22</v>
      </c>
      <c r="O56" s="1">
        <v>42</v>
      </c>
      <c r="Q56" s="1">
        <v>64</v>
      </c>
      <c r="R56" s="1">
        <v>69</v>
      </c>
      <c r="S56" s="1">
        <v>61</v>
      </c>
      <c r="T56" s="1">
        <v>46</v>
      </c>
      <c r="U56" s="1">
        <v>44</v>
      </c>
      <c r="W56" s="1">
        <v>72</v>
      </c>
      <c r="X56" s="1">
        <v>44</v>
      </c>
      <c r="Y56" s="1">
        <v>39</v>
      </c>
      <c r="Z56" s="1">
        <v>96</v>
      </c>
      <c r="AA56" s="1">
        <v>44</v>
      </c>
      <c r="AB56" s="1">
        <f t="shared" si="0"/>
        <v>1082</v>
      </c>
      <c r="AC56" s="1" t="s">
        <v>32</v>
      </c>
    </row>
    <row r="57" spans="1:29">
      <c r="A57" s="1" t="s">
        <v>143</v>
      </c>
      <c r="B57" s="1">
        <v>4528</v>
      </c>
      <c r="C57" s="1" t="s">
        <v>144</v>
      </c>
      <c r="D57" s="1">
        <v>66</v>
      </c>
      <c r="E57" s="1">
        <v>42</v>
      </c>
      <c r="F57" s="1">
        <v>41</v>
      </c>
      <c r="G57" s="1">
        <v>45</v>
      </c>
      <c r="H57" s="1">
        <v>53</v>
      </c>
      <c r="K57" s="1">
        <v>58</v>
      </c>
      <c r="L57" s="1">
        <v>56</v>
      </c>
      <c r="M57" s="1">
        <v>46</v>
      </c>
      <c r="N57" s="1">
        <v>42</v>
      </c>
      <c r="O57" s="1">
        <v>42</v>
      </c>
      <c r="Q57" s="1">
        <v>56</v>
      </c>
      <c r="R57" s="1">
        <v>58</v>
      </c>
      <c r="S57" s="1">
        <v>55</v>
      </c>
      <c r="T57" s="1">
        <v>42</v>
      </c>
      <c r="U57" s="1">
        <v>42</v>
      </c>
      <c r="W57" s="1">
        <v>57</v>
      </c>
      <c r="X57" s="1">
        <v>42</v>
      </c>
      <c r="Y57" s="1">
        <v>40</v>
      </c>
      <c r="Z57" s="1">
        <v>92</v>
      </c>
      <c r="AA57" s="1">
        <v>43</v>
      </c>
      <c r="AB57" s="1">
        <f t="shared" si="0"/>
        <v>1018</v>
      </c>
      <c r="AC57" s="1" t="s">
        <v>32</v>
      </c>
    </row>
    <row r="58" spans="1:29">
      <c r="A58" s="1" t="s">
        <v>145</v>
      </c>
      <c r="B58" s="1">
        <v>4624</v>
      </c>
      <c r="C58" s="1" t="s">
        <v>146</v>
      </c>
      <c r="D58" s="1">
        <v>66</v>
      </c>
      <c r="E58" s="1">
        <v>38</v>
      </c>
      <c r="F58" s="1">
        <v>39</v>
      </c>
      <c r="G58" s="1">
        <v>59</v>
      </c>
      <c r="H58" s="1">
        <v>50</v>
      </c>
      <c r="K58" s="1">
        <v>50</v>
      </c>
      <c r="L58" s="1">
        <v>65</v>
      </c>
      <c r="M58" s="1">
        <v>30</v>
      </c>
      <c r="N58" s="1">
        <v>35</v>
      </c>
      <c r="O58" s="1">
        <v>43</v>
      </c>
      <c r="Q58" s="1">
        <v>60</v>
      </c>
      <c r="R58" s="1">
        <v>66</v>
      </c>
      <c r="S58" s="1">
        <v>63</v>
      </c>
      <c r="T58" s="1">
        <v>44</v>
      </c>
      <c r="U58" s="1">
        <v>42</v>
      </c>
      <c r="W58" s="1">
        <v>59</v>
      </c>
      <c r="X58" s="1">
        <v>40</v>
      </c>
      <c r="Y58" s="1">
        <v>37</v>
      </c>
      <c r="Z58" s="1">
        <v>95</v>
      </c>
      <c r="AA58" s="1">
        <v>45</v>
      </c>
      <c r="AB58" s="1">
        <f t="shared" si="0"/>
        <v>1026</v>
      </c>
      <c r="AC58" s="1" t="s">
        <v>32</v>
      </c>
    </row>
    <row r="59" spans="1:29">
      <c r="A59" s="1" t="s">
        <v>147</v>
      </c>
      <c r="B59" s="1">
        <v>4653</v>
      </c>
      <c r="C59" s="1" t="s">
        <v>148</v>
      </c>
      <c r="D59" s="1">
        <v>62</v>
      </c>
      <c r="E59" s="1">
        <v>45</v>
      </c>
      <c r="F59" s="1">
        <v>46</v>
      </c>
      <c r="G59" s="1">
        <v>52</v>
      </c>
      <c r="H59" s="1">
        <v>40</v>
      </c>
      <c r="K59" s="1">
        <v>48</v>
      </c>
      <c r="L59" s="1">
        <v>61</v>
      </c>
      <c r="M59" s="1">
        <v>46</v>
      </c>
      <c r="N59" s="1">
        <v>42</v>
      </c>
      <c r="O59" s="1">
        <v>45</v>
      </c>
      <c r="Q59" s="1">
        <v>60</v>
      </c>
      <c r="R59" s="1">
        <v>64</v>
      </c>
      <c r="S59" s="1">
        <v>63</v>
      </c>
      <c r="T59" s="1">
        <v>46</v>
      </c>
      <c r="U59" s="1">
        <v>45</v>
      </c>
      <c r="V59" s="1">
        <v>64</v>
      </c>
      <c r="X59" s="1">
        <v>46</v>
      </c>
      <c r="Y59" s="1">
        <v>45</v>
      </c>
      <c r="Z59" s="1">
        <v>92</v>
      </c>
      <c r="AA59" s="1">
        <v>48</v>
      </c>
      <c r="AB59" s="1">
        <f t="shared" si="0"/>
        <v>1060</v>
      </c>
      <c r="AC59" s="1" t="s">
        <v>32</v>
      </c>
    </row>
    <row r="60" spans="1:29">
      <c r="A60" s="1" t="s">
        <v>149</v>
      </c>
      <c r="B60" s="1">
        <v>4503</v>
      </c>
      <c r="C60" s="1" t="s">
        <v>150</v>
      </c>
      <c r="D60" s="1">
        <v>68</v>
      </c>
      <c r="E60" s="1">
        <v>40</v>
      </c>
      <c r="F60" s="1">
        <v>39</v>
      </c>
      <c r="G60" s="1">
        <v>48</v>
      </c>
      <c r="H60" s="1">
        <v>62</v>
      </c>
      <c r="K60" s="1">
        <v>42</v>
      </c>
      <c r="L60" s="1">
        <v>55</v>
      </c>
      <c r="M60" s="1">
        <v>40</v>
      </c>
      <c r="N60" s="1">
        <v>36</v>
      </c>
      <c r="O60" s="1">
        <v>46</v>
      </c>
      <c r="Q60" s="1">
        <v>59</v>
      </c>
      <c r="R60" s="1">
        <v>66</v>
      </c>
      <c r="S60" s="1">
        <v>63</v>
      </c>
      <c r="T60" s="1">
        <v>40</v>
      </c>
      <c r="U60" s="1">
        <v>42</v>
      </c>
      <c r="V60" s="1">
        <v>60</v>
      </c>
      <c r="X60" s="1">
        <v>41</v>
      </c>
      <c r="Y60" s="1">
        <v>36</v>
      </c>
      <c r="Z60" s="1">
        <v>88</v>
      </c>
      <c r="AA60" s="1">
        <v>42</v>
      </c>
      <c r="AB60" s="1">
        <f t="shared" si="0"/>
        <v>1013</v>
      </c>
      <c r="AC60" s="1" t="s">
        <v>32</v>
      </c>
    </row>
    <row r="61" spans="1:29">
      <c r="A61" s="1" t="s">
        <v>151</v>
      </c>
      <c r="B61" s="1">
        <v>4561</v>
      </c>
      <c r="C61" s="1" t="s">
        <v>152</v>
      </c>
      <c r="D61" s="1">
        <v>61</v>
      </c>
      <c r="E61" s="1">
        <v>44</v>
      </c>
      <c r="F61" s="1">
        <v>43</v>
      </c>
      <c r="G61" s="1">
        <v>40</v>
      </c>
      <c r="H61" s="1">
        <v>54</v>
      </c>
      <c r="I61" s="1">
        <v>49</v>
      </c>
      <c r="L61" s="1">
        <v>64</v>
      </c>
      <c r="M61" s="1">
        <v>37</v>
      </c>
      <c r="N61" s="1">
        <v>36</v>
      </c>
      <c r="O61" s="1">
        <v>41</v>
      </c>
      <c r="Q61" s="1">
        <v>60</v>
      </c>
      <c r="R61" s="1">
        <v>62</v>
      </c>
      <c r="S61" s="1">
        <v>58</v>
      </c>
      <c r="T61" s="1">
        <v>45</v>
      </c>
      <c r="U61" s="1">
        <v>45</v>
      </c>
      <c r="V61" s="1">
        <v>63</v>
      </c>
      <c r="X61" s="1">
        <v>42</v>
      </c>
      <c r="Y61" s="1">
        <v>37</v>
      </c>
      <c r="Z61" s="1">
        <v>95</v>
      </c>
      <c r="AA61" s="1">
        <v>47</v>
      </c>
      <c r="AB61" s="1">
        <f t="shared" si="0"/>
        <v>1023</v>
      </c>
      <c r="AC61" s="1" t="s">
        <v>32</v>
      </c>
    </row>
    <row r="62" spans="1:29">
      <c r="A62" s="1" t="s">
        <v>153</v>
      </c>
      <c r="B62" s="1">
        <v>4662</v>
      </c>
      <c r="C62" s="1" t="s">
        <v>154</v>
      </c>
      <c r="D62" s="1">
        <v>64</v>
      </c>
      <c r="E62" s="1">
        <v>42</v>
      </c>
      <c r="F62" s="1">
        <v>42</v>
      </c>
      <c r="G62" s="1">
        <v>50</v>
      </c>
      <c r="H62" s="1">
        <v>58</v>
      </c>
      <c r="J62" s="1">
        <v>48</v>
      </c>
      <c r="L62" s="1">
        <v>49</v>
      </c>
      <c r="M62" s="1">
        <v>43</v>
      </c>
      <c r="N62" s="1">
        <v>42</v>
      </c>
      <c r="O62" s="1">
        <v>44</v>
      </c>
      <c r="Q62" s="1">
        <v>60</v>
      </c>
      <c r="R62" s="1">
        <v>64</v>
      </c>
      <c r="S62" s="1">
        <v>59</v>
      </c>
      <c r="T62" s="1">
        <v>45</v>
      </c>
      <c r="U62" s="1">
        <v>44</v>
      </c>
      <c r="W62" s="1">
        <v>54</v>
      </c>
      <c r="X62" s="1">
        <v>43</v>
      </c>
      <c r="Y62" s="1">
        <v>34</v>
      </c>
      <c r="Z62" s="1">
        <v>94</v>
      </c>
      <c r="AA62" s="1">
        <v>46</v>
      </c>
      <c r="AB62" s="1">
        <f t="shared" si="0"/>
        <v>1025</v>
      </c>
      <c r="AC62" s="1" t="s">
        <v>32</v>
      </c>
    </row>
    <row r="63" spans="1:29">
      <c r="A63" s="1" t="s">
        <v>155</v>
      </c>
      <c r="B63" s="1">
        <v>4531</v>
      </c>
      <c r="C63" s="1" t="s">
        <v>156</v>
      </c>
      <c r="D63" s="1">
        <v>63</v>
      </c>
      <c r="E63" s="1">
        <v>44</v>
      </c>
      <c r="F63" s="1">
        <v>44</v>
      </c>
      <c r="G63" s="1">
        <v>53</v>
      </c>
      <c r="H63" s="1">
        <v>50</v>
      </c>
      <c r="K63" s="1">
        <v>55</v>
      </c>
      <c r="L63" s="1">
        <v>48</v>
      </c>
      <c r="M63" s="1">
        <v>42</v>
      </c>
      <c r="N63" s="1">
        <v>36</v>
      </c>
      <c r="O63" s="1">
        <v>43</v>
      </c>
      <c r="Q63" s="1">
        <v>66</v>
      </c>
      <c r="R63" s="1">
        <v>66</v>
      </c>
      <c r="S63" s="1">
        <v>49</v>
      </c>
      <c r="T63" s="1">
        <v>45</v>
      </c>
      <c r="U63" s="1">
        <v>46</v>
      </c>
      <c r="W63" s="1">
        <v>58</v>
      </c>
      <c r="X63" s="1">
        <v>44</v>
      </c>
      <c r="Y63" s="1">
        <v>43</v>
      </c>
      <c r="Z63" s="1">
        <v>93</v>
      </c>
      <c r="AA63" s="1">
        <v>43</v>
      </c>
      <c r="AB63" s="1">
        <f t="shared" si="0"/>
        <v>1031</v>
      </c>
      <c r="AC63" s="1" t="s">
        <v>32</v>
      </c>
    </row>
    <row r="64" spans="1:29">
      <c r="A64" s="1" t="s">
        <v>157</v>
      </c>
      <c r="B64" s="1">
        <v>4510</v>
      </c>
      <c r="C64" s="1" t="s">
        <v>158</v>
      </c>
      <c r="D64" s="1">
        <v>72</v>
      </c>
      <c r="E64" s="1">
        <v>44</v>
      </c>
      <c r="F64" s="1">
        <v>43</v>
      </c>
      <c r="G64" s="1">
        <v>60</v>
      </c>
      <c r="H64" s="1">
        <v>74</v>
      </c>
      <c r="K64" s="1">
        <v>62</v>
      </c>
      <c r="L64" s="1">
        <v>64</v>
      </c>
      <c r="M64" s="1">
        <v>42</v>
      </c>
      <c r="N64" s="1">
        <v>32</v>
      </c>
      <c r="O64" s="1">
        <v>43</v>
      </c>
      <c r="Q64" s="1">
        <v>75</v>
      </c>
      <c r="R64" s="1">
        <v>74</v>
      </c>
      <c r="S64" s="1">
        <v>70</v>
      </c>
      <c r="T64" s="1">
        <v>42</v>
      </c>
      <c r="U64" s="1">
        <v>41</v>
      </c>
      <c r="W64" s="1">
        <v>61</v>
      </c>
      <c r="X64" s="1">
        <v>42</v>
      </c>
      <c r="Y64" s="1">
        <v>46</v>
      </c>
      <c r="Z64" s="1">
        <v>89</v>
      </c>
      <c r="AA64" s="1">
        <v>46</v>
      </c>
      <c r="AB64" s="1">
        <f t="shared" si="0"/>
        <v>1122</v>
      </c>
      <c r="AC64" s="1" t="s">
        <v>32</v>
      </c>
    </row>
    <row r="65" spans="1:29">
      <c r="A65" s="1" t="s">
        <v>159</v>
      </c>
      <c r="B65" s="1">
        <v>4538</v>
      </c>
      <c r="C65" s="1" t="s">
        <v>160</v>
      </c>
      <c r="D65" s="1">
        <v>66</v>
      </c>
      <c r="E65" s="1">
        <v>38</v>
      </c>
      <c r="F65" s="1">
        <v>35</v>
      </c>
      <c r="G65" s="1">
        <v>58</v>
      </c>
      <c r="H65" s="1">
        <v>70</v>
      </c>
      <c r="K65" s="1">
        <v>59</v>
      </c>
      <c r="L65" s="1">
        <v>63</v>
      </c>
      <c r="M65" s="1">
        <v>30</v>
      </c>
      <c r="N65" s="1">
        <v>35</v>
      </c>
      <c r="O65" s="1">
        <v>42</v>
      </c>
      <c r="Q65" s="1">
        <v>53</v>
      </c>
      <c r="R65" s="1">
        <v>70</v>
      </c>
      <c r="S65" s="1">
        <v>57</v>
      </c>
      <c r="T65" s="1">
        <v>40</v>
      </c>
      <c r="U65" s="1">
        <v>39</v>
      </c>
      <c r="V65" s="1">
        <v>60</v>
      </c>
      <c r="X65" s="1">
        <v>42</v>
      </c>
      <c r="Y65" s="1">
        <v>36</v>
      </c>
      <c r="Z65" s="1">
        <v>90</v>
      </c>
      <c r="AA65" s="1">
        <v>45</v>
      </c>
      <c r="AB65" s="1">
        <f t="shared" si="0"/>
        <v>1028</v>
      </c>
      <c r="AC65" s="1" t="s">
        <v>32</v>
      </c>
    </row>
    <row r="66" spans="1:29">
      <c r="A66" s="1" t="s">
        <v>161</v>
      </c>
      <c r="B66" s="1">
        <v>4514</v>
      </c>
      <c r="C66" s="1" t="s">
        <v>162</v>
      </c>
      <c r="D66" s="1">
        <v>71</v>
      </c>
      <c r="E66" s="1">
        <v>44</v>
      </c>
      <c r="F66" s="1">
        <v>42</v>
      </c>
      <c r="G66" s="1">
        <v>53</v>
      </c>
      <c r="H66" s="1">
        <v>63</v>
      </c>
      <c r="K66" s="1">
        <v>55</v>
      </c>
      <c r="L66" s="1">
        <v>56</v>
      </c>
      <c r="M66" s="1">
        <v>42</v>
      </c>
      <c r="N66" s="1">
        <v>32</v>
      </c>
      <c r="O66" s="1">
        <v>38</v>
      </c>
      <c r="Q66" s="1">
        <v>68</v>
      </c>
      <c r="R66" s="1">
        <v>65</v>
      </c>
      <c r="S66" s="1">
        <v>71</v>
      </c>
      <c r="T66" s="1">
        <v>40</v>
      </c>
      <c r="U66" s="1">
        <v>38</v>
      </c>
      <c r="W66" s="1">
        <v>63</v>
      </c>
      <c r="X66" s="1">
        <v>44</v>
      </c>
      <c r="Y66" s="1">
        <v>35</v>
      </c>
      <c r="Z66" s="1">
        <v>94</v>
      </c>
      <c r="AA66" s="1">
        <v>47</v>
      </c>
      <c r="AB66" s="1">
        <f t="shared" si="0"/>
        <v>1061</v>
      </c>
      <c r="AC66" s="1" t="s">
        <v>32</v>
      </c>
    </row>
    <row r="67" spans="1:29">
      <c r="A67" s="1" t="s">
        <v>163</v>
      </c>
      <c r="B67" s="1">
        <v>4556</v>
      </c>
      <c r="C67" s="1" t="s">
        <v>164</v>
      </c>
      <c r="D67" s="1">
        <v>61</v>
      </c>
      <c r="E67" s="1">
        <v>45</v>
      </c>
      <c r="F67" s="1">
        <v>43</v>
      </c>
      <c r="G67" s="1">
        <v>54</v>
      </c>
      <c r="H67" s="1">
        <v>68</v>
      </c>
      <c r="K67" s="1">
        <v>58</v>
      </c>
      <c r="L67" s="1">
        <v>59</v>
      </c>
      <c r="M67" s="1">
        <v>45</v>
      </c>
      <c r="N67" s="1">
        <v>35</v>
      </c>
      <c r="O67" s="1">
        <v>45</v>
      </c>
      <c r="Q67" s="1">
        <v>61</v>
      </c>
      <c r="R67" s="1">
        <v>64</v>
      </c>
      <c r="S67" s="1">
        <v>55</v>
      </c>
      <c r="T67" s="1">
        <v>45</v>
      </c>
      <c r="U67" s="1">
        <v>43</v>
      </c>
      <c r="V67" s="1">
        <v>59</v>
      </c>
      <c r="X67" s="1">
        <v>44</v>
      </c>
      <c r="Y67" s="1">
        <v>41</v>
      </c>
      <c r="Z67" s="1">
        <v>95</v>
      </c>
      <c r="AA67" s="1">
        <v>46</v>
      </c>
      <c r="AB67" s="1">
        <f t="shared" ref="AB67:AB130" si="1">SUM(D67:AA67)</f>
        <v>1066</v>
      </c>
      <c r="AC67" s="1" t="s">
        <v>32</v>
      </c>
    </row>
    <row r="68" spans="1:29">
      <c r="A68" s="1" t="s">
        <v>165</v>
      </c>
      <c r="B68" s="1">
        <v>4552</v>
      </c>
      <c r="C68" s="1" t="s">
        <v>166</v>
      </c>
      <c r="D68" s="1">
        <v>66</v>
      </c>
      <c r="E68" s="1">
        <v>42</v>
      </c>
      <c r="F68" s="1">
        <v>42</v>
      </c>
      <c r="G68" s="1">
        <v>59</v>
      </c>
      <c r="H68" s="1">
        <v>62</v>
      </c>
      <c r="I68" s="1">
        <v>62</v>
      </c>
      <c r="L68" s="1">
        <v>71</v>
      </c>
      <c r="M68" s="1">
        <v>35</v>
      </c>
      <c r="N68" s="1">
        <v>40</v>
      </c>
      <c r="O68" s="1">
        <v>48</v>
      </c>
      <c r="Q68" s="1">
        <v>61</v>
      </c>
      <c r="R68" s="1">
        <v>63</v>
      </c>
      <c r="S68" s="1">
        <v>51</v>
      </c>
      <c r="T68" s="1">
        <v>43</v>
      </c>
      <c r="U68" s="1">
        <v>41</v>
      </c>
      <c r="V68" s="1">
        <v>59</v>
      </c>
      <c r="X68" s="1">
        <v>43</v>
      </c>
      <c r="Y68" s="1">
        <v>42</v>
      </c>
      <c r="Z68" s="1">
        <v>93</v>
      </c>
      <c r="AA68" s="1">
        <v>44</v>
      </c>
      <c r="AB68" s="1">
        <f t="shared" si="1"/>
        <v>1067</v>
      </c>
      <c r="AC68" s="1" t="s">
        <v>32</v>
      </c>
    </row>
    <row r="69" spans="1:29">
      <c r="A69" s="1" t="s">
        <v>167</v>
      </c>
      <c r="B69" s="1">
        <v>4529</v>
      </c>
      <c r="C69" s="1" t="s">
        <v>168</v>
      </c>
      <c r="D69" s="1">
        <v>70</v>
      </c>
      <c r="E69" s="1">
        <v>44</v>
      </c>
      <c r="F69" s="1">
        <v>45</v>
      </c>
      <c r="G69" s="1">
        <v>68</v>
      </c>
      <c r="H69" s="1">
        <v>67</v>
      </c>
      <c r="K69" s="1">
        <v>64</v>
      </c>
      <c r="L69" s="1">
        <v>69</v>
      </c>
      <c r="M69" s="1">
        <v>46</v>
      </c>
      <c r="N69" s="1">
        <v>35</v>
      </c>
      <c r="O69" s="1">
        <v>39</v>
      </c>
      <c r="Q69" s="1">
        <v>69</v>
      </c>
      <c r="R69" s="1">
        <v>70</v>
      </c>
      <c r="S69" s="1">
        <v>66</v>
      </c>
      <c r="T69" s="1">
        <v>42</v>
      </c>
      <c r="U69" s="1">
        <v>44</v>
      </c>
      <c r="V69" s="1">
        <v>68</v>
      </c>
      <c r="X69" s="1">
        <v>43</v>
      </c>
      <c r="Y69" s="1">
        <v>43</v>
      </c>
      <c r="Z69" s="1">
        <v>93</v>
      </c>
      <c r="AA69" s="1">
        <v>45</v>
      </c>
      <c r="AB69" s="1">
        <f t="shared" si="1"/>
        <v>1130</v>
      </c>
      <c r="AC69" s="1" t="s">
        <v>32</v>
      </c>
    </row>
    <row r="70" spans="1:29">
      <c r="A70" s="1" t="s">
        <v>169</v>
      </c>
      <c r="B70" s="1">
        <v>4603</v>
      </c>
      <c r="C70" s="1" t="s">
        <v>170</v>
      </c>
      <c r="D70" s="1">
        <v>67</v>
      </c>
      <c r="E70" s="1">
        <v>45</v>
      </c>
      <c r="F70" s="1">
        <v>45</v>
      </c>
      <c r="G70" s="1">
        <v>64</v>
      </c>
      <c r="H70" s="1">
        <v>68</v>
      </c>
      <c r="K70" s="1">
        <v>53</v>
      </c>
      <c r="L70" s="1">
        <v>57</v>
      </c>
      <c r="M70" s="1">
        <v>40</v>
      </c>
      <c r="N70" s="1">
        <v>41</v>
      </c>
      <c r="O70" s="1">
        <v>43</v>
      </c>
      <c r="Q70" s="1">
        <v>60</v>
      </c>
      <c r="R70" s="1">
        <v>66</v>
      </c>
      <c r="S70" s="1">
        <v>56</v>
      </c>
      <c r="T70" s="1">
        <v>44</v>
      </c>
      <c r="U70" s="1">
        <v>44</v>
      </c>
      <c r="V70" s="1">
        <v>57</v>
      </c>
      <c r="X70" s="1">
        <v>45</v>
      </c>
      <c r="Y70" s="1">
        <v>41</v>
      </c>
      <c r="Z70" s="1">
        <v>95</v>
      </c>
      <c r="AA70" s="1">
        <v>47</v>
      </c>
      <c r="AB70" s="1">
        <f t="shared" si="1"/>
        <v>1078</v>
      </c>
      <c r="AC70" s="1" t="s">
        <v>32</v>
      </c>
    </row>
    <row r="71" spans="1:29">
      <c r="A71" s="1" t="s">
        <v>171</v>
      </c>
      <c r="B71" s="1">
        <v>4549</v>
      </c>
      <c r="C71" s="1" t="s">
        <v>172</v>
      </c>
      <c r="D71" s="1">
        <v>56</v>
      </c>
      <c r="E71" s="1">
        <v>38</v>
      </c>
      <c r="F71" s="1">
        <v>39</v>
      </c>
      <c r="G71" s="1">
        <v>41</v>
      </c>
      <c r="H71" s="1">
        <v>56</v>
      </c>
      <c r="K71" s="1">
        <v>45</v>
      </c>
      <c r="L71" s="1">
        <v>56</v>
      </c>
      <c r="M71" s="1">
        <v>30</v>
      </c>
      <c r="N71" s="1">
        <v>28</v>
      </c>
      <c r="O71" s="1">
        <v>48</v>
      </c>
      <c r="Q71" s="1">
        <v>47</v>
      </c>
      <c r="R71" s="1">
        <v>52</v>
      </c>
      <c r="S71" s="1">
        <v>36</v>
      </c>
      <c r="T71" s="1">
        <v>35</v>
      </c>
      <c r="U71" s="1">
        <v>33</v>
      </c>
      <c r="V71" s="1">
        <v>47</v>
      </c>
      <c r="X71" s="1">
        <v>40</v>
      </c>
      <c r="Y71" s="1">
        <v>45</v>
      </c>
      <c r="Z71" s="1">
        <v>91</v>
      </c>
      <c r="AA71" s="1">
        <v>44</v>
      </c>
      <c r="AB71" s="1">
        <f t="shared" si="1"/>
        <v>907</v>
      </c>
      <c r="AC71" s="1" t="s">
        <v>29</v>
      </c>
    </row>
    <row r="72" spans="1:29">
      <c r="A72" s="1" t="s">
        <v>173</v>
      </c>
      <c r="B72" s="1">
        <v>4535</v>
      </c>
      <c r="C72" s="1" t="s">
        <v>174</v>
      </c>
      <c r="D72" s="1">
        <v>58</v>
      </c>
      <c r="E72" s="1">
        <v>40</v>
      </c>
      <c r="F72" s="1">
        <v>39</v>
      </c>
      <c r="G72" s="1">
        <v>55</v>
      </c>
      <c r="H72" s="1">
        <v>42</v>
      </c>
      <c r="K72" s="1">
        <v>41</v>
      </c>
      <c r="L72" s="1">
        <v>56</v>
      </c>
      <c r="M72" s="1">
        <v>35</v>
      </c>
      <c r="N72" s="1">
        <v>25</v>
      </c>
      <c r="O72" s="1">
        <v>38</v>
      </c>
      <c r="AB72" s="1">
        <f t="shared" si="1"/>
        <v>429</v>
      </c>
      <c r="AC72" s="1" t="s">
        <v>64</v>
      </c>
    </row>
    <row r="73" spans="1:29">
      <c r="A73" s="1" t="s">
        <v>175</v>
      </c>
      <c r="B73" s="1">
        <v>4565</v>
      </c>
      <c r="C73" s="1" t="s">
        <v>176</v>
      </c>
      <c r="D73" s="1">
        <v>53</v>
      </c>
      <c r="E73" s="1">
        <v>45</v>
      </c>
      <c r="F73" s="1">
        <v>44</v>
      </c>
      <c r="G73" s="1">
        <v>40</v>
      </c>
      <c r="H73" s="1">
        <v>58</v>
      </c>
      <c r="K73" s="1">
        <v>40</v>
      </c>
      <c r="L73" s="1">
        <v>55</v>
      </c>
      <c r="M73" s="1">
        <v>40</v>
      </c>
      <c r="N73" s="1">
        <v>42</v>
      </c>
      <c r="O73" s="1">
        <v>39</v>
      </c>
      <c r="Q73" s="1">
        <v>62</v>
      </c>
      <c r="R73" s="1">
        <v>62</v>
      </c>
      <c r="S73" s="1">
        <v>53</v>
      </c>
      <c r="T73" s="1">
        <v>38</v>
      </c>
      <c r="U73" s="1">
        <v>36</v>
      </c>
      <c r="V73" s="1">
        <v>53</v>
      </c>
      <c r="X73" s="1">
        <v>42</v>
      </c>
      <c r="Y73" s="1">
        <v>38</v>
      </c>
      <c r="Z73" s="1">
        <v>93</v>
      </c>
      <c r="AA73" s="1">
        <v>45</v>
      </c>
      <c r="AB73" s="1">
        <f t="shared" si="1"/>
        <v>978</v>
      </c>
      <c r="AC73" s="1" t="s">
        <v>29</v>
      </c>
    </row>
    <row r="74" spans="1:29">
      <c r="A74" s="1" t="s">
        <v>177</v>
      </c>
      <c r="B74" s="1">
        <v>4568</v>
      </c>
      <c r="C74" s="1" t="s">
        <v>178</v>
      </c>
      <c r="D74" s="1">
        <v>62</v>
      </c>
      <c r="E74" s="1">
        <v>38</v>
      </c>
      <c r="F74" s="1">
        <v>36</v>
      </c>
      <c r="G74" s="1">
        <v>53</v>
      </c>
      <c r="H74" s="1">
        <v>65</v>
      </c>
      <c r="J74" s="1">
        <v>53</v>
      </c>
      <c r="L74" s="1">
        <v>60</v>
      </c>
      <c r="M74" s="1">
        <v>28</v>
      </c>
      <c r="N74" s="1">
        <v>30</v>
      </c>
      <c r="O74" s="1">
        <v>43</v>
      </c>
      <c r="Q74" s="1">
        <v>61</v>
      </c>
      <c r="R74" s="1">
        <v>57</v>
      </c>
      <c r="S74" s="1">
        <v>59</v>
      </c>
      <c r="T74" s="1">
        <v>42</v>
      </c>
      <c r="U74" s="1">
        <v>41</v>
      </c>
      <c r="W74" s="1">
        <v>58</v>
      </c>
      <c r="X74" s="1">
        <v>40</v>
      </c>
      <c r="Y74" s="1">
        <v>35</v>
      </c>
      <c r="Z74" s="1">
        <v>95</v>
      </c>
      <c r="AA74" s="1">
        <v>46</v>
      </c>
      <c r="AB74" s="1">
        <f t="shared" si="1"/>
        <v>1002</v>
      </c>
      <c r="AC74" s="1" t="s">
        <v>32</v>
      </c>
    </row>
    <row r="75" spans="1:29">
      <c r="A75" s="1" t="s">
        <v>179</v>
      </c>
      <c r="B75" s="1">
        <v>4607</v>
      </c>
      <c r="C75" s="1" t="s">
        <v>180</v>
      </c>
      <c r="D75" s="1">
        <v>65</v>
      </c>
      <c r="E75" s="1">
        <v>32</v>
      </c>
      <c r="F75" s="1">
        <v>44</v>
      </c>
      <c r="G75" s="1">
        <v>51</v>
      </c>
      <c r="H75" s="1">
        <v>53</v>
      </c>
      <c r="K75" s="1">
        <v>41</v>
      </c>
      <c r="L75" s="1">
        <v>52</v>
      </c>
      <c r="M75" s="1">
        <v>35</v>
      </c>
      <c r="N75" s="1">
        <v>20</v>
      </c>
      <c r="O75" s="1">
        <v>20</v>
      </c>
      <c r="Q75" s="1">
        <v>53</v>
      </c>
      <c r="R75" s="1">
        <v>63</v>
      </c>
      <c r="S75" s="1">
        <v>49</v>
      </c>
      <c r="T75" s="1">
        <v>38</v>
      </c>
      <c r="U75" s="1">
        <v>39</v>
      </c>
      <c r="W75" s="1">
        <v>44</v>
      </c>
      <c r="X75" s="1">
        <v>38</v>
      </c>
      <c r="Y75" s="1">
        <v>29</v>
      </c>
      <c r="Z75" s="1">
        <v>93</v>
      </c>
      <c r="AA75" s="1">
        <v>46</v>
      </c>
      <c r="AB75" s="1">
        <f t="shared" si="1"/>
        <v>905</v>
      </c>
      <c r="AC75" s="1" t="s">
        <v>29</v>
      </c>
    </row>
    <row r="76" spans="1:29">
      <c r="A76" s="1" t="s">
        <v>181</v>
      </c>
      <c r="B76" s="1">
        <v>4619</v>
      </c>
      <c r="C76" s="1" t="s">
        <v>182</v>
      </c>
      <c r="D76" s="1">
        <v>65</v>
      </c>
      <c r="E76" s="1">
        <v>38</v>
      </c>
      <c r="F76" s="1">
        <v>39</v>
      </c>
      <c r="G76" s="1">
        <v>53</v>
      </c>
      <c r="H76" s="1">
        <v>61</v>
      </c>
      <c r="K76" s="1">
        <v>54</v>
      </c>
      <c r="L76" s="1">
        <v>72</v>
      </c>
      <c r="M76" s="1">
        <v>38</v>
      </c>
      <c r="N76" s="1">
        <v>27</v>
      </c>
      <c r="O76" s="1">
        <v>40</v>
      </c>
      <c r="Q76" s="1">
        <v>64</v>
      </c>
      <c r="R76" s="1">
        <v>63</v>
      </c>
      <c r="S76" s="1">
        <v>59</v>
      </c>
      <c r="T76" s="1">
        <v>37</v>
      </c>
      <c r="U76" s="1">
        <v>35</v>
      </c>
      <c r="V76" s="1">
        <v>54</v>
      </c>
      <c r="X76" s="1">
        <v>38</v>
      </c>
      <c r="Y76" s="1">
        <v>22</v>
      </c>
      <c r="Z76" s="1">
        <v>93</v>
      </c>
      <c r="AA76" s="1">
        <v>42</v>
      </c>
      <c r="AB76" s="1">
        <f t="shared" si="1"/>
        <v>994</v>
      </c>
      <c r="AC76" s="1" t="s">
        <v>32</v>
      </c>
    </row>
    <row r="77" spans="1:29">
      <c r="A77" s="1" t="s">
        <v>183</v>
      </c>
      <c r="B77" s="1">
        <v>4643</v>
      </c>
      <c r="C77" s="1" t="s">
        <v>184</v>
      </c>
      <c r="D77" s="1">
        <v>73</v>
      </c>
      <c r="E77" s="1">
        <v>46</v>
      </c>
      <c r="F77" s="1">
        <v>46</v>
      </c>
      <c r="G77" s="1">
        <v>63</v>
      </c>
      <c r="H77" s="1">
        <v>73</v>
      </c>
      <c r="J77" s="1">
        <v>61</v>
      </c>
      <c r="L77" s="1">
        <v>79</v>
      </c>
      <c r="M77" s="1">
        <v>40</v>
      </c>
      <c r="N77" s="1">
        <v>42</v>
      </c>
      <c r="O77" s="1">
        <v>45</v>
      </c>
      <c r="Q77" s="1">
        <v>74</v>
      </c>
      <c r="R77" s="1">
        <v>75</v>
      </c>
      <c r="S77" s="1">
        <v>72</v>
      </c>
      <c r="T77" s="1">
        <v>43</v>
      </c>
      <c r="U77" s="1">
        <v>42</v>
      </c>
      <c r="W77" s="1">
        <v>71</v>
      </c>
      <c r="X77" s="1">
        <v>44</v>
      </c>
      <c r="Y77" s="1">
        <v>46</v>
      </c>
      <c r="Z77" s="1">
        <v>94</v>
      </c>
      <c r="AA77" s="1">
        <v>43</v>
      </c>
      <c r="AB77" s="1">
        <f t="shared" si="1"/>
        <v>1172</v>
      </c>
      <c r="AC77" s="1" t="s">
        <v>32</v>
      </c>
    </row>
    <row r="78" spans="1:29">
      <c r="A78" s="1" t="s">
        <v>185</v>
      </c>
      <c r="B78" s="1">
        <v>4617</v>
      </c>
      <c r="C78" s="1" t="s">
        <v>186</v>
      </c>
      <c r="D78" s="1">
        <v>50</v>
      </c>
      <c r="E78" s="1">
        <v>20</v>
      </c>
      <c r="F78" s="1">
        <v>22</v>
      </c>
      <c r="G78" s="1">
        <v>40</v>
      </c>
      <c r="H78" s="1">
        <v>46</v>
      </c>
      <c r="K78" s="1">
        <v>44</v>
      </c>
      <c r="L78" s="1">
        <v>40</v>
      </c>
      <c r="M78" s="1">
        <v>20</v>
      </c>
      <c r="N78" s="1">
        <v>20</v>
      </c>
      <c r="O78" s="1">
        <v>39</v>
      </c>
      <c r="Q78" s="1">
        <v>48</v>
      </c>
      <c r="R78" s="1">
        <v>48</v>
      </c>
      <c r="S78" s="1">
        <v>42</v>
      </c>
      <c r="T78" s="1">
        <v>41</v>
      </c>
      <c r="U78" s="1">
        <v>40</v>
      </c>
      <c r="V78" s="1">
        <v>44</v>
      </c>
      <c r="X78" s="1">
        <v>36</v>
      </c>
      <c r="Y78" s="1">
        <v>21</v>
      </c>
      <c r="Z78" s="1">
        <v>84</v>
      </c>
      <c r="AA78" s="1">
        <v>34</v>
      </c>
      <c r="AB78" s="1">
        <f t="shared" si="1"/>
        <v>779</v>
      </c>
      <c r="AC78" s="1" t="s">
        <v>73</v>
      </c>
    </row>
    <row r="79" spans="1:29">
      <c r="A79" s="1" t="s">
        <v>187</v>
      </c>
      <c r="B79" s="1">
        <v>4628</v>
      </c>
      <c r="C79" s="1" t="s">
        <v>188</v>
      </c>
      <c r="D79" s="1">
        <v>66</v>
      </c>
      <c r="E79" s="1">
        <v>45</v>
      </c>
      <c r="F79" s="1">
        <v>44</v>
      </c>
      <c r="G79" s="1">
        <v>52</v>
      </c>
      <c r="H79" s="1">
        <v>67</v>
      </c>
      <c r="J79" s="1">
        <v>57</v>
      </c>
      <c r="L79" s="1">
        <v>70</v>
      </c>
      <c r="M79" s="1">
        <v>40</v>
      </c>
      <c r="N79" s="1">
        <v>36</v>
      </c>
      <c r="O79" s="1">
        <v>42</v>
      </c>
      <c r="Q79" s="1">
        <v>65</v>
      </c>
      <c r="R79" s="1">
        <v>66</v>
      </c>
      <c r="S79" s="1">
        <v>62</v>
      </c>
      <c r="T79" s="1">
        <v>42</v>
      </c>
      <c r="U79" s="1">
        <v>43</v>
      </c>
      <c r="V79" s="1">
        <v>61</v>
      </c>
      <c r="X79" s="1">
        <v>42</v>
      </c>
      <c r="Y79" s="1">
        <v>33</v>
      </c>
      <c r="Z79" s="1">
        <v>95</v>
      </c>
      <c r="AA79" s="1">
        <v>43</v>
      </c>
      <c r="AB79" s="1">
        <f t="shared" si="1"/>
        <v>1071</v>
      </c>
      <c r="AC79" s="1" t="s">
        <v>32</v>
      </c>
    </row>
    <row r="80" spans="1:29">
      <c r="A80" s="1" t="s">
        <v>189</v>
      </c>
      <c r="B80" s="1">
        <v>4640</v>
      </c>
      <c r="C80" s="1" t="s">
        <v>190</v>
      </c>
      <c r="D80" s="1">
        <v>67</v>
      </c>
      <c r="E80" s="1">
        <v>43</v>
      </c>
      <c r="F80" s="1">
        <v>43</v>
      </c>
      <c r="G80" s="1">
        <v>53</v>
      </c>
      <c r="H80" s="1">
        <v>63</v>
      </c>
      <c r="K80" s="1">
        <v>58</v>
      </c>
      <c r="L80" s="1">
        <v>75</v>
      </c>
      <c r="M80" s="1">
        <v>42</v>
      </c>
      <c r="N80" s="1">
        <v>32</v>
      </c>
      <c r="O80" s="1">
        <v>39</v>
      </c>
      <c r="Q80" s="1">
        <v>60</v>
      </c>
      <c r="R80" s="1">
        <v>64</v>
      </c>
      <c r="S80" s="1">
        <v>62</v>
      </c>
      <c r="T80" s="1">
        <v>43</v>
      </c>
      <c r="U80" s="1">
        <v>44</v>
      </c>
      <c r="W80" s="1">
        <v>57</v>
      </c>
      <c r="X80" s="1">
        <v>45</v>
      </c>
      <c r="Y80" s="1">
        <v>44</v>
      </c>
      <c r="Z80" s="1">
        <v>92</v>
      </c>
      <c r="AA80" s="1">
        <v>42</v>
      </c>
      <c r="AB80" s="1">
        <f t="shared" si="1"/>
        <v>1068</v>
      </c>
      <c r="AC80" s="1" t="s">
        <v>32</v>
      </c>
    </row>
    <row r="81" spans="1:29">
      <c r="A81" s="1" t="s">
        <v>191</v>
      </c>
      <c r="B81" s="1">
        <v>4638</v>
      </c>
      <c r="C81" s="1" t="s">
        <v>192</v>
      </c>
      <c r="D81" s="1">
        <v>67</v>
      </c>
      <c r="E81" s="1">
        <v>42</v>
      </c>
      <c r="F81" s="1">
        <v>43</v>
      </c>
      <c r="G81" s="1">
        <v>63</v>
      </c>
      <c r="H81" s="1">
        <v>63</v>
      </c>
      <c r="J81" s="1">
        <v>47</v>
      </c>
      <c r="L81" s="1">
        <v>74</v>
      </c>
      <c r="M81" s="1">
        <v>39</v>
      </c>
      <c r="N81" s="1">
        <v>33</v>
      </c>
      <c r="O81" s="1">
        <v>35</v>
      </c>
      <c r="Q81" s="1">
        <v>66</v>
      </c>
      <c r="R81" s="1">
        <v>67</v>
      </c>
      <c r="S81" s="1">
        <v>63</v>
      </c>
      <c r="T81" s="1">
        <v>41</v>
      </c>
      <c r="U81" s="1">
        <v>40</v>
      </c>
      <c r="W81" s="1">
        <v>70</v>
      </c>
      <c r="X81" s="1">
        <v>40</v>
      </c>
      <c r="Y81" s="1">
        <v>35</v>
      </c>
      <c r="Z81" s="1">
        <v>85</v>
      </c>
      <c r="AA81" s="1">
        <v>40</v>
      </c>
      <c r="AB81" s="1">
        <f t="shared" si="1"/>
        <v>1053</v>
      </c>
      <c r="AC81" s="1" t="s">
        <v>32</v>
      </c>
    </row>
    <row r="82" spans="1:29">
      <c r="A82" s="1" t="s">
        <v>193</v>
      </c>
      <c r="B82" s="1">
        <v>4571</v>
      </c>
      <c r="C82" s="1" t="s">
        <v>194</v>
      </c>
      <c r="D82" s="1">
        <v>54</v>
      </c>
      <c r="E82" s="1">
        <v>42</v>
      </c>
      <c r="F82" s="1">
        <v>41</v>
      </c>
      <c r="G82" s="1">
        <v>49</v>
      </c>
      <c r="H82" s="1">
        <v>61</v>
      </c>
      <c r="K82" s="1">
        <v>64</v>
      </c>
      <c r="L82" s="1">
        <v>61</v>
      </c>
      <c r="M82" s="1">
        <v>35</v>
      </c>
      <c r="N82" s="1">
        <v>30</v>
      </c>
      <c r="O82" s="1">
        <v>22</v>
      </c>
      <c r="Q82" s="1">
        <v>58</v>
      </c>
      <c r="R82" s="1">
        <v>44</v>
      </c>
      <c r="S82" s="1">
        <v>60</v>
      </c>
      <c r="T82" s="1">
        <v>44</v>
      </c>
      <c r="U82" s="1">
        <v>43</v>
      </c>
      <c r="W82" s="1">
        <v>47</v>
      </c>
      <c r="X82" s="1">
        <v>35</v>
      </c>
      <c r="Y82" s="1">
        <v>36</v>
      </c>
      <c r="Z82" s="1">
        <v>95</v>
      </c>
      <c r="AA82" s="1">
        <v>46</v>
      </c>
      <c r="AB82" s="1">
        <f t="shared" si="1"/>
        <v>967</v>
      </c>
      <c r="AC82" s="1" t="s">
        <v>29</v>
      </c>
    </row>
    <row r="83" spans="1:29">
      <c r="A83" s="1" t="s">
        <v>195</v>
      </c>
      <c r="B83" s="1">
        <v>4564</v>
      </c>
      <c r="C83" s="1" t="s">
        <v>196</v>
      </c>
      <c r="D83" s="1">
        <v>63</v>
      </c>
      <c r="E83" s="1">
        <v>40</v>
      </c>
      <c r="F83" s="1">
        <v>41</v>
      </c>
      <c r="G83" s="1">
        <v>54</v>
      </c>
      <c r="H83" s="1">
        <v>62</v>
      </c>
      <c r="J83" s="1">
        <v>53</v>
      </c>
      <c r="L83" s="1">
        <v>60</v>
      </c>
      <c r="M83" s="1">
        <v>35</v>
      </c>
      <c r="N83" s="1">
        <v>40</v>
      </c>
      <c r="O83" s="1">
        <v>39</v>
      </c>
      <c r="Q83" s="1">
        <v>69</v>
      </c>
      <c r="R83" s="1">
        <v>70</v>
      </c>
      <c r="S83" s="1">
        <v>59</v>
      </c>
      <c r="T83" s="1">
        <v>46</v>
      </c>
      <c r="U83" s="1">
        <v>46</v>
      </c>
      <c r="V83" s="1">
        <v>50</v>
      </c>
      <c r="X83" s="1">
        <v>42</v>
      </c>
      <c r="Y83" s="1">
        <v>45</v>
      </c>
      <c r="Z83" s="1">
        <v>93</v>
      </c>
      <c r="AA83" s="1">
        <v>44</v>
      </c>
      <c r="AB83" s="1">
        <f t="shared" si="1"/>
        <v>1051</v>
      </c>
      <c r="AC83" s="1" t="s">
        <v>32</v>
      </c>
    </row>
    <row r="84" spans="1:29">
      <c r="A84" s="1" t="s">
        <v>197</v>
      </c>
      <c r="B84" s="1">
        <v>4512</v>
      </c>
      <c r="C84" s="1" t="s">
        <v>198</v>
      </c>
      <c r="D84" s="1">
        <v>67</v>
      </c>
      <c r="E84" s="1">
        <v>45</v>
      </c>
      <c r="F84" s="1">
        <v>42</v>
      </c>
      <c r="G84" s="1">
        <v>59</v>
      </c>
      <c r="H84" s="1">
        <v>62</v>
      </c>
      <c r="J84" s="1">
        <v>58</v>
      </c>
      <c r="L84" s="1">
        <v>68</v>
      </c>
      <c r="M84" s="1">
        <v>39</v>
      </c>
      <c r="N84" s="1">
        <v>30</v>
      </c>
      <c r="O84" s="1">
        <v>47</v>
      </c>
      <c r="Q84" s="1">
        <v>68</v>
      </c>
      <c r="R84" s="1">
        <v>63</v>
      </c>
      <c r="S84" s="1">
        <v>61</v>
      </c>
      <c r="T84" s="1">
        <v>45</v>
      </c>
      <c r="U84" s="1">
        <v>45</v>
      </c>
      <c r="W84" s="1">
        <v>62</v>
      </c>
      <c r="X84" s="1">
        <v>45</v>
      </c>
      <c r="Y84" s="1">
        <v>37</v>
      </c>
      <c r="Z84" s="1">
        <v>95</v>
      </c>
      <c r="AA84" s="1">
        <v>46</v>
      </c>
      <c r="AB84" s="1">
        <f t="shared" si="1"/>
        <v>1084</v>
      </c>
      <c r="AC84" s="1" t="s">
        <v>32</v>
      </c>
    </row>
    <row r="85" spans="1:29">
      <c r="A85" s="1" t="s">
        <v>199</v>
      </c>
      <c r="B85" s="1">
        <v>4621</v>
      </c>
      <c r="C85" s="1" t="s">
        <v>200</v>
      </c>
      <c r="D85" s="1">
        <v>58</v>
      </c>
      <c r="E85" s="1">
        <v>39</v>
      </c>
      <c r="F85" s="1">
        <v>40</v>
      </c>
      <c r="G85" s="1">
        <v>44</v>
      </c>
      <c r="H85" s="1">
        <v>58</v>
      </c>
      <c r="I85" s="1">
        <v>53</v>
      </c>
      <c r="L85" s="1">
        <v>65</v>
      </c>
      <c r="M85" s="1">
        <v>36</v>
      </c>
      <c r="N85" s="1">
        <v>25</v>
      </c>
      <c r="O85" s="1">
        <v>36</v>
      </c>
      <c r="Q85" s="1">
        <v>58</v>
      </c>
      <c r="R85" s="1">
        <v>66</v>
      </c>
      <c r="S85" s="1">
        <v>54</v>
      </c>
      <c r="T85" s="1">
        <v>44</v>
      </c>
      <c r="U85" s="1">
        <v>43</v>
      </c>
      <c r="W85" s="1">
        <v>55</v>
      </c>
      <c r="X85" s="1">
        <v>38</v>
      </c>
      <c r="Y85" s="1">
        <v>30</v>
      </c>
      <c r="Z85" s="1">
        <v>86</v>
      </c>
      <c r="AA85" s="1">
        <v>40</v>
      </c>
      <c r="AB85" s="1">
        <f t="shared" si="1"/>
        <v>968</v>
      </c>
      <c r="AC85" s="1" t="s">
        <v>29</v>
      </c>
    </row>
    <row r="86" spans="1:29">
      <c r="A86" s="1" t="s">
        <v>201</v>
      </c>
      <c r="B86" s="1">
        <v>4620</v>
      </c>
      <c r="C86" s="1" t="s">
        <v>202</v>
      </c>
      <c r="D86" s="1">
        <v>67</v>
      </c>
      <c r="E86" s="1">
        <v>42</v>
      </c>
      <c r="F86" s="1">
        <v>43</v>
      </c>
      <c r="G86" s="1">
        <v>63</v>
      </c>
      <c r="H86" s="1">
        <v>67</v>
      </c>
      <c r="I86" s="1">
        <v>68</v>
      </c>
      <c r="L86" s="1">
        <v>73</v>
      </c>
      <c r="M86" s="1">
        <v>43</v>
      </c>
      <c r="N86" s="1">
        <v>40</v>
      </c>
      <c r="O86" s="1">
        <v>44</v>
      </c>
      <c r="Q86" s="1">
        <v>72</v>
      </c>
      <c r="R86" s="1">
        <v>72</v>
      </c>
      <c r="S86" s="1">
        <v>66</v>
      </c>
      <c r="T86" s="1">
        <v>45</v>
      </c>
      <c r="U86" s="1">
        <v>44</v>
      </c>
      <c r="V86" s="1">
        <v>64</v>
      </c>
      <c r="X86" s="1">
        <v>45</v>
      </c>
      <c r="Y86" s="1">
        <v>44</v>
      </c>
      <c r="Z86" s="1">
        <v>95</v>
      </c>
      <c r="AA86" s="1">
        <v>43</v>
      </c>
      <c r="AB86" s="1">
        <f t="shared" si="1"/>
        <v>1140</v>
      </c>
      <c r="AC86" s="1" t="s">
        <v>32</v>
      </c>
    </row>
    <row r="87" spans="1:29">
      <c r="A87" s="1" t="s">
        <v>203</v>
      </c>
      <c r="B87" s="1">
        <v>4536</v>
      </c>
      <c r="C87" s="1" t="s">
        <v>204</v>
      </c>
      <c r="D87" s="1">
        <v>66</v>
      </c>
      <c r="E87" s="1">
        <v>42</v>
      </c>
      <c r="F87" s="1">
        <v>42</v>
      </c>
      <c r="G87" s="1">
        <v>63</v>
      </c>
      <c r="H87" s="1">
        <v>70</v>
      </c>
      <c r="K87" s="1">
        <v>54</v>
      </c>
      <c r="L87" s="1">
        <v>60</v>
      </c>
      <c r="M87" s="1">
        <v>42</v>
      </c>
      <c r="N87" s="1">
        <v>27</v>
      </c>
      <c r="O87" s="1">
        <v>39</v>
      </c>
      <c r="Q87" s="1">
        <v>62</v>
      </c>
      <c r="R87" s="1">
        <v>57</v>
      </c>
      <c r="S87" s="1">
        <v>59</v>
      </c>
      <c r="T87" s="1">
        <v>32</v>
      </c>
      <c r="U87" s="1">
        <v>30</v>
      </c>
      <c r="W87" s="1">
        <v>51</v>
      </c>
      <c r="X87" s="1">
        <v>35</v>
      </c>
      <c r="Y87" s="1">
        <v>23</v>
      </c>
      <c r="Z87" s="1">
        <v>87</v>
      </c>
      <c r="AA87" s="1">
        <v>43</v>
      </c>
      <c r="AB87" s="1">
        <f t="shared" si="1"/>
        <v>984</v>
      </c>
      <c r="AC87" s="1" t="s">
        <v>29</v>
      </c>
    </row>
    <row r="88" spans="1:29">
      <c r="A88" s="1" t="s">
        <v>205</v>
      </c>
      <c r="B88" s="1">
        <v>4559</v>
      </c>
      <c r="C88" s="1" t="s">
        <v>206</v>
      </c>
      <c r="D88" s="1">
        <v>53</v>
      </c>
      <c r="E88" s="1">
        <v>20</v>
      </c>
      <c r="F88" s="1">
        <v>22</v>
      </c>
      <c r="G88" s="1">
        <v>59</v>
      </c>
      <c r="H88" s="1">
        <v>52</v>
      </c>
      <c r="K88" s="1">
        <v>40</v>
      </c>
      <c r="L88" s="1">
        <v>40</v>
      </c>
      <c r="M88" s="1">
        <v>30</v>
      </c>
      <c r="N88" s="1">
        <v>28</v>
      </c>
      <c r="O88" s="1">
        <v>38</v>
      </c>
      <c r="Q88" s="1">
        <v>54</v>
      </c>
      <c r="R88" s="1">
        <v>49</v>
      </c>
      <c r="S88" s="1">
        <v>45</v>
      </c>
      <c r="T88" s="1">
        <v>33</v>
      </c>
      <c r="U88" s="1">
        <v>30</v>
      </c>
      <c r="V88" s="1">
        <v>42</v>
      </c>
      <c r="X88" s="1">
        <v>30</v>
      </c>
      <c r="Y88" s="1">
        <v>32</v>
      </c>
      <c r="Z88" s="1">
        <v>92</v>
      </c>
      <c r="AA88" s="1">
        <v>45</v>
      </c>
      <c r="AB88" s="1">
        <f t="shared" si="1"/>
        <v>834</v>
      </c>
      <c r="AC88" s="1" t="s">
        <v>43</v>
      </c>
    </row>
    <row r="89" spans="1:29">
      <c r="A89" s="1" t="s">
        <v>207</v>
      </c>
      <c r="B89" s="1">
        <v>4507</v>
      </c>
      <c r="C89" s="1" t="s">
        <v>208</v>
      </c>
      <c r="D89" s="1">
        <v>44</v>
      </c>
      <c r="E89" s="1">
        <v>20</v>
      </c>
      <c r="F89" s="1">
        <v>22</v>
      </c>
      <c r="G89" s="1">
        <v>44</v>
      </c>
      <c r="H89" s="1">
        <v>42</v>
      </c>
      <c r="K89" s="1">
        <v>40</v>
      </c>
      <c r="L89" s="1">
        <v>35</v>
      </c>
      <c r="M89" s="1">
        <v>25</v>
      </c>
      <c r="N89" s="1">
        <v>20</v>
      </c>
      <c r="O89" s="1">
        <v>41</v>
      </c>
      <c r="Q89" s="1">
        <v>36</v>
      </c>
      <c r="R89" s="1">
        <v>35</v>
      </c>
      <c r="S89" s="1">
        <v>33</v>
      </c>
      <c r="T89" s="1">
        <v>35</v>
      </c>
      <c r="U89" s="1">
        <v>34</v>
      </c>
      <c r="V89" s="1">
        <v>35</v>
      </c>
      <c r="X89" s="1">
        <v>36</v>
      </c>
      <c r="Y89" s="1">
        <v>35</v>
      </c>
      <c r="Z89" s="1">
        <v>85</v>
      </c>
      <c r="AA89" s="1">
        <v>35</v>
      </c>
      <c r="AB89" s="1">
        <f t="shared" si="1"/>
        <v>732</v>
      </c>
      <c r="AC89" s="1" t="s">
        <v>64</v>
      </c>
    </row>
    <row r="90" spans="1:29">
      <c r="A90" s="1" t="s">
        <v>209</v>
      </c>
      <c r="B90" s="1">
        <v>4669</v>
      </c>
      <c r="C90" s="1" t="s">
        <v>210</v>
      </c>
      <c r="D90" s="1">
        <v>60</v>
      </c>
      <c r="E90" s="1">
        <v>40</v>
      </c>
      <c r="F90" s="1">
        <v>40</v>
      </c>
      <c r="G90" s="1">
        <v>47</v>
      </c>
      <c r="H90" s="1">
        <v>46</v>
      </c>
      <c r="K90" s="1">
        <v>44</v>
      </c>
      <c r="L90" s="1">
        <v>58</v>
      </c>
      <c r="M90" s="1">
        <v>44</v>
      </c>
      <c r="N90" s="1">
        <v>33</v>
      </c>
      <c r="O90" s="1">
        <v>48</v>
      </c>
      <c r="Q90" s="1">
        <v>51</v>
      </c>
      <c r="R90" s="1">
        <v>43</v>
      </c>
      <c r="S90" s="1">
        <v>45</v>
      </c>
      <c r="T90" s="1">
        <v>42</v>
      </c>
      <c r="U90" s="1">
        <v>44</v>
      </c>
      <c r="W90" s="1">
        <v>40</v>
      </c>
      <c r="X90" s="1">
        <v>44</v>
      </c>
      <c r="Y90" s="1">
        <v>44</v>
      </c>
      <c r="Z90" s="1">
        <v>92</v>
      </c>
      <c r="AA90" s="1">
        <v>46</v>
      </c>
      <c r="AB90" s="1">
        <f t="shared" si="1"/>
        <v>951</v>
      </c>
      <c r="AC90" s="1" t="s">
        <v>29</v>
      </c>
    </row>
    <row r="91" spans="1:29">
      <c r="A91" s="1" t="s">
        <v>211</v>
      </c>
      <c r="B91" s="1">
        <v>4650</v>
      </c>
      <c r="C91" s="1" t="s">
        <v>212</v>
      </c>
      <c r="D91" s="1">
        <v>64</v>
      </c>
      <c r="E91" s="1">
        <v>42</v>
      </c>
      <c r="F91" s="1">
        <v>43</v>
      </c>
      <c r="G91" s="1">
        <v>61</v>
      </c>
      <c r="H91" s="1">
        <v>67</v>
      </c>
      <c r="J91" s="1">
        <v>59</v>
      </c>
      <c r="L91" s="1">
        <v>68</v>
      </c>
      <c r="M91" s="1">
        <v>40</v>
      </c>
      <c r="N91" s="1">
        <v>33</v>
      </c>
      <c r="O91" s="1">
        <v>47</v>
      </c>
      <c r="Q91" s="1">
        <v>51</v>
      </c>
      <c r="R91" s="1">
        <v>56</v>
      </c>
      <c r="S91" s="1">
        <v>58</v>
      </c>
      <c r="T91" s="1">
        <v>44</v>
      </c>
      <c r="U91" s="1">
        <v>43</v>
      </c>
      <c r="V91" s="1">
        <v>42</v>
      </c>
      <c r="X91" s="1">
        <v>38</v>
      </c>
      <c r="Y91" s="1">
        <v>30</v>
      </c>
      <c r="Z91" s="1">
        <v>93</v>
      </c>
      <c r="AA91" s="1">
        <v>45</v>
      </c>
      <c r="AB91" s="1">
        <f t="shared" si="1"/>
        <v>1024</v>
      </c>
      <c r="AC91" s="1" t="s">
        <v>32</v>
      </c>
    </row>
    <row r="92" spans="1:29">
      <c r="A92" s="1" t="s">
        <v>213</v>
      </c>
      <c r="B92" s="1">
        <v>4610</v>
      </c>
      <c r="C92" s="1" t="s">
        <v>214</v>
      </c>
      <c r="D92" s="1">
        <v>65</v>
      </c>
      <c r="E92" s="1">
        <v>45</v>
      </c>
      <c r="F92" s="1">
        <v>44</v>
      </c>
      <c r="G92" s="1">
        <v>55</v>
      </c>
      <c r="H92" s="1">
        <v>55</v>
      </c>
      <c r="J92" s="1">
        <v>54</v>
      </c>
      <c r="L92" s="1">
        <v>67</v>
      </c>
      <c r="M92" s="1">
        <v>45</v>
      </c>
      <c r="N92" s="1">
        <v>42</v>
      </c>
      <c r="O92" s="1">
        <v>45</v>
      </c>
      <c r="Q92" s="1">
        <v>58</v>
      </c>
      <c r="R92" s="1">
        <v>65</v>
      </c>
      <c r="S92" s="1">
        <v>58</v>
      </c>
      <c r="T92" s="1">
        <v>45</v>
      </c>
      <c r="U92" s="1">
        <v>45</v>
      </c>
      <c r="V92" s="1">
        <v>59</v>
      </c>
      <c r="X92" s="1">
        <v>47</v>
      </c>
      <c r="Y92" s="1">
        <v>42</v>
      </c>
      <c r="Z92" s="1">
        <v>97</v>
      </c>
      <c r="AA92" s="1">
        <v>46</v>
      </c>
      <c r="AB92" s="1">
        <f t="shared" si="1"/>
        <v>1079</v>
      </c>
      <c r="AC92" s="1" t="s">
        <v>32</v>
      </c>
    </row>
    <row r="93" spans="1:29">
      <c r="A93" s="1" t="s">
        <v>215</v>
      </c>
      <c r="B93" s="1">
        <v>4616</v>
      </c>
      <c r="C93" s="1" t="s">
        <v>216</v>
      </c>
      <c r="D93" s="1">
        <v>59</v>
      </c>
      <c r="E93" s="1">
        <v>46</v>
      </c>
      <c r="F93" s="1">
        <v>45</v>
      </c>
      <c r="G93" s="1">
        <v>55</v>
      </c>
      <c r="H93" s="1">
        <v>58</v>
      </c>
      <c r="K93" s="1">
        <v>50</v>
      </c>
      <c r="L93" s="1">
        <v>42</v>
      </c>
      <c r="M93" s="1">
        <v>41</v>
      </c>
      <c r="N93" s="1">
        <v>38</v>
      </c>
      <c r="O93" s="1">
        <v>39</v>
      </c>
      <c r="Q93" s="1">
        <v>59</v>
      </c>
      <c r="R93" s="1">
        <v>58</v>
      </c>
      <c r="S93" s="1">
        <v>63</v>
      </c>
      <c r="T93" s="1">
        <v>42</v>
      </c>
      <c r="U93" s="1">
        <v>41</v>
      </c>
      <c r="W93" s="1">
        <v>60</v>
      </c>
      <c r="X93" s="1">
        <v>42</v>
      </c>
      <c r="Y93" s="1">
        <v>32</v>
      </c>
      <c r="Z93" s="1">
        <v>93</v>
      </c>
      <c r="AA93" s="1">
        <v>43</v>
      </c>
      <c r="AB93" s="1">
        <f t="shared" si="1"/>
        <v>1006</v>
      </c>
      <c r="AC93" s="1" t="s">
        <v>32</v>
      </c>
    </row>
    <row r="94" spans="1:29">
      <c r="A94" s="1" t="s">
        <v>217</v>
      </c>
      <c r="B94" s="1">
        <v>4543</v>
      </c>
      <c r="C94" s="1" t="s">
        <v>218</v>
      </c>
      <c r="D94" s="1">
        <v>63</v>
      </c>
      <c r="E94" s="1">
        <v>45</v>
      </c>
      <c r="F94" s="1">
        <v>44</v>
      </c>
      <c r="G94" s="1">
        <v>67</v>
      </c>
      <c r="H94" s="1">
        <v>62</v>
      </c>
      <c r="J94" s="1">
        <v>60</v>
      </c>
      <c r="L94" s="1">
        <v>68</v>
      </c>
      <c r="M94" s="1">
        <v>40</v>
      </c>
      <c r="N94" s="1">
        <v>36</v>
      </c>
      <c r="O94" s="1">
        <v>42</v>
      </c>
      <c r="Q94" s="1">
        <v>58</v>
      </c>
      <c r="R94" s="1">
        <v>64</v>
      </c>
      <c r="S94" s="1">
        <v>63</v>
      </c>
      <c r="T94" s="1">
        <v>42</v>
      </c>
      <c r="U94" s="1">
        <v>40</v>
      </c>
      <c r="W94" s="1">
        <v>46</v>
      </c>
      <c r="X94" s="1">
        <v>39</v>
      </c>
      <c r="Y94" s="1">
        <v>37</v>
      </c>
      <c r="Z94" s="1">
        <v>84</v>
      </c>
      <c r="AA94" s="1">
        <v>34</v>
      </c>
      <c r="AB94" s="1">
        <f t="shared" si="1"/>
        <v>1034</v>
      </c>
      <c r="AC94" s="1" t="s">
        <v>32</v>
      </c>
    </row>
    <row r="95" spans="1:29">
      <c r="A95" s="1" t="s">
        <v>219</v>
      </c>
      <c r="B95" s="1">
        <v>4505</v>
      </c>
      <c r="C95" s="1" t="s">
        <v>220</v>
      </c>
      <c r="D95" s="1">
        <v>61</v>
      </c>
      <c r="E95" s="1">
        <v>40</v>
      </c>
      <c r="F95" s="1">
        <v>40</v>
      </c>
      <c r="G95" s="1">
        <v>47</v>
      </c>
      <c r="H95" s="1">
        <v>53</v>
      </c>
      <c r="I95" s="1">
        <v>54</v>
      </c>
      <c r="L95" s="1">
        <v>63</v>
      </c>
      <c r="M95" s="1">
        <v>42</v>
      </c>
      <c r="N95" s="1">
        <v>33</v>
      </c>
      <c r="O95" s="1">
        <v>45</v>
      </c>
      <c r="Q95" s="1">
        <v>57</v>
      </c>
      <c r="R95" s="1">
        <v>61</v>
      </c>
      <c r="S95" s="1">
        <v>51</v>
      </c>
      <c r="T95" s="1">
        <v>45</v>
      </c>
      <c r="U95" s="1">
        <v>44</v>
      </c>
      <c r="V95" s="1">
        <v>49</v>
      </c>
      <c r="X95" s="1">
        <v>38</v>
      </c>
      <c r="Y95" s="1">
        <v>41</v>
      </c>
      <c r="Z95" s="1">
        <v>94</v>
      </c>
      <c r="AA95" s="1">
        <v>44</v>
      </c>
      <c r="AB95" s="1">
        <f t="shared" si="1"/>
        <v>1002</v>
      </c>
      <c r="AC95" s="1" t="s">
        <v>32</v>
      </c>
    </row>
    <row r="96" spans="1:29">
      <c r="A96" s="1" t="s">
        <v>221</v>
      </c>
      <c r="B96" s="1">
        <v>4501</v>
      </c>
      <c r="C96" s="1" t="s">
        <v>222</v>
      </c>
      <c r="D96" s="1">
        <v>68</v>
      </c>
      <c r="E96" s="1">
        <v>40</v>
      </c>
      <c r="F96" s="1">
        <v>39</v>
      </c>
      <c r="G96" s="1">
        <v>58</v>
      </c>
      <c r="H96" s="1">
        <v>71</v>
      </c>
      <c r="K96" s="1">
        <v>57</v>
      </c>
      <c r="L96" s="1">
        <v>73</v>
      </c>
      <c r="M96" s="1">
        <v>35</v>
      </c>
      <c r="N96" s="1">
        <v>28</v>
      </c>
      <c r="O96" s="1">
        <v>47</v>
      </c>
      <c r="Q96" s="1">
        <v>64</v>
      </c>
      <c r="R96" s="1">
        <v>62</v>
      </c>
      <c r="S96" s="1">
        <v>62</v>
      </c>
      <c r="T96" s="1">
        <v>44</v>
      </c>
      <c r="U96" s="1">
        <v>45</v>
      </c>
      <c r="W96" s="1">
        <v>57</v>
      </c>
      <c r="X96" s="1">
        <v>42</v>
      </c>
      <c r="Y96" s="1">
        <v>38</v>
      </c>
      <c r="Z96" s="1">
        <v>90</v>
      </c>
      <c r="AA96" s="1">
        <v>45</v>
      </c>
      <c r="AB96" s="1">
        <f t="shared" si="1"/>
        <v>1065</v>
      </c>
      <c r="AC96" s="1" t="s">
        <v>32</v>
      </c>
    </row>
    <row r="97" spans="1:29">
      <c r="A97" s="1" t="s">
        <v>223</v>
      </c>
      <c r="B97" s="1">
        <v>4567</v>
      </c>
      <c r="C97" s="1" t="s">
        <v>224</v>
      </c>
      <c r="D97" s="1">
        <v>67</v>
      </c>
      <c r="E97" s="1">
        <v>38</v>
      </c>
      <c r="F97" s="1">
        <v>36</v>
      </c>
      <c r="G97" s="1">
        <v>63</v>
      </c>
      <c r="H97" s="1">
        <v>67</v>
      </c>
      <c r="K97" s="1">
        <v>58</v>
      </c>
      <c r="L97" s="1">
        <v>70</v>
      </c>
      <c r="M97" s="1">
        <v>35</v>
      </c>
      <c r="N97" s="1">
        <v>42</v>
      </c>
      <c r="O97" s="1">
        <v>43</v>
      </c>
      <c r="Q97" s="1">
        <v>68</v>
      </c>
      <c r="R97" s="1">
        <v>68</v>
      </c>
      <c r="S97" s="1">
        <v>61</v>
      </c>
      <c r="T97" s="1">
        <v>42</v>
      </c>
      <c r="U97" s="1">
        <v>43</v>
      </c>
      <c r="W97" s="1">
        <v>62</v>
      </c>
      <c r="X97" s="1">
        <v>45</v>
      </c>
      <c r="Y97" s="1">
        <v>42</v>
      </c>
      <c r="Z97" s="1">
        <v>96</v>
      </c>
      <c r="AA97" s="1">
        <v>47</v>
      </c>
      <c r="AB97" s="1">
        <f t="shared" si="1"/>
        <v>1093</v>
      </c>
      <c r="AC97" s="1" t="s">
        <v>32</v>
      </c>
    </row>
    <row r="98" spans="1:29">
      <c r="A98" s="1" t="s">
        <v>225</v>
      </c>
      <c r="B98" s="1">
        <v>4647</v>
      </c>
      <c r="C98" s="1" t="s">
        <v>226</v>
      </c>
      <c r="D98" s="1">
        <v>69</v>
      </c>
      <c r="E98" s="1">
        <v>45</v>
      </c>
      <c r="F98" s="1">
        <v>47</v>
      </c>
      <c r="G98" s="1">
        <v>67</v>
      </c>
      <c r="H98" s="1">
        <v>73</v>
      </c>
      <c r="K98" s="1">
        <v>60</v>
      </c>
      <c r="L98" s="1">
        <v>78</v>
      </c>
      <c r="M98" s="1">
        <v>43</v>
      </c>
      <c r="N98" s="1">
        <v>40</v>
      </c>
      <c r="O98" s="1">
        <v>41</v>
      </c>
      <c r="Q98" s="1">
        <v>70</v>
      </c>
      <c r="R98" s="1">
        <v>69</v>
      </c>
      <c r="S98" s="1">
        <v>68</v>
      </c>
      <c r="T98" s="1">
        <v>46</v>
      </c>
      <c r="U98" s="1">
        <v>47</v>
      </c>
      <c r="W98" s="1">
        <v>71</v>
      </c>
      <c r="X98" s="1">
        <v>46</v>
      </c>
      <c r="Y98" s="1">
        <v>46</v>
      </c>
      <c r="Z98" s="1">
        <v>94</v>
      </c>
      <c r="AA98" s="1">
        <v>44</v>
      </c>
      <c r="AB98" s="1">
        <f t="shared" si="1"/>
        <v>1164</v>
      </c>
      <c r="AC98" s="1" t="s">
        <v>32</v>
      </c>
    </row>
    <row r="99" spans="1:29">
      <c r="A99" s="1" t="s">
        <v>227</v>
      </c>
      <c r="B99" s="1">
        <v>4649</v>
      </c>
      <c r="C99" s="1" t="s">
        <v>228</v>
      </c>
      <c r="D99" s="1">
        <v>65</v>
      </c>
      <c r="E99" s="1">
        <v>40</v>
      </c>
      <c r="F99" s="1">
        <v>42</v>
      </c>
      <c r="G99" s="1">
        <v>55</v>
      </c>
      <c r="H99" s="1">
        <v>60</v>
      </c>
      <c r="J99" s="1">
        <v>62</v>
      </c>
      <c r="L99" s="1">
        <v>72</v>
      </c>
      <c r="M99" s="1">
        <v>43</v>
      </c>
      <c r="N99" s="1">
        <v>37</v>
      </c>
      <c r="O99" s="1">
        <v>43</v>
      </c>
      <c r="Q99" s="1">
        <v>65</v>
      </c>
      <c r="R99" s="1">
        <v>66</v>
      </c>
      <c r="S99" s="1">
        <v>63</v>
      </c>
      <c r="T99" s="1">
        <v>45</v>
      </c>
      <c r="U99" s="1">
        <v>44</v>
      </c>
      <c r="V99" s="1">
        <v>55</v>
      </c>
      <c r="X99" s="1">
        <v>40</v>
      </c>
      <c r="Y99" s="1">
        <v>40</v>
      </c>
      <c r="Z99" s="1">
        <v>96</v>
      </c>
      <c r="AA99" s="1">
        <v>47</v>
      </c>
      <c r="AB99" s="1">
        <f t="shared" si="1"/>
        <v>1080</v>
      </c>
      <c r="AC99" s="1" t="s">
        <v>32</v>
      </c>
    </row>
    <row r="100" spans="1:29">
      <c r="A100" s="1" t="s">
        <v>229</v>
      </c>
      <c r="B100" s="1">
        <v>4569</v>
      </c>
      <c r="C100" s="1" t="s">
        <v>230</v>
      </c>
      <c r="D100" s="1">
        <v>67</v>
      </c>
      <c r="E100" s="1">
        <v>40</v>
      </c>
      <c r="F100" s="1">
        <v>40</v>
      </c>
      <c r="G100" s="1">
        <v>60</v>
      </c>
      <c r="H100" s="1">
        <v>69</v>
      </c>
      <c r="K100" s="1">
        <v>56</v>
      </c>
      <c r="L100" s="1">
        <v>80</v>
      </c>
      <c r="M100" s="1">
        <v>40</v>
      </c>
      <c r="N100" s="1">
        <v>42</v>
      </c>
      <c r="O100" s="1">
        <v>42</v>
      </c>
      <c r="Q100" s="1">
        <v>68</v>
      </c>
      <c r="R100" s="1">
        <v>66</v>
      </c>
      <c r="S100" s="1">
        <v>67</v>
      </c>
      <c r="T100" s="1">
        <v>44</v>
      </c>
      <c r="U100" s="1">
        <v>46</v>
      </c>
      <c r="V100" s="1">
        <v>63</v>
      </c>
      <c r="X100" s="1">
        <v>42</v>
      </c>
      <c r="Y100" s="1">
        <v>42</v>
      </c>
      <c r="Z100" s="1">
        <v>83</v>
      </c>
      <c r="AA100" s="1">
        <v>37</v>
      </c>
      <c r="AB100" s="1">
        <f t="shared" si="1"/>
        <v>1094</v>
      </c>
      <c r="AC100" s="1" t="s">
        <v>32</v>
      </c>
    </row>
    <row r="101" spans="1:29">
      <c r="A101" s="1" t="s">
        <v>231</v>
      </c>
      <c r="B101" s="1">
        <v>4525</v>
      </c>
      <c r="C101" s="1" t="s">
        <v>232</v>
      </c>
      <c r="D101" s="1">
        <v>64</v>
      </c>
      <c r="E101" s="1">
        <v>44</v>
      </c>
      <c r="F101" s="1">
        <v>43</v>
      </c>
      <c r="G101" s="1">
        <v>51</v>
      </c>
      <c r="H101" s="1">
        <v>62</v>
      </c>
      <c r="K101" s="1">
        <v>59</v>
      </c>
      <c r="L101" s="1">
        <v>58</v>
      </c>
      <c r="M101" s="1">
        <v>42</v>
      </c>
      <c r="N101" s="1">
        <v>36</v>
      </c>
      <c r="O101" s="1">
        <v>39</v>
      </c>
      <c r="Q101" s="1">
        <v>63</v>
      </c>
      <c r="R101" s="1">
        <v>62</v>
      </c>
      <c r="S101" s="1">
        <v>65</v>
      </c>
      <c r="T101" s="1">
        <v>41</v>
      </c>
      <c r="U101" s="1">
        <v>40</v>
      </c>
      <c r="W101" s="1">
        <v>63</v>
      </c>
      <c r="X101" s="1">
        <v>40</v>
      </c>
      <c r="Y101" s="1">
        <v>43</v>
      </c>
      <c r="Z101" s="1">
        <v>85</v>
      </c>
      <c r="AA101" s="1">
        <v>40</v>
      </c>
      <c r="AB101" s="1">
        <f t="shared" si="1"/>
        <v>1040</v>
      </c>
      <c r="AC101" s="1" t="s">
        <v>32</v>
      </c>
    </row>
    <row r="102" spans="1:29">
      <c r="A102" s="1" t="s">
        <v>233</v>
      </c>
      <c r="B102" s="1">
        <v>4508</v>
      </c>
      <c r="C102" s="1" t="s">
        <v>234</v>
      </c>
      <c r="D102" s="1">
        <v>56</v>
      </c>
      <c r="E102" s="1">
        <v>38</v>
      </c>
      <c r="F102" s="1">
        <v>36</v>
      </c>
      <c r="G102" s="1">
        <v>40</v>
      </c>
      <c r="H102" s="1">
        <v>47</v>
      </c>
      <c r="J102" s="1">
        <v>53</v>
      </c>
      <c r="L102" s="1">
        <v>42</v>
      </c>
      <c r="M102" s="1">
        <v>40</v>
      </c>
      <c r="N102" s="1">
        <v>30</v>
      </c>
      <c r="O102" s="1">
        <v>49</v>
      </c>
      <c r="Q102" s="1">
        <v>45</v>
      </c>
      <c r="R102" s="1">
        <v>49</v>
      </c>
      <c r="S102" s="1">
        <v>52</v>
      </c>
      <c r="T102" s="1">
        <v>40</v>
      </c>
      <c r="U102" s="1">
        <v>42</v>
      </c>
      <c r="W102" s="1">
        <v>49</v>
      </c>
      <c r="X102" s="1">
        <v>46</v>
      </c>
      <c r="Y102" s="1">
        <v>47</v>
      </c>
      <c r="Z102" s="1">
        <v>90</v>
      </c>
      <c r="AA102" s="1">
        <v>45</v>
      </c>
      <c r="AB102" s="1">
        <f t="shared" si="1"/>
        <v>936</v>
      </c>
      <c r="AC102" s="1" t="s">
        <v>29</v>
      </c>
    </row>
    <row r="103" spans="1:29">
      <c r="A103" s="1" t="s">
        <v>235</v>
      </c>
      <c r="B103" s="1">
        <v>4658</v>
      </c>
      <c r="C103" s="1" t="s">
        <v>236</v>
      </c>
      <c r="D103" s="1">
        <v>59</v>
      </c>
      <c r="E103" s="1">
        <v>44</v>
      </c>
      <c r="F103" s="1">
        <v>45</v>
      </c>
      <c r="G103" s="1">
        <v>50</v>
      </c>
      <c r="H103" s="1">
        <v>61</v>
      </c>
      <c r="K103" s="1">
        <v>46</v>
      </c>
      <c r="L103" s="1">
        <v>52</v>
      </c>
      <c r="M103" s="1">
        <v>40</v>
      </c>
      <c r="N103" s="1">
        <v>33</v>
      </c>
      <c r="O103" s="1">
        <v>40</v>
      </c>
      <c r="Q103" s="1">
        <v>59</v>
      </c>
      <c r="R103" s="1">
        <v>63</v>
      </c>
      <c r="S103" s="1">
        <v>63</v>
      </c>
      <c r="T103" s="1">
        <v>39</v>
      </c>
      <c r="U103" s="1">
        <v>38</v>
      </c>
      <c r="W103" s="1">
        <v>63</v>
      </c>
      <c r="X103" s="1">
        <v>44</v>
      </c>
      <c r="Y103" s="1">
        <v>44</v>
      </c>
      <c r="Z103" s="1">
        <v>94</v>
      </c>
      <c r="AA103" s="1">
        <v>43</v>
      </c>
      <c r="AB103" s="1">
        <f t="shared" si="1"/>
        <v>1020</v>
      </c>
      <c r="AC103" s="1" t="s">
        <v>32</v>
      </c>
    </row>
    <row r="104" spans="1:29">
      <c r="A104" s="1" t="s">
        <v>237</v>
      </c>
      <c r="B104" s="1">
        <v>4544</v>
      </c>
      <c r="C104" s="1" t="s">
        <v>238</v>
      </c>
      <c r="D104" s="1">
        <v>63</v>
      </c>
      <c r="E104" s="1">
        <v>38</v>
      </c>
      <c r="F104" s="1">
        <v>36</v>
      </c>
      <c r="G104" s="1">
        <v>45</v>
      </c>
      <c r="H104" s="1">
        <v>56</v>
      </c>
      <c r="I104" s="1">
        <v>47</v>
      </c>
      <c r="L104" s="1">
        <v>46</v>
      </c>
      <c r="M104" s="1">
        <v>40</v>
      </c>
      <c r="N104" s="1">
        <v>30</v>
      </c>
      <c r="O104" s="1">
        <v>39</v>
      </c>
      <c r="Q104" s="1">
        <v>52</v>
      </c>
      <c r="R104" s="1">
        <v>59</v>
      </c>
      <c r="S104" s="1">
        <v>53</v>
      </c>
      <c r="T104" s="1">
        <v>41</v>
      </c>
      <c r="U104" s="1">
        <v>40</v>
      </c>
      <c r="W104" s="1">
        <v>52</v>
      </c>
      <c r="X104" s="1">
        <v>40</v>
      </c>
      <c r="Y104" s="1">
        <v>45</v>
      </c>
      <c r="Z104" s="1">
        <v>93</v>
      </c>
      <c r="AA104" s="1">
        <v>45</v>
      </c>
      <c r="AB104" s="1">
        <f t="shared" si="1"/>
        <v>960</v>
      </c>
      <c r="AC104" s="1" t="s">
        <v>29</v>
      </c>
    </row>
    <row r="105" spans="1:29">
      <c r="A105" s="1" t="s">
        <v>239</v>
      </c>
      <c r="B105" s="1">
        <v>4509</v>
      </c>
      <c r="C105" s="1" t="s">
        <v>240</v>
      </c>
      <c r="D105" s="1">
        <v>63</v>
      </c>
      <c r="E105" s="1">
        <v>38</v>
      </c>
      <c r="F105" s="1">
        <v>38</v>
      </c>
      <c r="G105" s="1">
        <v>40</v>
      </c>
      <c r="H105" s="1">
        <v>60</v>
      </c>
      <c r="K105" s="1">
        <v>50</v>
      </c>
      <c r="L105" s="1">
        <v>47</v>
      </c>
      <c r="M105" s="1">
        <v>44</v>
      </c>
      <c r="N105" s="1">
        <v>33</v>
      </c>
      <c r="O105" s="1">
        <v>39</v>
      </c>
      <c r="Q105" s="1">
        <v>63</v>
      </c>
      <c r="R105" s="1">
        <v>63</v>
      </c>
      <c r="S105" s="1">
        <v>57</v>
      </c>
      <c r="T105" s="1">
        <v>38</v>
      </c>
      <c r="U105" s="1">
        <v>37</v>
      </c>
      <c r="W105" s="1">
        <v>53</v>
      </c>
      <c r="X105" s="1">
        <v>38</v>
      </c>
      <c r="Y105" s="1">
        <v>27</v>
      </c>
      <c r="Z105" s="1">
        <v>92</v>
      </c>
      <c r="AA105" s="1">
        <v>42</v>
      </c>
      <c r="AB105" s="1">
        <f t="shared" si="1"/>
        <v>962</v>
      </c>
      <c r="AC105" s="1" t="s">
        <v>29</v>
      </c>
    </row>
    <row r="106" spans="1:29">
      <c r="A106" s="1" t="s">
        <v>241</v>
      </c>
      <c r="B106" s="1">
        <v>4657</v>
      </c>
      <c r="C106" s="1" t="s">
        <v>242</v>
      </c>
      <c r="D106" s="1">
        <v>64</v>
      </c>
      <c r="E106" s="1">
        <v>40</v>
      </c>
      <c r="F106" s="1">
        <v>41</v>
      </c>
      <c r="G106" s="1">
        <v>62</v>
      </c>
      <c r="H106" s="1">
        <v>67</v>
      </c>
      <c r="J106" s="1">
        <v>62</v>
      </c>
      <c r="L106" s="1">
        <v>52</v>
      </c>
      <c r="M106" s="1">
        <v>44</v>
      </c>
      <c r="N106" s="1">
        <v>36</v>
      </c>
      <c r="O106" s="1">
        <v>42</v>
      </c>
      <c r="Q106" s="1">
        <v>68</v>
      </c>
      <c r="R106" s="1">
        <v>65</v>
      </c>
      <c r="S106" s="1">
        <v>63</v>
      </c>
      <c r="T106" s="1">
        <v>42</v>
      </c>
      <c r="U106" s="1">
        <v>42</v>
      </c>
      <c r="V106" s="1">
        <v>66</v>
      </c>
      <c r="X106" s="1">
        <v>42</v>
      </c>
      <c r="Y106" s="1">
        <v>41</v>
      </c>
      <c r="Z106" s="1">
        <v>94</v>
      </c>
      <c r="AA106" s="1">
        <v>47</v>
      </c>
      <c r="AB106" s="1">
        <f t="shared" si="1"/>
        <v>1080</v>
      </c>
      <c r="AC106" s="1" t="s">
        <v>29</v>
      </c>
    </row>
    <row r="107" spans="1:29">
      <c r="A107" s="1" t="s">
        <v>243</v>
      </c>
      <c r="B107" s="1">
        <v>4566</v>
      </c>
      <c r="C107" s="1" t="s">
        <v>244</v>
      </c>
      <c r="D107" s="1">
        <v>45</v>
      </c>
      <c r="E107" s="1">
        <v>38</v>
      </c>
      <c r="F107" s="1">
        <v>36</v>
      </c>
      <c r="G107" s="1">
        <v>28</v>
      </c>
      <c r="H107" s="1">
        <v>43</v>
      </c>
      <c r="I107" s="1">
        <v>40</v>
      </c>
      <c r="L107" s="1">
        <v>31</v>
      </c>
      <c r="M107" s="1">
        <v>30</v>
      </c>
      <c r="N107" s="1">
        <v>32</v>
      </c>
      <c r="O107" s="1">
        <v>38</v>
      </c>
      <c r="Q107" s="1">
        <v>41</v>
      </c>
      <c r="R107" s="1">
        <v>47</v>
      </c>
      <c r="S107" s="1">
        <v>30</v>
      </c>
      <c r="T107" s="1">
        <v>38</v>
      </c>
      <c r="U107" s="1">
        <v>37</v>
      </c>
      <c r="W107" s="1">
        <v>41</v>
      </c>
      <c r="X107" s="1">
        <v>40</v>
      </c>
      <c r="Y107" s="1">
        <v>37</v>
      </c>
      <c r="Z107" s="1">
        <v>90</v>
      </c>
      <c r="AA107" s="1">
        <v>45</v>
      </c>
      <c r="AB107" s="1">
        <f t="shared" si="1"/>
        <v>807</v>
      </c>
      <c r="AC107" s="1" t="s">
        <v>64</v>
      </c>
    </row>
    <row r="108" spans="1:29">
      <c r="A108" s="1" t="s">
        <v>245</v>
      </c>
      <c r="B108" s="1">
        <v>4513</v>
      </c>
      <c r="C108" s="1" t="s">
        <v>246</v>
      </c>
      <c r="D108" s="1">
        <v>58</v>
      </c>
      <c r="E108" s="1">
        <v>44</v>
      </c>
      <c r="F108" s="1">
        <v>45</v>
      </c>
      <c r="G108" s="1">
        <v>56</v>
      </c>
      <c r="H108" s="1">
        <v>66</v>
      </c>
      <c r="J108" s="1">
        <v>58</v>
      </c>
      <c r="L108" s="1">
        <v>61</v>
      </c>
      <c r="M108" s="1">
        <v>45</v>
      </c>
      <c r="N108" s="1">
        <v>42</v>
      </c>
      <c r="O108" s="1">
        <v>42</v>
      </c>
      <c r="Q108" s="1">
        <v>65</v>
      </c>
      <c r="R108" s="1">
        <v>56</v>
      </c>
      <c r="S108" s="1">
        <v>70</v>
      </c>
      <c r="T108" s="1">
        <v>42</v>
      </c>
      <c r="U108" s="1">
        <v>43</v>
      </c>
      <c r="W108" s="1">
        <v>64</v>
      </c>
      <c r="X108" s="1">
        <v>45</v>
      </c>
      <c r="Y108" s="1">
        <v>45</v>
      </c>
      <c r="Z108" s="1">
        <v>92</v>
      </c>
      <c r="AA108" s="1">
        <v>42</v>
      </c>
      <c r="AB108" s="1">
        <f t="shared" si="1"/>
        <v>1081</v>
      </c>
      <c r="AC108" s="1" t="s">
        <v>32</v>
      </c>
    </row>
    <row r="109" spans="1:29">
      <c r="A109" s="1" t="s">
        <v>247</v>
      </c>
      <c r="B109" s="1">
        <v>4632</v>
      </c>
      <c r="C109" s="1" t="s">
        <v>248</v>
      </c>
      <c r="D109" s="1">
        <v>63</v>
      </c>
      <c r="E109" s="1">
        <v>40</v>
      </c>
      <c r="F109" s="1">
        <v>42</v>
      </c>
      <c r="G109" s="1">
        <v>52</v>
      </c>
      <c r="H109" s="1">
        <v>74</v>
      </c>
      <c r="K109" s="1">
        <v>61</v>
      </c>
      <c r="L109" s="1">
        <v>62</v>
      </c>
      <c r="M109" s="1">
        <v>38</v>
      </c>
      <c r="N109" s="1">
        <v>30</v>
      </c>
      <c r="O109" s="1">
        <v>41</v>
      </c>
      <c r="Q109" s="1">
        <v>64</v>
      </c>
      <c r="R109" s="1">
        <v>70</v>
      </c>
      <c r="S109" s="1">
        <v>69</v>
      </c>
      <c r="T109" s="1">
        <v>44</v>
      </c>
      <c r="U109" s="1">
        <v>45</v>
      </c>
      <c r="W109" s="1">
        <v>69</v>
      </c>
      <c r="X109" s="1">
        <v>38</v>
      </c>
      <c r="Y109" s="1">
        <v>42</v>
      </c>
      <c r="Z109" s="1">
        <v>94</v>
      </c>
      <c r="AA109" s="1">
        <v>44</v>
      </c>
      <c r="AB109" s="1">
        <f t="shared" si="1"/>
        <v>1082</v>
      </c>
      <c r="AC109" s="1" t="s">
        <v>32</v>
      </c>
    </row>
    <row r="110" spans="1:29">
      <c r="A110" s="1" t="s">
        <v>249</v>
      </c>
      <c r="B110" s="1">
        <v>4555</v>
      </c>
      <c r="C110" s="1" t="s">
        <v>250</v>
      </c>
      <c r="D110" s="1">
        <v>52</v>
      </c>
      <c r="E110" s="1">
        <v>20</v>
      </c>
      <c r="F110" s="1">
        <v>38</v>
      </c>
      <c r="G110" s="1">
        <v>50</v>
      </c>
      <c r="H110" s="1">
        <v>50</v>
      </c>
      <c r="J110" s="1">
        <v>47</v>
      </c>
      <c r="L110" s="1">
        <v>43</v>
      </c>
      <c r="M110" s="1">
        <v>35</v>
      </c>
      <c r="N110" s="1">
        <v>33</v>
      </c>
      <c r="O110" s="1">
        <v>42</v>
      </c>
      <c r="Q110" s="1">
        <v>56</v>
      </c>
      <c r="R110" s="1">
        <v>52</v>
      </c>
      <c r="S110" s="1">
        <v>55</v>
      </c>
      <c r="T110" s="1">
        <v>41</v>
      </c>
      <c r="U110" s="1">
        <v>40</v>
      </c>
      <c r="W110" s="1">
        <v>44</v>
      </c>
      <c r="X110" s="1">
        <v>37</v>
      </c>
      <c r="Y110" s="1">
        <v>24</v>
      </c>
      <c r="Z110" s="1">
        <v>94</v>
      </c>
      <c r="AA110" s="1">
        <v>45</v>
      </c>
      <c r="AB110" s="1">
        <f t="shared" si="1"/>
        <v>898</v>
      </c>
      <c r="AC110" s="1" t="s">
        <v>29</v>
      </c>
    </row>
    <row r="111" spans="1:29">
      <c r="A111" s="1" t="s">
        <v>251</v>
      </c>
      <c r="B111" s="1">
        <v>4608</v>
      </c>
      <c r="C111" s="1" t="s">
        <v>252</v>
      </c>
      <c r="D111" s="1">
        <v>64</v>
      </c>
      <c r="E111" s="1">
        <v>43</v>
      </c>
      <c r="F111" s="1">
        <v>41</v>
      </c>
      <c r="G111" s="1">
        <v>58</v>
      </c>
      <c r="H111" s="1">
        <v>66</v>
      </c>
      <c r="K111" s="1">
        <v>45</v>
      </c>
      <c r="L111" s="1">
        <v>61</v>
      </c>
      <c r="M111" s="1">
        <v>43</v>
      </c>
      <c r="N111" s="1">
        <v>42</v>
      </c>
      <c r="O111" s="1">
        <v>42</v>
      </c>
      <c r="Q111" s="1">
        <v>62</v>
      </c>
      <c r="R111" s="1">
        <v>68</v>
      </c>
      <c r="S111" s="1">
        <v>64</v>
      </c>
      <c r="T111" s="1">
        <v>42</v>
      </c>
      <c r="U111" s="1">
        <v>40</v>
      </c>
      <c r="W111" s="1">
        <v>56</v>
      </c>
      <c r="X111" s="1">
        <v>43</v>
      </c>
      <c r="Y111" s="1">
        <v>41</v>
      </c>
      <c r="Z111" s="1">
        <v>85</v>
      </c>
      <c r="AA111" s="1">
        <v>38</v>
      </c>
      <c r="AB111" s="1">
        <f t="shared" si="1"/>
        <v>1044</v>
      </c>
      <c r="AC111" s="1" t="s">
        <v>32</v>
      </c>
    </row>
    <row r="112" spans="1:29">
      <c r="A112" s="1" t="s">
        <v>253</v>
      </c>
      <c r="B112" s="1">
        <v>4521</v>
      </c>
      <c r="C112" s="1" t="s">
        <v>254</v>
      </c>
      <c r="D112" s="1">
        <v>68</v>
      </c>
      <c r="E112" s="1">
        <v>44</v>
      </c>
      <c r="F112" s="1">
        <v>43</v>
      </c>
      <c r="G112" s="1">
        <v>62</v>
      </c>
      <c r="H112" s="1">
        <v>72</v>
      </c>
      <c r="K112" s="1">
        <v>60</v>
      </c>
      <c r="L112" s="1">
        <v>63</v>
      </c>
      <c r="M112" s="1">
        <v>44</v>
      </c>
      <c r="N112" s="1">
        <v>32</v>
      </c>
      <c r="O112" s="1">
        <v>42</v>
      </c>
      <c r="Q112" s="1">
        <v>68</v>
      </c>
      <c r="R112" s="1">
        <v>69</v>
      </c>
      <c r="S112" s="1">
        <v>66</v>
      </c>
      <c r="T112" s="1">
        <v>38</v>
      </c>
      <c r="U112" s="1">
        <v>37</v>
      </c>
      <c r="W112" s="1">
        <v>68</v>
      </c>
      <c r="X112" s="1">
        <v>46</v>
      </c>
      <c r="Y112" s="1">
        <v>42</v>
      </c>
      <c r="Z112" s="1">
        <v>94</v>
      </c>
      <c r="AA112" s="1">
        <v>43</v>
      </c>
      <c r="AB112" s="1">
        <f t="shared" si="1"/>
        <v>1101</v>
      </c>
      <c r="AC112" s="1" t="s">
        <v>32</v>
      </c>
    </row>
    <row r="113" spans="1:29">
      <c r="A113" s="1" t="s">
        <v>255</v>
      </c>
      <c r="B113" s="1">
        <v>4520</v>
      </c>
      <c r="C113" s="1" t="s">
        <v>256</v>
      </c>
      <c r="D113" s="1">
        <v>69</v>
      </c>
      <c r="E113" s="1">
        <v>43</v>
      </c>
      <c r="F113" s="1">
        <v>44</v>
      </c>
      <c r="G113" s="1">
        <v>64</v>
      </c>
      <c r="H113" s="1">
        <v>69</v>
      </c>
      <c r="K113" s="1">
        <v>57</v>
      </c>
      <c r="L113" s="1">
        <v>57</v>
      </c>
      <c r="M113" s="1">
        <v>40</v>
      </c>
      <c r="N113" s="1">
        <v>30</v>
      </c>
      <c r="O113" s="1">
        <v>39</v>
      </c>
      <c r="Q113" s="1">
        <v>66</v>
      </c>
      <c r="R113" s="1">
        <v>63</v>
      </c>
      <c r="S113" s="1">
        <v>67</v>
      </c>
      <c r="T113" s="1">
        <v>45</v>
      </c>
      <c r="U113" s="1">
        <v>42</v>
      </c>
      <c r="W113" s="1">
        <v>67</v>
      </c>
      <c r="X113" s="1">
        <v>44</v>
      </c>
      <c r="Y113" s="1">
        <v>44</v>
      </c>
      <c r="Z113" s="1">
        <v>85</v>
      </c>
      <c r="AA113" s="1">
        <v>41</v>
      </c>
      <c r="AB113" s="1">
        <f t="shared" si="1"/>
        <v>1076</v>
      </c>
      <c r="AC113" s="1" t="s">
        <v>32</v>
      </c>
    </row>
    <row r="114" spans="1:29">
      <c r="A114" s="1" t="s">
        <v>257</v>
      </c>
      <c r="B114" s="1">
        <v>4523</v>
      </c>
      <c r="C114" s="1" t="s">
        <v>258</v>
      </c>
      <c r="D114" s="1">
        <v>59</v>
      </c>
      <c r="E114" s="1">
        <v>40</v>
      </c>
      <c r="F114" s="1">
        <v>42</v>
      </c>
      <c r="G114" s="1">
        <v>59</v>
      </c>
      <c r="H114" s="1">
        <v>66</v>
      </c>
      <c r="K114" s="1">
        <v>56</v>
      </c>
      <c r="L114" s="1">
        <v>55</v>
      </c>
      <c r="M114" s="1">
        <v>35</v>
      </c>
      <c r="N114" s="1">
        <v>36</v>
      </c>
      <c r="O114" s="1">
        <v>38</v>
      </c>
      <c r="Q114" s="1">
        <v>67</v>
      </c>
      <c r="R114" s="1">
        <v>62</v>
      </c>
      <c r="S114" s="1">
        <v>60</v>
      </c>
      <c r="T114" s="1">
        <v>43</v>
      </c>
      <c r="U114" s="1">
        <v>44</v>
      </c>
      <c r="W114" s="1">
        <v>54</v>
      </c>
      <c r="X114" s="1">
        <v>40</v>
      </c>
      <c r="Y114" s="1">
        <v>39</v>
      </c>
      <c r="Z114" s="1">
        <v>86</v>
      </c>
      <c r="AA114" s="1">
        <v>40</v>
      </c>
      <c r="AB114" s="1">
        <f t="shared" si="1"/>
        <v>1021</v>
      </c>
      <c r="AC114" s="1" t="s">
        <v>32</v>
      </c>
    </row>
    <row r="115" spans="1:29">
      <c r="A115" s="1" t="s">
        <v>259</v>
      </c>
      <c r="B115" s="1">
        <v>4550</v>
      </c>
      <c r="C115" s="1" t="s">
        <v>260</v>
      </c>
      <c r="D115" s="1">
        <v>56</v>
      </c>
      <c r="E115" s="1">
        <v>38</v>
      </c>
      <c r="F115" s="1">
        <v>37</v>
      </c>
      <c r="G115" s="1">
        <v>41</v>
      </c>
      <c r="H115" s="1">
        <v>49</v>
      </c>
      <c r="K115" s="1">
        <v>50</v>
      </c>
      <c r="L115" s="1">
        <v>51</v>
      </c>
      <c r="M115" s="1">
        <v>35</v>
      </c>
      <c r="N115" s="1">
        <v>28</v>
      </c>
      <c r="O115" s="1">
        <v>40</v>
      </c>
      <c r="Q115" s="1">
        <v>52</v>
      </c>
      <c r="R115" s="1">
        <v>58</v>
      </c>
      <c r="S115" s="1">
        <v>45</v>
      </c>
      <c r="T115" s="1">
        <v>44</v>
      </c>
      <c r="U115" s="1">
        <v>43</v>
      </c>
      <c r="W115" s="1">
        <v>46</v>
      </c>
      <c r="X115" s="1">
        <v>40</v>
      </c>
      <c r="Y115" s="1">
        <v>42</v>
      </c>
      <c r="Z115" s="1">
        <v>93</v>
      </c>
      <c r="AA115" s="1">
        <v>43</v>
      </c>
      <c r="AB115" s="1">
        <f t="shared" si="1"/>
        <v>931</v>
      </c>
      <c r="AC115" s="1" t="s">
        <v>29</v>
      </c>
    </row>
    <row r="116" spans="1:29">
      <c r="A116" s="1" t="s">
        <v>261</v>
      </c>
      <c r="B116" s="1">
        <v>4636</v>
      </c>
      <c r="C116" s="1" t="s">
        <v>262</v>
      </c>
      <c r="D116" s="1">
        <v>65</v>
      </c>
      <c r="E116" s="1">
        <v>39</v>
      </c>
      <c r="F116" s="1">
        <v>40</v>
      </c>
      <c r="G116" s="1">
        <v>45</v>
      </c>
      <c r="H116" s="1">
        <v>53</v>
      </c>
      <c r="K116" s="1">
        <v>48</v>
      </c>
      <c r="L116" s="1">
        <v>52</v>
      </c>
      <c r="M116" s="1">
        <v>38</v>
      </c>
      <c r="N116" s="1">
        <v>20</v>
      </c>
      <c r="O116" s="1">
        <v>37</v>
      </c>
      <c r="Q116" s="1">
        <v>47</v>
      </c>
      <c r="R116" s="1">
        <v>50</v>
      </c>
      <c r="S116" s="1">
        <v>57</v>
      </c>
      <c r="T116" s="1">
        <v>41</v>
      </c>
      <c r="U116" s="1">
        <v>42</v>
      </c>
      <c r="W116" s="1">
        <v>40</v>
      </c>
      <c r="X116" s="1">
        <v>35</v>
      </c>
      <c r="Y116" s="1">
        <v>38</v>
      </c>
      <c r="Z116" s="1">
        <v>85</v>
      </c>
      <c r="AA116" s="1">
        <v>35</v>
      </c>
      <c r="AB116" s="1">
        <f t="shared" si="1"/>
        <v>907</v>
      </c>
      <c r="AC116" s="1" t="s">
        <v>29</v>
      </c>
    </row>
    <row r="117" spans="1:29">
      <c r="A117" s="1" t="s">
        <v>263</v>
      </c>
      <c r="B117" s="1">
        <v>4631</v>
      </c>
      <c r="C117" s="1" t="s">
        <v>264</v>
      </c>
      <c r="D117" s="1">
        <v>68</v>
      </c>
      <c r="E117" s="1">
        <v>44</v>
      </c>
      <c r="F117" s="1">
        <v>44</v>
      </c>
      <c r="G117" s="1">
        <v>67</v>
      </c>
      <c r="H117" s="1">
        <v>75</v>
      </c>
      <c r="I117" s="1">
        <v>70</v>
      </c>
      <c r="L117" s="1">
        <v>63</v>
      </c>
      <c r="M117" s="1">
        <v>44</v>
      </c>
      <c r="N117" s="1">
        <v>40</v>
      </c>
      <c r="O117" s="1">
        <v>43</v>
      </c>
      <c r="Q117" s="1">
        <v>72</v>
      </c>
      <c r="R117" s="1">
        <v>65</v>
      </c>
      <c r="S117" s="1">
        <v>60</v>
      </c>
      <c r="T117" s="1">
        <v>44</v>
      </c>
      <c r="U117" s="1">
        <v>45</v>
      </c>
      <c r="W117" s="1">
        <v>69</v>
      </c>
      <c r="X117" s="1">
        <v>44</v>
      </c>
      <c r="Y117" s="1">
        <v>46</v>
      </c>
      <c r="Z117" s="1">
        <v>91</v>
      </c>
      <c r="AA117" s="1">
        <v>45</v>
      </c>
      <c r="AB117" s="1">
        <f t="shared" si="1"/>
        <v>1139</v>
      </c>
      <c r="AC117" s="1" t="s">
        <v>32</v>
      </c>
    </row>
    <row r="118" spans="1:29">
      <c r="A118" s="1" t="s">
        <v>265</v>
      </c>
      <c r="B118" s="1">
        <v>4559</v>
      </c>
      <c r="C118" s="1" t="s">
        <v>266</v>
      </c>
      <c r="D118" s="1">
        <v>69</v>
      </c>
      <c r="E118" s="1">
        <v>38</v>
      </c>
      <c r="F118" s="1">
        <v>39</v>
      </c>
      <c r="G118" s="1">
        <v>55</v>
      </c>
      <c r="H118" s="1">
        <v>63</v>
      </c>
      <c r="K118" s="1">
        <v>66</v>
      </c>
      <c r="L118" s="1">
        <v>63</v>
      </c>
      <c r="M118" s="1">
        <v>38</v>
      </c>
      <c r="N118" s="1">
        <v>35</v>
      </c>
      <c r="O118" s="1">
        <v>45</v>
      </c>
      <c r="Q118" s="1">
        <v>66</v>
      </c>
      <c r="R118" s="1">
        <v>64</v>
      </c>
      <c r="S118" s="1">
        <v>61</v>
      </c>
      <c r="T118" s="1">
        <v>44</v>
      </c>
      <c r="U118" s="1">
        <v>44</v>
      </c>
      <c r="W118" s="1">
        <v>58</v>
      </c>
      <c r="X118" s="1">
        <v>40</v>
      </c>
      <c r="Y118" s="1">
        <v>37</v>
      </c>
      <c r="Z118" s="1">
        <v>87</v>
      </c>
      <c r="AA118" s="1">
        <v>39</v>
      </c>
      <c r="AB118" s="1">
        <f t="shared" si="1"/>
        <v>1051</v>
      </c>
      <c r="AC118" s="1" t="s">
        <v>32</v>
      </c>
    </row>
    <row r="119" spans="1:29">
      <c r="A119" s="1" t="s">
        <v>267</v>
      </c>
      <c r="B119" s="1">
        <v>4560</v>
      </c>
      <c r="C119" s="1" t="s">
        <v>268</v>
      </c>
      <c r="D119" s="1">
        <v>61</v>
      </c>
      <c r="E119" s="1">
        <v>38</v>
      </c>
      <c r="F119" s="1">
        <v>39</v>
      </c>
      <c r="G119" s="1">
        <v>65</v>
      </c>
      <c r="H119" s="1">
        <v>70</v>
      </c>
      <c r="K119" s="1">
        <v>48</v>
      </c>
      <c r="L119" s="1">
        <v>60</v>
      </c>
      <c r="M119" s="1">
        <v>36</v>
      </c>
      <c r="N119" s="1">
        <v>30</v>
      </c>
      <c r="O119" s="1">
        <v>40</v>
      </c>
      <c r="Q119" s="1">
        <v>61</v>
      </c>
      <c r="R119" s="1">
        <v>63</v>
      </c>
      <c r="S119" s="1">
        <v>58</v>
      </c>
      <c r="T119" s="1">
        <v>40</v>
      </c>
      <c r="U119" s="1">
        <v>39</v>
      </c>
      <c r="W119" s="1">
        <v>53</v>
      </c>
      <c r="X119" s="1">
        <v>40</v>
      </c>
      <c r="Y119" s="1">
        <v>39</v>
      </c>
      <c r="Z119" s="1">
        <v>92</v>
      </c>
      <c r="AA119" s="1">
        <v>46</v>
      </c>
      <c r="AB119" s="1">
        <f t="shared" si="1"/>
        <v>1018</v>
      </c>
      <c r="AC119" s="1" t="s">
        <v>32</v>
      </c>
    </row>
    <row r="120" spans="1:29">
      <c r="A120" s="1" t="s">
        <v>269</v>
      </c>
      <c r="B120" s="1">
        <v>4516</v>
      </c>
      <c r="C120" s="1" t="s">
        <v>270</v>
      </c>
      <c r="D120" s="1">
        <v>66</v>
      </c>
      <c r="E120" s="1">
        <v>40</v>
      </c>
      <c r="F120" s="1">
        <v>41</v>
      </c>
      <c r="G120" s="1">
        <v>58</v>
      </c>
      <c r="H120" s="1">
        <v>61</v>
      </c>
      <c r="J120" s="1">
        <v>54</v>
      </c>
      <c r="L120" s="1">
        <v>56</v>
      </c>
      <c r="M120" s="1">
        <v>35</v>
      </c>
      <c r="N120" s="1">
        <v>36</v>
      </c>
      <c r="O120" s="1">
        <v>43</v>
      </c>
      <c r="Q120" s="1">
        <v>47</v>
      </c>
      <c r="R120" s="1">
        <v>60</v>
      </c>
      <c r="S120" s="1">
        <v>59</v>
      </c>
      <c r="T120" s="1">
        <v>43</v>
      </c>
      <c r="U120" s="1">
        <v>42</v>
      </c>
      <c r="W120" s="1">
        <v>54</v>
      </c>
      <c r="X120" s="1">
        <v>45</v>
      </c>
      <c r="Y120" s="1">
        <v>42</v>
      </c>
      <c r="Z120" s="1">
        <v>85</v>
      </c>
      <c r="AA120" s="1">
        <v>35</v>
      </c>
      <c r="AB120" s="1">
        <f t="shared" si="1"/>
        <v>1002</v>
      </c>
      <c r="AC120" s="1" t="s">
        <v>32</v>
      </c>
    </row>
    <row r="121" spans="1:29">
      <c r="A121" s="1" t="s">
        <v>271</v>
      </c>
      <c r="B121" s="1">
        <v>4530</v>
      </c>
      <c r="C121" s="1" t="s">
        <v>272</v>
      </c>
      <c r="D121" s="1">
        <v>68</v>
      </c>
      <c r="E121" s="1">
        <v>44</v>
      </c>
      <c r="F121" s="1">
        <v>45</v>
      </c>
      <c r="G121" s="1">
        <v>61</v>
      </c>
      <c r="H121" s="1">
        <v>70</v>
      </c>
      <c r="K121" s="1">
        <v>62</v>
      </c>
      <c r="L121" s="1">
        <v>57</v>
      </c>
      <c r="M121" s="1">
        <v>42</v>
      </c>
      <c r="N121" s="1">
        <v>40</v>
      </c>
      <c r="O121" s="1">
        <v>44</v>
      </c>
      <c r="Q121" s="1">
        <v>63</v>
      </c>
      <c r="R121" s="1">
        <v>71</v>
      </c>
      <c r="S121" s="1">
        <v>60</v>
      </c>
      <c r="T121" s="1">
        <v>40</v>
      </c>
      <c r="U121" s="1">
        <v>41</v>
      </c>
      <c r="W121" s="1">
        <v>55</v>
      </c>
      <c r="X121" s="1">
        <v>44</v>
      </c>
      <c r="Y121" s="1">
        <v>42</v>
      </c>
      <c r="Z121" s="1">
        <v>88</v>
      </c>
      <c r="AA121" s="1">
        <v>42</v>
      </c>
      <c r="AB121" s="1">
        <f t="shared" si="1"/>
        <v>1079</v>
      </c>
      <c r="AC121" s="1" t="s">
        <v>32</v>
      </c>
    </row>
    <row r="122" spans="1:29">
      <c r="A122" s="1" t="s">
        <v>273</v>
      </c>
      <c r="B122" s="1">
        <v>4648</v>
      </c>
      <c r="C122" s="1" t="s">
        <v>274</v>
      </c>
      <c r="D122" s="1">
        <v>58</v>
      </c>
      <c r="E122" s="1">
        <v>40</v>
      </c>
      <c r="F122" s="1">
        <v>40</v>
      </c>
      <c r="G122" s="1">
        <v>58</v>
      </c>
      <c r="H122" s="1">
        <v>54</v>
      </c>
      <c r="J122" s="1">
        <v>53</v>
      </c>
      <c r="L122" s="1">
        <v>52</v>
      </c>
      <c r="M122" s="1">
        <v>43</v>
      </c>
      <c r="N122" s="1">
        <v>35</v>
      </c>
      <c r="O122" s="1">
        <v>44</v>
      </c>
      <c r="Q122" s="1">
        <v>57</v>
      </c>
      <c r="R122" s="1">
        <v>59</v>
      </c>
      <c r="S122" s="1">
        <v>57</v>
      </c>
      <c r="T122" s="1">
        <v>38</v>
      </c>
      <c r="U122" s="1">
        <v>38</v>
      </c>
      <c r="W122" s="1">
        <v>51</v>
      </c>
      <c r="X122" s="1">
        <v>39</v>
      </c>
      <c r="Y122" s="1">
        <v>39</v>
      </c>
      <c r="Z122" s="1">
        <v>84</v>
      </c>
      <c r="AA122" s="1">
        <v>34</v>
      </c>
      <c r="AB122" s="1">
        <f t="shared" si="1"/>
        <v>973</v>
      </c>
      <c r="AC122" s="1" t="s">
        <v>29</v>
      </c>
    </row>
    <row r="123" spans="1:29">
      <c r="A123" s="1" t="s">
        <v>275</v>
      </c>
      <c r="B123" s="1">
        <v>4511</v>
      </c>
      <c r="C123" s="1" t="s">
        <v>276</v>
      </c>
      <c r="D123" s="1">
        <v>69</v>
      </c>
      <c r="E123" s="1">
        <v>45</v>
      </c>
      <c r="F123" s="1">
        <v>45</v>
      </c>
      <c r="G123" s="1">
        <v>62</v>
      </c>
      <c r="H123" s="1">
        <v>68</v>
      </c>
      <c r="K123" s="1">
        <v>65</v>
      </c>
      <c r="L123" s="1">
        <v>62</v>
      </c>
      <c r="M123" s="1">
        <v>45</v>
      </c>
      <c r="N123" s="1">
        <v>40</v>
      </c>
      <c r="O123" s="1">
        <v>40</v>
      </c>
      <c r="Q123" s="1">
        <v>56</v>
      </c>
      <c r="R123" s="1">
        <v>63</v>
      </c>
      <c r="S123" s="1">
        <v>65</v>
      </c>
      <c r="T123" s="1">
        <v>45</v>
      </c>
      <c r="U123" s="1">
        <v>45</v>
      </c>
      <c r="W123" s="1">
        <v>62</v>
      </c>
      <c r="X123" s="1">
        <v>44</v>
      </c>
      <c r="Y123" s="1">
        <v>44</v>
      </c>
      <c r="Z123" s="1">
        <v>94</v>
      </c>
      <c r="AA123" s="1">
        <v>47</v>
      </c>
      <c r="AB123" s="1">
        <f t="shared" si="1"/>
        <v>1106</v>
      </c>
      <c r="AC123" s="1" t="s">
        <v>32</v>
      </c>
    </row>
    <row r="124" spans="1:29">
      <c r="A124" s="1" t="s">
        <v>277</v>
      </c>
      <c r="B124" s="1">
        <v>4646</v>
      </c>
      <c r="C124" s="1" t="s">
        <v>278</v>
      </c>
      <c r="D124" s="1">
        <v>63</v>
      </c>
      <c r="E124" s="1">
        <v>40</v>
      </c>
      <c r="F124" s="1">
        <v>41</v>
      </c>
      <c r="G124" s="1">
        <v>62</v>
      </c>
      <c r="H124" s="1">
        <v>68</v>
      </c>
      <c r="K124" s="1">
        <v>62</v>
      </c>
      <c r="L124" s="1">
        <v>57</v>
      </c>
      <c r="M124" s="1">
        <v>40</v>
      </c>
      <c r="N124" s="1">
        <v>31</v>
      </c>
      <c r="O124" s="1">
        <v>37</v>
      </c>
      <c r="Q124" s="1">
        <v>59</v>
      </c>
      <c r="R124" s="1">
        <v>66</v>
      </c>
      <c r="S124" s="1">
        <v>62</v>
      </c>
      <c r="T124" s="1">
        <v>40</v>
      </c>
      <c r="U124" s="1">
        <v>40</v>
      </c>
      <c r="W124" s="1">
        <v>61</v>
      </c>
      <c r="X124" s="1">
        <v>39</v>
      </c>
      <c r="Y124" s="1">
        <v>39</v>
      </c>
      <c r="Z124" s="1">
        <v>91</v>
      </c>
      <c r="AA124" s="1">
        <v>44</v>
      </c>
      <c r="AB124" s="1">
        <f t="shared" si="1"/>
        <v>1042</v>
      </c>
      <c r="AC124" s="1" t="s">
        <v>32</v>
      </c>
    </row>
    <row r="125" spans="1:29">
      <c r="A125" s="1" t="s">
        <v>279</v>
      </c>
      <c r="B125" s="1">
        <v>4667</v>
      </c>
      <c r="C125" s="1" t="s">
        <v>280</v>
      </c>
      <c r="D125" s="1">
        <v>59</v>
      </c>
      <c r="E125" s="1">
        <v>40</v>
      </c>
      <c r="F125" s="1">
        <v>41</v>
      </c>
      <c r="G125" s="1">
        <v>57</v>
      </c>
      <c r="H125" s="1">
        <v>60</v>
      </c>
      <c r="I125" s="1">
        <v>51</v>
      </c>
      <c r="L125" s="1">
        <v>54</v>
      </c>
      <c r="M125" s="1">
        <v>45</v>
      </c>
      <c r="N125" s="1">
        <v>40</v>
      </c>
      <c r="O125" s="1">
        <v>45</v>
      </c>
      <c r="Q125" s="1">
        <v>53</v>
      </c>
      <c r="R125" s="1">
        <v>69</v>
      </c>
      <c r="S125" s="1">
        <v>63</v>
      </c>
      <c r="T125" s="1">
        <v>31</v>
      </c>
      <c r="U125" s="1">
        <v>30</v>
      </c>
      <c r="W125" s="1">
        <v>57</v>
      </c>
      <c r="X125" s="1">
        <v>40</v>
      </c>
      <c r="Y125" s="1">
        <v>36</v>
      </c>
      <c r="Z125" s="1">
        <v>92</v>
      </c>
      <c r="AA125" s="1">
        <v>43</v>
      </c>
      <c r="AB125" s="1">
        <f t="shared" si="1"/>
        <v>1006</v>
      </c>
      <c r="AC125" s="1" t="s">
        <v>32</v>
      </c>
    </row>
    <row r="126" spans="1:29">
      <c r="A126" s="1" t="s">
        <v>281</v>
      </c>
      <c r="B126" s="1">
        <v>4605</v>
      </c>
      <c r="C126" s="1" t="s">
        <v>282</v>
      </c>
      <c r="D126" s="1">
        <v>56</v>
      </c>
      <c r="E126" s="1">
        <v>45</v>
      </c>
      <c r="F126" s="1">
        <v>44</v>
      </c>
      <c r="G126" s="1">
        <v>54</v>
      </c>
      <c r="H126" s="1">
        <v>62</v>
      </c>
      <c r="K126" s="1">
        <v>51</v>
      </c>
      <c r="L126" s="1">
        <v>56</v>
      </c>
      <c r="M126" s="1">
        <v>40</v>
      </c>
      <c r="N126" s="1">
        <v>38</v>
      </c>
      <c r="O126" s="1">
        <v>44</v>
      </c>
      <c r="Q126" s="1">
        <v>54</v>
      </c>
      <c r="R126" s="1">
        <v>59</v>
      </c>
      <c r="S126" s="1">
        <v>48</v>
      </c>
      <c r="T126" s="1">
        <v>45</v>
      </c>
      <c r="U126" s="1">
        <v>45</v>
      </c>
      <c r="W126" s="1">
        <v>67</v>
      </c>
      <c r="X126" s="1">
        <v>44</v>
      </c>
      <c r="Y126" s="1">
        <v>45</v>
      </c>
      <c r="Z126" s="1">
        <v>95</v>
      </c>
      <c r="AA126" s="1">
        <v>48</v>
      </c>
      <c r="AB126" s="1">
        <f t="shared" si="1"/>
        <v>1040</v>
      </c>
      <c r="AC126" s="1" t="s">
        <v>32</v>
      </c>
    </row>
    <row r="127" spans="1:29">
      <c r="A127" s="1" t="s">
        <v>283</v>
      </c>
      <c r="B127" s="1">
        <v>4641</v>
      </c>
      <c r="C127" s="1" t="s">
        <v>284</v>
      </c>
      <c r="D127" s="1">
        <v>65</v>
      </c>
      <c r="E127" s="1">
        <v>45</v>
      </c>
      <c r="F127" s="1">
        <v>45</v>
      </c>
      <c r="G127" s="1">
        <v>63</v>
      </c>
      <c r="H127" s="1">
        <v>63</v>
      </c>
      <c r="I127" s="1">
        <v>71</v>
      </c>
      <c r="L127" s="1">
        <v>61</v>
      </c>
      <c r="M127" s="1">
        <v>44</v>
      </c>
      <c r="N127" s="1">
        <v>42</v>
      </c>
      <c r="O127" s="1">
        <v>47</v>
      </c>
      <c r="Q127" s="1">
        <v>63</v>
      </c>
      <c r="R127" s="1">
        <v>65</v>
      </c>
      <c r="S127" s="1">
        <v>59</v>
      </c>
      <c r="T127" s="1">
        <v>48</v>
      </c>
      <c r="U127" s="1">
        <v>48</v>
      </c>
      <c r="W127" s="1">
        <v>70</v>
      </c>
      <c r="X127" s="1">
        <v>46</v>
      </c>
      <c r="Y127" s="1">
        <v>45</v>
      </c>
      <c r="Z127" s="1">
        <v>96</v>
      </c>
      <c r="AA127" s="1">
        <v>44</v>
      </c>
      <c r="AB127" s="1">
        <f t="shared" si="1"/>
        <v>1130</v>
      </c>
      <c r="AC127" s="1" t="s">
        <v>32</v>
      </c>
    </row>
    <row r="128" spans="1:29">
      <c r="A128" s="1" t="s">
        <v>285</v>
      </c>
      <c r="B128" s="1">
        <v>4639</v>
      </c>
      <c r="C128" s="1" t="s">
        <v>286</v>
      </c>
      <c r="D128" s="1">
        <v>60</v>
      </c>
      <c r="E128" s="1">
        <v>42</v>
      </c>
      <c r="F128" s="1">
        <v>41</v>
      </c>
      <c r="G128" s="1">
        <v>63</v>
      </c>
      <c r="H128" s="1">
        <v>57</v>
      </c>
      <c r="I128" s="1">
        <v>51</v>
      </c>
      <c r="L128" s="1">
        <v>45</v>
      </c>
      <c r="M128" s="1">
        <v>40</v>
      </c>
      <c r="N128" s="1">
        <v>33</v>
      </c>
      <c r="O128" s="1">
        <v>47</v>
      </c>
      <c r="Q128" s="1">
        <v>43</v>
      </c>
      <c r="R128" s="1">
        <v>61</v>
      </c>
      <c r="S128" s="1">
        <v>56</v>
      </c>
      <c r="T128" s="1">
        <v>42</v>
      </c>
      <c r="U128" s="1">
        <v>44</v>
      </c>
      <c r="W128" s="1">
        <v>58</v>
      </c>
      <c r="X128" s="1">
        <v>42</v>
      </c>
      <c r="Y128" s="1">
        <v>35</v>
      </c>
      <c r="Z128" s="1">
        <v>93</v>
      </c>
      <c r="AA128" s="1">
        <v>44</v>
      </c>
      <c r="AB128" s="1">
        <f t="shared" si="1"/>
        <v>997</v>
      </c>
      <c r="AC128" s="1" t="s">
        <v>32</v>
      </c>
    </row>
    <row r="129" spans="1:29">
      <c r="A129" s="1" t="s">
        <v>287</v>
      </c>
      <c r="B129" s="1">
        <v>4547</v>
      </c>
      <c r="C129" s="1" t="s">
        <v>288</v>
      </c>
      <c r="D129" s="1">
        <v>58</v>
      </c>
      <c r="E129" s="1">
        <v>40</v>
      </c>
      <c r="F129" s="1">
        <v>41</v>
      </c>
      <c r="G129" s="1">
        <v>52</v>
      </c>
      <c r="H129" s="1">
        <v>48</v>
      </c>
      <c r="K129" s="1">
        <v>44</v>
      </c>
      <c r="L129" s="1">
        <v>43</v>
      </c>
      <c r="M129" s="1">
        <v>40</v>
      </c>
      <c r="N129" s="1">
        <v>30</v>
      </c>
      <c r="O129" s="1">
        <v>43</v>
      </c>
      <c r="Q129" s="1">
        <v>50</v>
      </c>
      <c r="R129" s="1">
        <v>59</v>
      </c>
      <c r="S129" s="1">
        <v>51</v>
      </c>
      <c r="T129" s="1">
        <v>43</v>
      </c>
      <c r="U129" s="1">
        <v>42</v>
      </c>
      <c r="V129" s="1">
        <v>56</v>
      </c>
      <c r="X129" s="1">
        <v>40</v>
      </c>
      <c r="Y129" s="1">
        <v>40</v>
      </c>
      <c r="Z129" s="1">
        <v>89</v>
      </c>
      <c r="AA129" s="1">
        <v>39</v>
      </c>
      <c r="AB129" s="1">
        <f t="shared" si="1"/>
        <v>948</v>
      </c>
      <c r="AC129" s="1" t="s">
        <v>29</v>
      </c>
    </row>
    <row r="130" spans="1:29">
      <c r="A130" s="1" t="s">
        <v>289</v>
      </c>
      <c r="B130" s="1">
        <v>4606</v>
      </c>
      <c r="C130" s="1" t="s">
        <v>290</v>
      </c>
      <c r="D130" s="1">
        <v>66</v>
      </c>
      <c r="E130" s="1">
        <v>46</v>
      </c>
      <c r="F130" s="1">
        <v>46</v>
      </c>
      <c r="G130" s="1">
        <v>67</v>
      </c>
      <c r="H130" s="1">
        <v>64</v>
      </c>
      <c r="J130" s="1">
        <v>65</v>
      </c>
      <c r="L130" s="1">
        <v>48</v>
      </c>
      <c r="M130" s="1">
        <v>44</v>
      </c>
      <c r="N130" s="1">
        <v>42</v>
      </c>
      <c r="O130" s="1">
        <v>48</v>
      </c>
      <c r="Q130" s="1">
        <v>66</v>
      </c>
      <c r="R130" s="1">
        <v>67</v>
      </c>
      <c r="S130" s="1">
        <v>63</v>
      </c>
      <c r="T130" s="1">
        <v>48</v>
      </c>
      <c r="U130" s="1">
        <v>48</v>
      </c>
      <c r="V130" s="1">
        <v>68</v>
      </c>
      <c r="X130" s="1">
        <v>46</v>
      </c>
      <c r="Y130" s="1">
        <v>45</v>
      </c>
      <c r="Z130" s="1">
        <v>93</v>
      </c>
      <c r="AA130" s="1">
        <v>45</v>
      </c>
      <c r="AB130" s="1">
        <f t="shared" si="1"/>
        <v>1125</v>
      </c>
      <c r="AC130" s="1" t="s">
        <v>32</v>
      </c>
    </row>
    <row r="131" spans="1:29">
      <c r="A131" s="1" t="s">
        <v>291</v>
      </c>
      <c r="B131" s="1">
        <v>4502</v>
      </c>
      <c r="C131" s="1" t="s">
        <v>292</v>
      </c>
      <c r="D131" s="1">
        <v>48</v>
      </c>
      <c r="E131" s="1">
        <v>38</v>
      </c>
      <c r="F131" s="1">
        <v>32</v>
      </c>
      <c r="G131" s="1">
        <v>40</v>
      </c>
      <c r="H131" s="1">
        <v>41</v>
      </c>
      <c r="K131" s="1">
        <v>46</v>
      </c>
      <c r="L131" s="1">
        <v>43</v>
      </c>
      <c r="M131" s="1">
        <v>35</v>
      </c>
      <c r="N131" s="1">
        <v>30</v>
      </c>
      <c r="O131" s="1">
        <v>21</v>
      </c>
      <c r="Q131" s="1">
        <v>43</v>
      </c>
      <c r="R131" s="1">
        <v>58</v>
      </c>
      <c r="S131" s="1">
        <v>42</v>
      </c>
      <c r="T131" s="1">
        <v>26</v>
      </c>
      <c r="U131" s="1">
        <v>25</v>
      </c>
      <c r="W131" s="1">
        <v>58</v>
      </c>
      <c r="X131" s="1">
        <v>39</v>
      </c>
      <c r="Y131" s="1">
        <v>30</v>
      </c>
      <c r="Z131" s="1">
        <v>75</v>
      </c>
      <c r="AA131" s="1">
        <v>35</v>
      </c>
      <c r="AB131" s="1">
        <f t="shared" ref="AB131:AB133" si="2">SUM(D131:AA131)</f>
        <v>805</v>
      </c>
      <c r="AC131" s="1" t="s">
        <v>73</v>
      </c>
    </row>
    <row r="132" spans="1:29">
      <c r="A132" s="1" t="s">
        <v>293</v>
      </c>
      <c r="B132" s="1">
        <v>4645</v>
      </c>
      <c r="C132" s="1" t="s">
        <v>294</v>
      </c>
      <c r="D132" s="1">
        <v>58</v>
      </c>
      <c r="E132" s="1">
        <v>38</v>
      </c>
      <c r="F132" s="1">
        <v>39</v>
      </c>
      <c r="G132" s="1">
        <v>50</v>
      </c>
      <c r="H132" s="1">
        <v>55</v>
      </c>
      <c r="K132" s="1">
        <v>46</v>
      </c>
      <c r="L132" s="1">
        <v>40</v>
      </c>
      <c r="M132" s="1">
        <v>39</v>
      </c>
      <c r="N132" s="1">
        <v>34</v>
      </c>
      <c r="O132" s="1">
        <v>35</v>
      </c>
      <c r="Q132" s="1">
        <v>42</v>
      </c>
      <c r="R132" s="1">
        <v>59</v>
      </c>
      <c r="S132" s="1">
        <v>59</v>
      </c>
      <c r="T132" s="1">
        <v>40</v>
      </c>
      <c r="U132" s="1">
        <v>40</v>
      </c>
      <c r="W132" s="1">
        <v>59</v>
      </c>
      <c r="X132" s="1">
        <v>40</v>
      </c>
      <c r="Y132" s="1">
        <v>42</v>
      </c>
      <c r="Z132" s="1">
        <v>90</v>
      </c>
      <c r="AA132" s="1">
        <v>42</v>
      </c>
      <c r="AB132" s="1">
        <f t="shared" si="2"/>
        <v>947</v>
      </c>
      <c r="AC132" s="1" t="s">
        <v>29</v>
      </c>
    </row>
    <row r="133" spans="1:29">
      <c r="A133" s="1" t="s">
        <v>295</v>
      </c>
      <c r="B133" s="1">
        <v>4663</v>
      </c>
      <c r="C133" s="1" t="s">
        <v>296</v>
      </c>
      <c r="D133" s="1">
        <v>61</v>
      </c>
      <c r="E133" s="1">
        <v>30</v>
      </c>
      <c r="F133" s="1">
        <v>32</v>
      </c>
      <c r="G133" s="1">
        <v>56</v>
      </c>
      <c r="H133" s="1">
        <v>48</v>
      </c>
      <c r="K133" s="1">
        <v>43</v>
      </c>
      <c r="L133" s="1">
        <v>52</v>
      </c>
      <c r="M133" s="1">
        <v>40</v>
      </c>
      <c r="N133" s="1">
        <v>35</v>
      </c>
      <c r="O133" s="1">
        <v>45</v>
      </c>
      <c r="Q133" s="1">
        <v>55</v>
      </c>
      <c r="R133" s="1">
        <v>53</v>
      </c>
      <c r="S133" s="1">
        <v>51</v>
      </c>
      <c r="T133" s="1">
        <v>38</v>
      </c>
      <c r="U133" s="1">
        <v>37</v>
      </c>
      <c r="W133" s="1">
        <v>52</v>
      </c>
      <c r="X133" s="1">
        <v>33</v>
      </c>
      <c r="Y133" s="1">
        <v>43</v>
      </c>
      <c r="Z133" s="1">
        <v>95</v>
      </c>
      <c r="AA133" s="1">
        <v>44</v>
      </c>
      <c r="AB133" s="1">
        <f t="shared" si="2"/>
        <v>943</v>
      </c>
      <c r="AC133" s="1" t="s">
        <v>29</v>
      </c>
    </row>
    <row r="135" spans="4:23">
      <c r="D135" s="1">
        <f>COUNTIF(D2:D133,"&gt;=66")</f>
        <v>42</v>
      </c>
      <c r="F135" s="1">
        <f>COUNTIF(F2:F133,"&gt;=20")</f>
        <v>132</v>
      </c>
      <c r="G135" s="1">
        <f t="shared" ref="G135:L135" si="3">COUNTIF(G2:G133,"&gt;=66")</f>
        <v>7</v>
      </c>
      <c r="H135" s="1">
        <f t="shared" si="3"/>
        <v>26</v>
      </c>
      <c r="I135" s="1">
        <f t="shared" si="3"/>
        <v>3</v>
      </c>
      <c r="J135" s="1">
        <f t="shared" si="3"/>
        <v>1</v>
      </c>
      <c r="K135" s="1">
        <f t="shared" si="3"/>
        <v>2</v>
      </c>
      <c r="L135" s="1">
        <f t="shared" si="3"/>
        <v>25</v>
      </c>
      <c r="N135" s="1">
        <f>COUNTIF(N2:N133,"&gt;=20")</f>
        <v>132</v>
      </c>
      <c r="O135" s="1">
        <f>COUNTIF(O2:O133,"&gt;=20")</f>
        <v>132</v>
      </c>
      <c r="Q135" s="1">
        <f>COUNTIF(Q2:Q133,"&gt;=66")</f>
        <v>31</v>
      </c>
      <c r="R135" s="1">
        <f>COUNTIF(R2:R133,"&gt;=66")</f>
        <v>41</v>
      </c>
      <c r="S135" s="1">
        <f>COUNTIF(S2:S133,"&gt;=66")</f>
        <v>19</v>
      </c>
      <c r="V135" s="1">
        <f>COUNTIF(V2:V133,"&gt;=66")</f>
        <v>4</v>
      </c>
      <c r="W135" s="1">
        <f>COUNTIF(W2:W133,"&gt;=66")</f>
        <v>16</v>
      </c>
    </row>
    <row r="136" spans="4:30">
      <c r="D136" s="1">
        <f>COUNTIFS(D2:D133,"&gt;=60",D2:D133,"&lt;66")</f>
        <v>39</v>
      </c>
      <c r="F136" s="1">
        <f>COUNTIF(F2:F132,"&lt;20")</f>
        <v>0</v>
      </c>
      <c r="G136" s="1">
        <f t="shared" ref="G136:L136" si="4">COUNTIFS(G2:G133,"&gt;=60",G2:G133,"&lt;66")</f>
        <v>21</v>
      </c>
      <c r="H136" s="1">
        <f t="shared" si="4"/>
        <v>23</v>
      </c>
      <c r="I136" s="1">
        <f t="shared" si="4"/>
        <v>4</v>
      </c>
      <c r="J136" s="1">
        <f t="shared" si="4"/>
        <v>8</v>
      </c>
      <c r="K136" s="1">
        <f t="shared" si="4"/>
        <v>15</v>
      </c>
      <c r="L136" s="1">
        <f t="shared" si="4"/>
        <v>31</v>
      </c>
      <c r="N136" s="1">
        <f>COUNTIF(N2:N132,"&lt;20")</f>
        <v>0</v>
      </c>
      <c r="O136" s="1">
        <f>COUNTIF(O2:O132,"&lt;20")</f>
        <v>0</v>
      </c>
      <c r="Q136" s="1">
        <f>COUNTIFS(Q2:Q133,"&gt;=60",Q2:Q133,"&lt;66")</f>
        <v>38</v>
      </c>
      <c r="R136" s="1">
        <f>COUNTIFS(R2:R133,"&gt;=60",R2:R133,"&lt;66")</f>
        <v>43</v>
      </c>
      <c r="S136" s="1">
        <f>COUNTIFS(S2:S133,"&gt;=60",S2:S133,"&lt;66")</f>
        <v>42</v>
      </c>
      <c r="V136" s="1">
        <f>COUNTIFS(V2:V133,"&gt;=60",V2:V133,"&lt;66")</f>
        <v>9</v>
      </c>
      <c r="W136" s="1">
        <f>COUNTIFS(W2:W133,"&gt;=60",W2:W133,"&lt;66")</f>
        <v>18</v>
      </c>
      <c r="X136" s="1">
        <f>COUNTIF(X2:X134,"&gt;=20")</f>
        <v>130</v>
      </c>
      <c r="Y136" s="1">
        <f>COUNTIF(Y2:Y134,"&gt;=20")</f>
        <v>130</v>
      </c>
      <c r="Z136" s="1">
        <f>COUNTIF(Z2:Z133,"&gt;=20")</f>
        <v>130</v>
      </c>
      <c r="AA136" s="1">
        <f>COUNTIF(AA2:AA133,"&gt;=20")</f>
        <v>130</v>
      </c>
      <c r="AC136" s="3">
        <f>COUNTIF(AC2:AC133,"D")</f>
        <v>83</v>
      </c>
      <c r="AD136" s="1" t="s">
        <v>32</v>
      </c>
    </row>
    <row r="137" spans="4:30">
      <c r="D137" s="1">
        <f>COUNTIFS(D2:D133,"&gt;=55",D2:D133,"&lt;60")</f>
        <v>25</v>
      </c>
      <c r="G137" s="1">
        <f t="shared" ref="G137:L137" si="5">COUNTIFS(G2:G133,"&gt;=55",G2:G133,"&lt;60")</f>
        <v>23</v>
      </c>
      <c r="H137" s="1">
        <f t="shared" si="5"/>
        <v>26</v>
      </c>
      <c r="I137" s="1">
        <f t="shared" si="5"/>
        <v>1</v>
      </c>
      <c r="J137" s="1">
        <f t="shared" si="5"/>
        <v>6</v>
      </c>
      <c r="K137" s="1">
        <f t="shared" si="5"/>
        <v>21</v>
      </c>
      <c r="L137" s="1">
        <f t="shared" si="5"/>
        <v>28</v>
      </c>
      <c r="Q137" s="1">
        <f>COUNTIFS(Q2:Q133,"&gt;=55",Q2:Q133,"&lt;60")</f>
        <v>25</v>
      </c>
      <c r="R137" s="1">
        <f>COUNTIFS(R2:R133,"&gt;=55",R2:R133,"&lt;60")</f>
        <v>17</v>
      </c>
      <c r="S137" s="1">
        <f>COUNTIFS(S2:S133,"&gt;=55",S2:S133,"&lt;60")</f>
        <v>30</v>
      </c>
      <c r="V137" s="1">
        <f>COUNTIFS(V2:V133,"&gt;=55",V2:V133,"&lt;60")</f>
        <v>12</v>
      </c>
      <c r="W137" s="1">
        <f>COUNTIFS(W2:W133,"&gt;=55",W2:W133,"&lt;60")</f>
        <v>27</v>
      </c>
      <c r="X137" s="1">
        <f>COUNTIF(X2:X133,"&lt;20")</f>
        <v>0</v>
      </c>
      <c r="Y137" s="1">
        <f>COUNTIF(Y3:Y133,"&lt;20")</f>
        <v>0</v>
      </c>
      <c r="Z137" s="1">
        <f>COUNTIF(Z2:Z133,"&lt;20")</f>
        <v>0</v>
      </c>
      <c r="AA137" s="1">
        <f>COUNTIF(AA2:AA133,"&lt;20")</f>
        <v>0</v>
      </c>
      <c r="AC137" s="3">
        <f>COUNTIF(AC2:AC133,"FC")</f>
        <v>33</v>
      </c>
      <c r="AD137" s="1" t="s">
        <v>29</v>
      </c>
    </row>
    <row r="138" spans="4:30">
      <c r="D138" s="1">
        <f>COUNTIFS(D2:D133,"&gt;=50",D2:D133,"&lt;55")</f>
        <v>11</v>
      </c>
      <c r="G138" s="1">
        <f t="shared" ref="G138:L138" si="6">COUNTIFS(G2:G133,"&gt;=50",G2:G133,"&lt;55")</f>
        <v>28</v>
      </c>
      <c r="H138" s="1">
        <f t="shared" si="6"/>
        <v>20</v>
      </c>
      <c r="I138" s="1">
        <f t="shared" si="6"/>
        <v>6</v>
      </c>
      <c r="J138" s="1">
        <f t="shared" si="6"/>
        <v>13</v>
      </c>
      <c r="K138" s="1">
        <f t="shared" si="6"/>
        <v>9</v>
      </c>
      <c r="L138" s="1">
        <f t="shared" si="6"/>
        <v>18</v>
      </c>
      <c r="Q138" s="1">
        <f>COUNTIFS(Q2:Q133,"&gt;=50",Q2:Q133,"&lt;55")</f>
        <v>16</v>
      </c>
      <c r="R138" s="1">
        <f>COUNTIFS(R2:R133,"&gt;=50",R2:R133,"&lt;55")</f>
        <v>11</v>
      </c>
      <c r="S138" s="1">
        <f>COUNTIFS(S2:S133,"&gt;=50",S2:S133,"&lt;55")</f>
        <v>18</v>
      </c>
      <c r="V138" s="1">
        <f>COUNTIFS(V2:V133,"&gt;=50",V2:V133,"&lt;55")</f>
        <v>7</v>
      </c>
      <c r="W138" s="1">
        <f>COUNTIFS(W2:W133,"&gt;=50",W2:W133,"&lt;55")</f>
        <v>13</v>
      </c>
      <c r="AC138" s="3">
        <f>COUNTIF(AC2:AC133,"HSC")</f>
        <v>3</v>
      </c>
      <c r="AD138" s="1" t="s">
        <v>43</v>
      </c>
    </row>
    <row r="139" spans="4:30">
      <c r="D139" s="1">
        <f>COUNTIFS(D2:D133,"&gt;=40",D2:D133,"&lt;50")</f>
        <v>15</v>
      </c>
      <c r="G139" s="1">
        <f t="shared" ref="G139:L139" si="7">COUNTIFS(G2:G133,"&gt;=40",G2:G133,"&lt;50")</f>
        <v>48</v>
      </c>
      <c r="H139" s="1">
        <f t="shared" si="7"/>
        <v>37</v>
      </c>
      <c r="I139" s="1">
        <f t="shared" si="7"/>
        <v>8</v>
      </c>
      <c r="J139" s="1">
        <f t="shared" si="7"/>
        <v>6</v>
      </c>
      <c r="K139" s="1">
        <f t="shared" si="7"/>
        <v>29</v>
      </c>
      <c r="L139" s="1">
        <f t="shared" si="7"/>
        <v>27</v>
      </c>
      <c r="Q139" s="1">
        <f>COUNTIFS(Q2:Q133,"&gt;=40",Q2:Q133,"&lt;50")</f>
        <v>19</v>
      </c>
      <c r="R139" s="1">
        <f>COUNTIFS(R2:R133,"&gt;=40",R2:R133,"&lt;50")</f>
        <v>15</v>
      </c>
      <c r="S139" s="1">
        <f>COUNTIFS(S2:S133,"&gt;=40",S2:S133,"&lt;50")</f>
        <v>14</v>
      </c>
      <c r="V139" s="1">
        <f>COUNTIFS(V2:V133,"&gt;=40",V2:V133,"&lt;50")</f>
        <v>6</v>
      </c>
      <c r="W139" s="1">
        <f>COUNTIFS(W2:W133,"&gt;=40",W2:W133,"&lt;50")</f>
        <v>15</v>
      </c>
      <c r="AC139" s="3">
        <f>COUNTIF(AC2:AC133,"SC")</f>
        <v>3</v>
      </c>
      <c r="AD139" s="1" t="s">
        <v>73</v>
      </c>
    </row>
    <row r="140" spans="4:30">
      <c r="D140" s="1">
        <f>COUNTIF(D2:D133,"&lt;40")</f>
        <v>0</v>
      </c>
      <c r="G140" s="1">
        <f t="shared" ref="G140:L140" si="8">COUNTIF(G2:G133,"&lt;40")</f>
        <v>5</v>
      </c>
      <c r="H140" s="1">
        <f t="shared" si="8"/>
        <v>0</v>
      </c>
      <c r="I140" s="1">
        <f t="shared" si="8"/>
        <v>0</v>
      </c>
      <c r="J140" s="1">
        <f t="shared" si="8"/>
        <v>0</v>
      </c>
      <c r="K140" s="1">
        <f t="shared" si="8"/>
        <v>0</v>
      </c>
      <c r="L140" s="1">
        <f t="shared" si="8"/>
        <v>3</v>
      </c>
      <c r="Q140" s="1">
        <f>COUNTIF(Q2:Q133,"&lt;40")</f>
        <v>2</v>
      </c>
      <c r="R140" s="1">
        <f>COUNTIF(R2:R133,"&lt;40")</f>
        <v>4</v>
      </c>
      <c r="S140" s="1">
        <f>COUNTIF(S2:S133,"&lt;40")</f>
        <v>7</v>
      </c>
      <c r="V140" s="1">
        <f>COUNTIF(V2:V133,"&lt;40")</f>
        <v>1</v>
      </c>
      <c r="W140" s="1">
        <f>COUNTIF(W2:W133,"&lt;40")</f>
        <v>2</v>
      </c>
      <c r="AC140" s="1">
        <f>COUNTIF(AC2:AC133,"FAILS")</f>
        <v>10</v>
      </c>
      <c r="AD140" s="1" t="s">
        <v>64</v>
      </c>
    </row>
    <row r="141" spans="17:23">
      <c r="Q141" s="1">
        <f>COUNTIF(Q3:Q134,"A")</f>
        <v>0</v>
      </c>
      <c r="R141" s="1">
        <f>COUNTIF(R3:R134,"A")</f>
        <v>0</v>
      </c>
      <c r="S141" s="1">
        <f>COUNTIF(S3:S134,"A")</f>
        <v>1</v>
      </c>
      <c r="V141" s="1">
        <f>COUNTIF(V3:V134,"A")</f>
        <v>0</v>
      </c>
      <c r="W141" s="1">
        <f>COUNTIF(W3:W134,"A")</f>
        <v>1</v>
      </c>
    </row>
    <row r="144" spans="3:27">
      <c r="C144" s="1" t="s">
        <v>297</v>
      </c>
      <c r="D144" s="1">
        <f>SUM(D135:D139)</f>
        <v>132</v>
      </c>
      <c r="E144" s="1">
        <f t="shared" ref="E144:AA144" si="9">SUM(E135:E139)</f>
        <v>0</v>
      </c>
      <c r="F144" s="1">
        <f t="shared" si="9"/>
        <v>132</v>
      </c>
      <c r="G144" s="1">
        <f t="shared" si="9"/>
        <v>127</v>
      </c>
      <c r="H144" s="1">
        <f t="shared" si="9"/>
        <v>132</v>
      </c>
      <c r="I144" s="1">
        <f t="shared" si="9"/>
        <v>22</v>
      </c>
      <c r="J144" s="1">
        <f t="shared" si="9"/>
        <v>34</v>
      </c>
      <c r="K144" s="1">
        <f t="shared" si="9"/>
        <v>76</v>
      </c>
      <c r="L144" s="1">
        <f t="shared" si="9"/>
        <v>129</v>
      </c>
      <c r="M144" s="1">
        <f t="shared" si="9"/>
        <v>0</v>
      </c>
      <c r="N144" s="1">
        <f t="shared" si="9"/>
        <v>132</v>
      </c>
      <c r="Q144" s="1">
        <f t="shared" si="9"/>
        <v>129</v>
      </c>
      <c r="R144" s="1">
        <f t="shared" si="9"/>
        <v>127</v>
      </c>
      <c r="S144" s="1">
        <f t="shared" si="9"/>
        <v>123</v>
      </c>
      <c r="T144" s="1">
        <f t="shared" si="9"/>
        <v>0</v>
      </c>
      <c r="U144" s="1">
        <f t="shared" si="9"/>
        <v>0</v>
      </c>
      <c r="V144" s="1">
        <f t="shared" si="9"/>
        <v>38</v>
      </c>
      <c r="W144" s="1">
        <f t="shared" si="9"/>
        <v>89</v>
      </c>
      <c r="X144" s="1">
        <f t="shared" si="9"/>
        <v>130</v>
      </c>
      <c r="Y144" s="1">
        <f t="shared" si="9"/>
        <v>130</v>
      </c>
      <c r="Z144" s="1">
        <f t="shared" si="9"/>
        <v>130</v>
      </c>
      <c r="AA144" s="1">
        <f t="shared" si="9"/>
        <v>130</v>
      </c>
    </row>
    <row r="145" spans="3:27">
      <c r="C145" s="1" t="s">
        <v>298</v>
      </c>
      <c r="D145" s="1">
        <f>SUM(D135:D140)</f>
        <v>132</v>
      </c>
      <c r="E145" s="1">
        <f t="shared" ref="E145:N145" si="10">SUM(E135:E140)</f>
        <v>0</v>
      </c>
      <c r="F145" s="1">
        <f t="shared" si="10"/>
        <v>132</v>
      </c>
      <c r="G145" s="1">
        <f t="shared" si="10"/>
        <v>132</v>
      </c>
      <c r="H145" s="1">
        <f t="shared" si="10"/>
        <v>132</v>
      </c>
      <c r="I145" s="1">
        <f t="shared" si="10"/>
        <v>22</v>
      </c>
      <c r="J145" s="1">
        <f t="shared" si="10"/>
        <v>34</v>
      </c>
      <c r="K145" s="1">
        <f t="shared" si="10"/>
        <v>76</v>
      </c>
      <c r="L145" s="1">
        <f t="shared" si="10"/>
        <v>132</v>
      </c>
      <c r="M145" s="1">
        <f t="shared" si="10"/>
        <v>0</v>
      </c>
      <c r="N145" s="1">
        <f t="shared" si="10"/>
        <v>132</v>
      </c>
      <c r="Q145" s="1">
        <f>SUM(Q135:Q142)</f>
        <v>131</v>
      </c>
      <c r="R145" s="1">
        <f t="shared" ref="R145:W145" si="11">SUM(R135:R142)</f>
        <v>131</v>
      </c>
      <c r="S145" s="1">
        <f t="shared" si="11"/>
        <v>131</v>
      </c>
      <c r="T145" s="1">
        <f t="shared" si="11"/>
        <v>0</v>
      </c>
      <c r="U145" s="1">
        <f t="shared" si="11"/>
        <v>0</v>
      </c>
      <c r="V145" s="1">
        <f t="shared" si="11"/>
        <v>39</v>
      </c>
      <c r="W145" s="1">
        <f t="shared" si="11"/>
        <v>92</v>
      </c>
      <c r="X145" s="1">
        <v>131</v>
      </c>
      <c r="Y145" s="1">
        <v>131</v>
      </c>
      <c r="Z145" s="1">
        <v>131</v>
      </c>
      <c r="AA145" s="1">
        <v>131</v>
      </c>
    </row>
    <row r="146" spans="3:27">
      <c r="C146" s="1" t="s">
        <v>299</v>
      </c>
      <c r="D146" s="1">
        <f>(D144*100)/D145</f>
        <v>100</v>
      </c>
      <c r="F146" s="1">
        <f t="shared" ref="F146:N146" si="12">(F144*100)/F145</f>
        <v>100</v>
      </c>
      <c r="G146" s="1">
        <f t="shared" si="12"/>
        <v>96.2121212121212</v>
      </c>
      <c r="H146" s="1">
        <f t="shared" si="12"/>
        <v>100</v>
      </c>
      <c r="I146" s="1">
        <f t="shared" si="12"/>
        <v>100</v>
      </c>
      <c r="J146" s="1">
        <f t="shared" si="12"/>
        <v>100</v>
      </c>
      <c r="K146" s="1">
        <f t="shared" si="12"/>
        <v>100</v>
      </c>
      <c r="L146" s="1">
        <f t="shared" si="12"/>
        <v>97.7272727272727</v>
      </c>
      <c r="N146" s="1">
        <f t="shared" si="12"/>
        <v>100</v>
      </c>
      <c r="Q146" s="1">
        <f>(Q144*100)/131</f>
        <v>98.4732824427481</v>
      </c>
      <c r="R146" s="1">
        <f t="shared" ref="R146:AA146" si="13">(R144*100)/131</f>
        <v>96.9465648854962</v>
      </c>
      <c r="S146" s="1">
        <f t="shared" si="13"/>
        <v>93.8931297709924</v>
      </c>
      <c r="T146" s="1">
        <f t="shared" si="13"/>
        <v>0</v>
      </c>
      <c r="U146" s="1">
        <f t="shared" si="13"/>
        <v>0</v>
      </c>
      <c r="V146" s="1">
        <f>(V144*100)/39</f>
        <v>97.4358974358974</v>
      </c>
      <c r="W146" s="1">
        <f>(W144*100)/92</f>
        <v>96.7391304347826</v>
      </c>
      <c r="X146" s="1">
        <f>(X144*100)/131</f>
        <v>99.236641221374</v>
      </c>
      <c r="Y146" s="1">
        <f t="shared" si="13"/>
        <v>99.236641221374</v>
      </c>
      <c r="Z146" s="1">
        <f t="shared" si="13"/>
        <v>99.236641221374</v>
      </c>
      <c r="AA146" s="1">
        <f t="shared" si="13"/>
        <v>99.236641221374</v>
      </c>
    </row>
    <row r="149" spans="4:27">
      <c r="D149" s="2"/>
      <c r="E149" s="2"/>
      <c r="F149" s="2"/>
      <c r="G149" s="2"/>
      <c r="H149" s="2"/>
      <c r="I149" s="2"/>
      <c r="J149" s="2"/>
      <c r="K149" s="2"/>
      <c r="L149" s="2"/>
      <c r="T149" s="2"/>
      <c r="U149" s="2"/>
      <c r="V149" s="2"/>
      <c r="W149" s="2"/>
      <c r="X149" s="2"/>
      <c r="Y149" s="2"/>
      <c r="Z149" s="2"/>
      <c r="AA149" s="2"/>
    </row>
    <row r="150" spans="4:27">
      <c r="D150" s="2"/>
      <c r="E150" s="2" t="s">
        <v>300</v>
      </c>
      <c r="F150" s="2"/>
      <c r="G150" s="2"/>
      <c r="H150" s="2"/>
      <c r="I150" s="2"/>
      <c r="J150" s="2"/>
      <c r="K150" s="2"/>
      <c r="L150" s="2"/>
      <c r="T150" s="2"/>
      <c r="U150" s="2" t="s">
        <v>301</v>
      </c>
      <c r="V150" s="2"/>
      <c r="W150" s="2"/>
      <c r="X150" s="2"/>
      <c r="Y150" s="2"/>
      <c r="Z150" s="2"/>
      <c r="AA150" s="2"/>
    </row>
    <row r="151" spans="4:27">
      <c r="D151" s="2"/>
      <c r="E151" s="2"/>
      <c r="F151" s="2"/>
      <c r="G151" s="2"/>
      <c r="H151" s="2"/>
      <c r="I151" s="2"/>
      <c r="J151" s="2"/>
      <c r="K151" s="2"/>
      <c r="L151" s="2"/>
      <c r="T151" s="2"/>
      <c r="U151" s="2"/>
      <c r="V151" s="2"/>
      <c r="W151" s="2"/>
      <c r="X151" s="2"/>
      <c r="Y151" s="2"/>
      <c r="Z151" s="2"/>
      <c r="AA151" s="2"/>
    </row>
    <row r="152" spans="4:27">
      <c r="D152" s="2"/>
      <c r="E152" s="2" t="s">
        <v>302</v>
      </c>
      <c r="F152" s="2">
        <f>AVERAGE(D146,G146,H146,I146,J146,K146,L146)</f>
        <v>99.1341991341991</v>
      </c>
      <c r="G152" s="2"/>
      <c r="H152" s="2"/>
      <c r="I152" s="2"/>
      <c r="J152" s="2"/>
      <c r="K152" s="2"/>
      <c r="L152" s="2"/>
      <c r="T152" s="2"/>
      <c r="U152" s="2" t="s">
        <v>302</v>
      </c>
      <c r="V152" s="2">
        <f>AVERAGE(Q146,R146,S146,V146,W146)</f>
        <v>96.6976009939833</v>
      </c>
      <c r="W152" s="2"/>
      <c r="X152" s="2" t="s">
        <v>303</v>
      </c>
      <c r="Y152" s="2"/>
      <c r="Z152" s="4">
        <f>AVERAGE(F152,V152)</f>
        <v>97.9159000640912</v>
      </c>
      <c r="AA152" s="2"/>
    </row>
    <row r="153" spans="4:27">
      <c r="D153" s="2"/>
      <c r="E153" s="2" t="s">
        <v>304</v>
      </c>
      <c r="F153" s="2">
        <f>AVERAGE(N146,F146)</f>
        <v>100</v>
      </c>
      <c r="G153" s="2"/>
      <c r="H153" s="2"/>
      <c r="I153" s="2"/>
      <c r="J153" s="2"/>
      <c r="K153" s="2"/>
      <c r="L153" s="2"/>
      <c r="T153" s="2"/>
      <c r="U153" s="2" t="s">
        <v>304</v>
      </c>
      <c r="V153" s="2">
        <f>AVERAGE(Y146,AA146)</f>
        <v>99.236641221374</v>
      </c>
      <c r="W153" s="2"/>
      <c r="X153" s="2" t="s">
        <v>305</v>
      </c>
      <c r="Y153" s="2"/>
      <c r="Z153" s="4">
        <f>AVERAGE(F153,V153)</f>
        <v>99.618320610687</v>
      </c>
      <c r="AA153" s="2"/>
    </row>
    <row r="154" spans="4:27">
      <c r="D154" s="2"/>
      <c r="E154" s="2"/>
      <c r="F154" s="2"/>
      <c r="G154" s="2"/>
      <c r="H154" s="2"/>
      <c r="I154" s="2"/>
      <c r="J154" s="2"/>
      <c r="K154" s="2"/>
      <c r="L154" s="2"/>
      <c r="T154" s="2"/>
      <c r="U154" s="2"/>
      <c r="V154" s="2"/>
      <c r="W154" s="2"/>
      <c r="X154" s="2"/>
      <c r="Y154" s="2"/>
      <c r="Z154" s="2"/>
      <c r="AA154" s="2"/>
    </row>
    <row r="155" spans="4:27">
      <c r="D155" s="2"/>
      <c r="E155" s="2" t="s">
        <v>306</v>
      </c>
      <c r="F155" s="2">
        <f>AVERAGE(F152:F154)</f>
        <v>99.5670995670996</v>
      </c>
      <c r="G155" s="2"/>
      <c r="H155" s="2"/>
      <c r="I155" s="2"/>
      <c r="J155" s="2"/>
      <c r="K155" s="2"/>
      <c r="L155" s="2"/>
      <c r="T155" s="2"/>
      <c r="U155" s="2" t="s">
        <v>307</v>
      </c>
      <c r="V155" s="2">
        <f>AVERAGE(V152:V154)</f>
        <v>97.9671211076787</v>
      </c>
      <c r="W155" s="2"/>
      <c r="X155" s="2"/>
      <c r="Y155" s="2"/>
      <c r="Z155" s="2"/>
      <c r="AA155" s="2"/>
    </row>
    <row r="156" spans="20:27">
      <c r="T156" s="2"/>
      <c r="U156" s="2"/>
      <c r="V156" s="2"/>
      <c r="W156" s="2"/>
      <c r="X156" s="2"/>
      <c r="Y156" s="2"/>
      <c r="Z156" s="2"/>
      <c r="AA156" s="2"/>
    </row>
    <row r="157" spans="20:27">
      <c r="T157" s="2"/>
      <c r="U157" s="2"/>
      <c r="V157" s="2"/>
      <c r="W157" s="2"/>
      <c r="X157" s="2" t="s">
        <v>308</v>
      </c>
      <c r="Y157" s="2"/>
      <c r="Z157" s="2">
        <f>AVERAGE(F155,V155)</f>
        <v>98.7671103373891</v>
      </c>
      <c r="AA157" s="2"/>
    </row>
    <row r="158" spans="20:27">
      <c r="T158" s="2"/>
      <c r="U158" s="2"/>
      <c r="V158" s="2"/>
      <c r="W158" s="2"/>
      <c r="X158" s="2"/>
      <c r="Y158" s="2"/>
      <c r="Z158" s="2"/>
      <c r="AA158" s="2"/>
    </row>
    <row r="167" spans="10:13">
      <c r="J167" s="3" t="s">
        <v>309</v>
      </c>
      <c r="K167" s="3"/>
      <c r="L167" s="3"/>
      <c r="M167" s="3">
        <f>(122/132)*100</f>
        <v>92.4242424242424</v>
      </c>
    </row>
  </sheetData>
  <autoFilter ref="AC1:AC141">
    <extLst/>
  </autoFilter>
  <conditionalFormatting sqref="L2:L133">
    <cfRule type="cellIs" dxfId="0" priority="1" operator="lessThan">
      <formula>40</formula>
    </cfRule>
  </conditionalFormatting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OVERALL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Shree-Sai</cp:lastModifiedBy>
  <dcterms:created xsi:type="dcterms:W3CDTF">2006-09-16T00:00:00Z</dcterms:created>
  <dcterms:modified xsi:type="dcterms:W3CDTF">2019-02-20T04:27:56Z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