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18-19\14-15\"/>
    </mc:Choice>
  </mc:AlternateContent>
  <xr:revisionPtr revIDLastSave="0" documentId="13_ncr:1_{C38C0279-2892-4729-9D3B-C5DA6A12DB9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BE 5" sheetId="2" r:id="rId2"/>
    <sheet name="BE 6" sheetId="3" r:id="rId3"/>
    <sheet name="SUM" sheetId="4" r:id="rId4"/>
  </sheets>
  <definedNames>
    <definedName name="_xlnm._FilterDatabase" localSheetId="1" hidden="1">'BE 5'!$B$1:$B$87</definedName>
    <definedName name="_xlnm._FilterDatabase" localSheetId="2" hidden="1">'BE 6'!$B$1:$B$84</definedName>
    <definedName name="_xlnm._FilterDatabase" localSheetId="0" hidden="1">OVERALL!$AD$1:$AD$157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4" l="1"/>
  <c r="G43" i="4"/>
  <c r="F43" i="4"/>
  <c r="E43" i="4"/>
  <c r="D43" i="4"/>
  <c r="C43" i="4"/>
  <c r="B43" i="4"/>
  <c r="H39" i="4"/>
  <c r="G39" i="4"/>
  <c r="F39" i="4"/>
  <c r="E39" i="4"/>
  <c r="D39" i="4"/>
  <c r="C39" i="4"/>
  <c r="B39" i="4"/>
  <c r="H35" i="4"/>
  <c r="G35" i="4"/>
  <c r="F35" i="4"/>
  <c r="E35" i="4"/>
  <c r="D35" i="4"/>
  <c r="C35" i="4"/>
  <c r="B35" i="4"/>
  <c r="H31" i="4"/>
  <c r="G31" i="4"/>
  <c r="F31" i="4"/>
  <c r="E31" i="4"/>
  <c r="D31" i="4"/>
  <c r="C31" i="4"/>
  <c r="B31" i="4"/>
  <c r="H27" i="4"/>
  <c r="G27" i="4"/>
  <c r="F27" i="4"/>
  <c r="E27" i="4"/>
  <c r="D27" i="4"/>
  <c r="C27" i="4"/>
  <c r="B27" i="4"/>
  <c r="H17" i="4"/>
  <c r="G17" i="4"/>
  <c r="F17" i="4"/>
  <c r="E17" i="4"/>
  <c r="D17" i="4"/>
  <c r="C17" i="4"/>
  <c r="B17" i="4"/>
  <c r="H13" i="4"/>
  <c r="G13" i="4"/>
  <c r="F13" i="4"/>
  <c r="E13" i="4"/>
  <c r="D13" i="4"/>
  <c r="C13" i="4"/>
  <c r="B13" i="4"/>
  <c r="H9" i="4"/>
  <c r="G9" i="4"/>
  <c r="F9" i="4"/>
  <c r="E9" i="4"/>
  <c r="D9" i="4"/>
  <c r="C9" i="4"/>
  <c r="B9" i="4"/>
  <c r="H5" i="4"/>
  <c r="G5" i="4"/>
  <c r="F5" i="4"/>
  <c r="E5" i="4"/>
  <c r="D5" i="4"/>
  <c r="C5" i="4"/>
  <c r="B5" i="4"/>
  <c r="W82" i="3"/>
  <c r="V82" i="3"/>
  <c r="S82" i="3"/>
  <c r="R82" i="3"/>
  <c r="Q82" i="3"/>
  <c r="M82" i="3"/>
  <c r="L82" i="3"/>
  <c r="K82" i="3"/>
  <c r="J82" i="3"/>
  <c r="I82" i="3"/>
  <c r="H82" i="3"/>
  <c r="G82" i="3"/>
  <c r="D82" i="3"/>
  <c r="AC81" i="3"/>
  <c r="W81" i="3"/>
  <c r="V81" i="3"/>
  <c r="S81" i="3"/>
  <c r="R81" i="3"/>
  <c r="Q81" i="3"/>
  <c r="M81" i="3"/>
  <c r="L81" i="3"/>
  <c r="K81" i="3"/>
  <c r="J81" i="3"/>
  <c r="I81" i="3"/>
  <c r="H81" i="3"/>
  <c r="G81" i="3"/>
  <c r="D81" i="3"/>
  <c r="AC80" i="3"/>
  <c r="W80" i="3"/>
  <c r="V80" i="3"/>
  <c r="S80" i="3"/>
  <c r="R80" i="3"/>
  <c r="Q80" i="3"/>
  <c r="M80" i="3"/>
  <c r="L80" i="3"/>
  <c r="K80" i="3"/>
  <c r="J80" i="3"/>
  <c r="I80" i="3"/>
  <c r="H80" i="3"/>
  <c r="G80" i="3"/>
  <c r="D80" i="3"/>
  <c r="AC79" i="3"/>
  <c r="W79" i="3"/>
  <c r="V79" i="3"/>
  <c r="S79" i="3"/>
  <c r="R79" i="3"/>
  <c r="Q79" i="3"/>
  <c r="M79" i="3"/>
  <c r="L79" i="3"/>
  <c r="K79" i="3"/>
  <c r="J79" i="3"/>
  <c r="I79" i="3"/>
  <c r="H79" i="3"/>
  <c r="G79" i="3"/>
  <c r="D79" i="3"/>
  <c r="AC78" i="3"/>
  <c r="AA78" i="3"/>
  <c r="Z78" i="3"/>
  <c r="Y78" i="3"/>
  <c r="X78" i="3"/>
  <c r="W78" i="3"/>
  <c r="V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AC77" i="3"/>
  <c r="AA77" i="3"/>
  <c r="Z77" i="3"/>
  <c r="Y77" i="3"/>
  <c r="X77" i="3"/>
  <c r="W77" i="3"/>
  <c r="V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AC76" i="3"/>
  <c r="AA76" i="3"/>
  <c r="Z76" i="3"/>
  <c r="Y76" i="3"/>
  <c r="X76" i="3"/>
  <c r="W76" i="3"/>
  <c r="V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AE74" i="3"/>
  <c r="AD74" i="3"/>
  <c r="AB74" i="3"/>
  <c r="AE73" i="3"/>
  <c r="AD73" i="3"/>
  <c r="AB73" i="3"/>
  <c r="AE72" i="3"/>
  <c r="AB72" i="3"/>
  <c r="AD72" i="3" s="1"/>
  <c r="AE71" i="3"/>
  <c r="AB71" i="3"/>
  <c r="AD71" i="3" s="1"/>
  <c r="AE70" i="3"/>
  <c r="AD70" i="3"/>
  <c r="AB70" i="3"/>
  <c r="AE69" i="3"/>
  <c r="AD69" i="3"/>
  <c r="AB69" i="3"/>
  <c r="AE68" i="3"/>
  <c r="AD68" i="3"/>
  <c r="AB68" i="3"/>
  <c r="AE67" i="3"/>
  <c r="AB67" i="3"/>
  <c r="AD67" i="3" s="1"/>
  <c r="AE66" i="3"/>
  <c r="AD66" i="3"/>
  <c r="AB66" i="3"/>
  <c r="AE65" i="3"/>
  <c r="AD65" i="3"/>
  <c r="AB65" i="3"/>
  <c r="AE64" i="3"/>
  <c r="AB64" i="3"/>
  <c r="AD64" i="3" s="1"/>
  <c r="AE63" i="3"/>
  <c r="AB63" i="3"/>
  <c r="AD63" i="3" s="1"/>
  <c r="AE62" i="3"/>
  <c r="AD62" i="3"/>
  <c r="AB62" i="3"/>
  <c r="AE61" i="3"/>
  <c r="AD61" i="3"/>
  <c r="AB61" i="3"/>
  <c r="AE60" i="3"/>
  <c r="AD60" i="3"/>
  <c r="AB60" i="3"/>
  <c r="AE59" i="3"/>
  <c r="AB59" i="3"/>
  <c r="AD59" i="3" s="1"/>
  <c r="AE58" i="3"/>
  <c r="AD58" i="3"/>
  <c r="AB58" i="3"/>
  <c r="AE57" i="3"/>
  <c r="AD57" i="3"/>
  <c r="AB57" i="3"/>
  <c r="AE56" i="3"/>
  <c r="AB56" i="3"/>
  <c r="AD56" i="3" s="1"/>
  <c r="AE55" i="3"/>
  <c r="AB55" i="3"/>
  <c r="AD55" i="3" s="1"/>
  <c r="AE54" i="3"/>
  <c r="AD54" i="3"/>
  <c r="AB54" i="3"/>
  <c r="AE53" i="3"/>
  <c r="AD53" i="3"/>
  <c r="AB53" i="3"/>
  <c r="AE52" i="3"/>
  <c r="AD52" i="3"/>
  <c r="AB52" i="3"/>
  <c r="AE51" i="3"/>
  <c r="AB51" i="3"/>
  <c r="AD51" i="3" s="1"/>
  <c r="AE50" i="3"/>
  <c r="AD50" i="3"/>
  <c r="AB50" i="3"/>
  <c r="AE49" i="3"/>
  <c r="AD49" i="3"/>
  <c r="AB49" i="3"/>
  <c r="AE48" i="3"/>
  <c r="AB48" i="3"/>
  <c r="AD48" i="3" s="1"/>
  <c r="AE47" i="3"/>
  <c r="AB47" i="3"/>
  <c r="AD47" i="3" s="1"/>
  <c r="AE46" i="3"/>
  <c r="AD46" i="3"/>
  <c r="AB46" i="3"/>
  <c r="AE45" i="3"/>
  <c r="AD45" i="3"/>
  <c r="AB45" i="3"/>
  <c r="AE44" i="3"/>
  <c r="AD44" i="3"/>
  <c r="AB44" i="3"/>
  <c r="AE43" i="3"/>
  <c r="AB43" i="3"/>
  <c r="AD43" i="3" s="1"/>
  <c r="AE42" i="3"/>
  <c r="AD42" i="3"/>
  <c r="AB42" i="3"/>
  <c r="AE41" i="3"/>
  <c r="AD41" i="3"/>
  <c r="AB41" i="3"/>
  <c r="AE40" i="3"/>
  <c r="AB40" i="3"/>
  <c r="AD40" i="3" s="1"/>
  <c r="AE39" i="3"/>
  <c r="AB39" i="3"/>
  <c r="AD39" i="3" s="1"/>
  <c r="AE38" i="3"/>
  <c r="AD38" i="3"/>
  <c r="AB38" i="3"/>
  <c r="AE37" i="3"/>
  <c r="AD37" i="3"/>
  <c r="AB37" i="3"/>
  <c r="AE36" i="3"/>
  <c r="AD36" i="3"/>
  <c r="AB36" i="3"/>
  <c r="AE35" i="3"/>
  <c r="AB35" i="3"/>
  <c r="AD35" i="3" s="1"/>
  <c r="AE34" i="3"/>
  <c r="AD34" i="3"/>
  <c r="AB34" i="3"/>
  <c r="AE33" i="3"/>
  <c r="AD33" i="3"/>
  <c r="AB33" i="3"/>
  <c r="AE32" i="3"/>
  <c r="AB32" i="3"/>
  <c r="AD32" i="3" s="1"/>
  <c r="AE31" i="3"/>
  <c r="AB31" i="3"/>
  <c r="AD31" i="3" s="1"/>
  <c r="AE30" i="3"/>
  <c r="AD30" i="3"/>
  <c r="AB30" i="3"/>
  <c r="AE29" i="3"/>
  <c r="AD29" i="3"/>
  <c r="AB29" i="3"/>
  <c r="AE28" i="3"/>
  <c r="AD28" i="3"/>
  <c r="AB28" i="3"/>
  <c r="AE27" i="3"/>
  <c r="AB27" i="3"/>
  <c r="AD27" i="3" s="1"/>
  <c r="AE26" i="3"/>
  <c r="AD26" i="3"/>
  <c r="AB26" i="3"/>
  <c r="AE25" i="3"/>
  <c r="AD25" i="3"/>
  <c r="AB25" i="3"/>
  <c r="AE24" i="3"/>
  <c r="AB24" i="3"/>
  <c r="AD24" i="3" s="1"/>
  <c r="AE23" i="3"/>
  <c r="AB23" i="3"/>
  <c r="AD23" i="3" s="1"/>
  <c r="AE22" i="3"/>
  <c r="AD22" i="3"/>
  <c r="AB22" i="3"/>
  <c r="AE21" i="3"/>
  <c r="AD21" i="3"/>
  <c r="AB21" i="3"/>
  <c r="AE20" i="3"/>
  <c r="AD20" i="3"/>
  <c r="AB20" i="3"/>
  <c r="AE19" i="3"/>
  <c r="AB19" i="3"/>
  <c r="AD19" i="3" s="1"/>
  <c r="AE18" i="3"/>
  <c r="AD18" i="3"/>
  <c r="AB18" i="3"/>
  <c r="AE17" i="3"/>
  <c r="AD17" i="3"/>
  <c r="AB17" i="3"/>
  <c r="AE16" i="3"/>
  <c r="AB16" i="3"/>
  <c r="AD16" i="3" s="1"/>
  <c r="AE15" i="3"/>
  <c r="AB15" i="3"/>
  <c r="AD15" i="3" s="1"/>
  <c r="AE14" i="3"/>
  <c r="AD14" i="3"/>
  <c r="AB14" i="3"/>
  <c r="AE13" i="3"/>
  <c r="AD13" i="3"/>
  <c r="AB13" i="3"/>
  <c r="AE12" i="3"/>
  <c r="AD12" i="3"/>
  <c r="AB12" i="3"/>
  <c r="AE11" i="3"/>
  <c r="AB11" i="3"/>
  <c r="AD11" i="3" s="1"/>
  <c r="AE10" i="3"/>
  <c r="AD10" i="3"/>
  <c r="AB10" i="3"/>
  <c r="AE9" i="3"/>
  <c r="AD9" i="3"/>
  <c r="AB9" i="3"/>
  <c r="AE8" i="3"/>
  <c r="AB8" i="3"/>
  <c r="AD8" i="3" s="1"/>
  <c r="AE7" i="3"/>
  <c r="AB7" i="3"/>
  <c r="AD7" i="3" s="1"/>
  <c r="AE6" i="3"/>
  <c r="AD6" i="3"/>
  <c r="AB6" i="3"/>
  <c r="AE5" i="3"/>
  <c r="AD5" i="3"/>
  <c r="AB5" i="3"/>
  <c r="AE4" i="3"/>
  <c r="AD4" i="3"/>
  <c r="AB4" i="3"/>
  <c r="AE3" i="3"/>
  <c r="AB3" i="3"/>
  <c r="AD3" i="3" s="1"/>
  <c r="AE2" i="3"/>
  <c r="AD2" i="3"/>
  <c r="AB2" i="3"/>
  <c r="W85" i="2"/>
  <c r="V85" i="2"/>
  <c r="S85" i="2"/>
  <c r="R85" i="2"/>
  <c r="Q85" i="2"/>
  <c r="M85" i="2"/>
  <c r="L85" i="2"/>
  <c r="K85" i="2"/>
  <c r="J85" i="2"/>
  <c r="I85" i="2"/>
  <c r="H85" i="2"/>
  <c r="G85" i="2"/>
  <c r="D85" i="2"/>
  <c r="AC84" i="2"/>
  <c r="W84" i="2"/>
  <c r="V84" i="2"/>
  <c r="S84" i="2"/>
  <c r="R84" i="2"/>
  <c r="Q84" i="2"/>
  <c r="M84" i="2"/>
  <c r="L84" i="2"/>
  <c r="K84" i="2"/>
  <c r="J84" i="2"/>
  <c r="I84" i="2"/>
  <c r="H84" i="2"/>
  <c r="G84" i="2"/>
  <c r="D84" i="2"/>
  <c r="AC83" i="2"/>
  <c r="W83" i="2"/>
  <c r="V83" i="2"/>
  <c r="S83" i="2"/>
  <c r="R83" i="2"/>
  <c r="Q83" i="2"/>
  <c r="M83" i="2"/>
  <c r="L83" i="2"/>
  <c r="K83" i="2"/>
  <c r="J83" i="2"/>
  <c r="I83" i="2"/>
  <c r="H83" i="2"/>
  <c r="G83" i="2"/>
  <c r="D83" i="2"/>
  <c r="AC82" i="2"/>
  <c r="W82" i="2"/>
  <c r="V82" i="2"/>
  <c r="S82" i="2"/>
  <c r="R82" i="2"/>
  <c r="Q82" i="2"/>
  <c r="M82" i="2"/>
  <c r="L82" i="2"/>
  <c r="K82" i="2"/>
  <c r="J82" i="2"/>
  <c r="I82" i="2"/>
  <c r="H82" i="2"/>
  <c r="G82" i="2"/>
  <c r="D82" i="2"/>
  <c r="AC81" i="2"/>
  <c r="AA81" i="2"/>
  <c r="Z81" i="2"/>
  <c r="Y81" i="2"/>
  <c r="X81" i="2"/>
  <c r="W81" i="2"/>
  <c r="V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C80" i="2"/>
  <c r="AA80" i="2"/>
  <c r="Z80" i="2"/>
  <c r="Y80" i="2"/>
  <c r="X80" i="2"/>
  <c r="W80" i="2"/>
  <c r="V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C79" i="2"/>
  <c r="AA79" i="2"/>
  <c r="Z79" i="2"/>
  <c r="Y79" i="2"/>
  <c r="X79" i="2"/>
  <c r="W79" i="2"/>
  <c r="V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E77" i="2"/>
  <c r="AD77" i="2"/>
  <c r="AB77" i="2"/>
  <c r="AE76" i="2"/>
  <c r="AB76" i="2"/>
  <c r="AD76" i="2" s="1"/>
  <c r="AE75" i="2"/>
  <c r="AB75" i="2"/>
  <c r="AD75" i="2" s="1"/>
  <c r="AE74" i="2"/>
  <c r="AD74" i="2"/>
  <c r="AB74" i="2"/>
  <c r="AE73" i="2"/>
  <c r="AD73" i="2"/>
  <c r="AB73" i="2"/>
  <c r="AE72" i="2"/>
  <c r="AB72" i="2"/>
  <c r="AD72" i="2" s="1"/>
  <c r="AE71" i="2"/>
  <c r="AD71" i="2"/>
  <c r="AB71" i="2"/>
  <c r="AE70" i="2"/>
  <c r="AD70" i="2"/>
  <c r="AB70" i="2"/>
  <c r="AE69" i="2"/>
  <c r="AD69" i="2"/>
  <c r="AB69" i="2"/>
  <c r="AE68" i="2"/>
  <c r="AB68" i="2"/>
  <c r="AD68" i="2" s="1"/>
  <c r="AE67" i="2"/>
  <c r="AB67" i="2"/>
  <c r="AD67" i="2" s="1"/>
  <c r="AE66" i="2"/>
  <c r="AD66" i="2"/>
  <c r="AB66" i="2"/>
  <c r="AE65" i="2"/>
  <c r="AD65" i="2"/>
  <c r="AB65" i="2"/>
  <c r="AE64" i="2"/>
  <c r="AB64" i="2"/>
  <c r="AD64" i="2" s="1"/>
  <c r="AE63" i="2"/>
  <c r="AD63" i="2"/>
  <c r="AB63" i="2"/>
  <c r="AE62" i="2"/>
  <c r="AD62" i="2"/>
  <c r="AB62" i="2"/>
  <c r="AE61" i="2"/>
  <c r="AD61" i="2"/>
  <c r="AB61" i="2"/>
  <c r="AE60" i="2"/>
  <c r="AB60" i="2"/>
  <c r="AD60" i="2" s="1"/>
  <c r="AE59" i="2"/>
  <c r="AB59" i="2"/>
  <c r="AD59" i="2" s="1"/>
  <c r="AE58" i="2"/>
  <c r="AD58" i="2"/>
  <c r="AB58" i="2"/>
  <c r="AE57" i="2"/>
  <c r="AD57" i="2"/>
  <c r="AB57" i="2"/>
  <c r="AE56" i="2"/>
  <c r="AB56" i="2"/>
  <c r="AD56" i="2" s="1"/>
  <c r="AE55" i="2"/>
  <c r="AD55" i="2"/>
  <c r="AB55" i="2"/>
  <c r="AE54" i="2"/>
  <c r="AD54" i="2"/>
  <c r="AB54" i="2"/>
  <c r="AE53" i="2"/>
  <c r="AD53" i="2"/>
  <c r="AB53" i="2"/>
  <c r="AE52" i="2"/>
  <c r="AB52" i="2"/>
  <c r="AD52" i="2" s="1"/>
  <c r="AE51" i="2"/>
  <c r="AB51" i="2"/>
  <c r="AD51" i="2" s="1"/>
  <c r="AE50" i="2"/>
  <c r="AD50" i="2"/>
  <c r="AB50" i="2"/>
  <c r="AE49" i="2"/>
  <c r="AD49" i="2"/>
  <c r="AB49" i="2"/>
  <c r="AE48" i="2"/>
  <c r="AB48" i="2"/>
  <c r="AD48" i="2" s="1"/>
  <c r="AE47" i="2"/>
  <c r="AD47" i="2"/>
  <c r="AB47" i="2"/>
  <c r="AE46" i="2"/>
  <c r="AD46" i="2"/>
  <c r="AB46" i="2"/>
  <c r="AE45" i="2"/>
  <c r="AD45" i="2"/>
  <c r="AB45" i="2"/>
  <c r="AE44" i="2"/>
  <c r="AB44" i="2"/>
  <c r="AD44" i="2" s="1"/>
  <c r="AE43" i="2"/>
  <c r="AB43" i="2"/>
  <c r="AD43" i="2" s="1"/>
  <c r="AE42" i="2"/>
  <c r="AD42" i="2"/>
  <c r="AB42" i="2"/>
  <c r="AE41" i="2"/>
  <c r="AD41" i="2"/>
  <c r="AB41" i="2"/>
  <c r="AE40" i="2"/>
  <c r="AB40" i="2"/>
  <c r="AD40" i="2" s="1"/>
  <c r="AE39" i="2"/>
  <c r="AD39" i="2"/>
  <c r="AB39" i="2"/>
  <c r="AE38" i="2"/>
  <c r="AD38" i="2"/>
  <c r="AB38" i="2"/>
  <c r="AE37" i="2"/>
  <c r="AD37" i="2"/>
  <c r="AB37" i="2"/>
  <c r="AE36" i="2"/>
  <c r="AB36" i="2"/>
  <c r="AD36" i="2" s="1"/>
  <c r="AE35" i="2"/>
  <c r="AB35" i="2"/>
  <c r="AD35" i="2" s="1"/>
  <c r="AE34" i="2"/>
  <c r="AD34" i="2"/>
  <c r="AB34" i="2"/>
  <c r="AE33" i="2"/>
  <c r="AD33" i="2"/>
  <c r="AB33" i="2"/>
  <c r="AE32" i="2"/>
  <c r="AB32" i="2"/>
  <c r="AD32" i="2" s="1"/>
  <c r="AE31" i="2"/>
  <c r="AD31" i="2"/>
  <c r="AB31" i="2"/>
  <c r="AE30" i="2"/>
  <c r="AD30" i="2"/>
  <c r="AB30" i="2"/>
  <c r="AE29" i="2"/>
  <c r="AD29" i="2"/>
  <c r="AB29" i="2"/>
  <c r="AE28" i="2"/>
  <c r="AB28" i="2"/>
  <c r="AD28" i="2" s="1"/>
  <c r="AE27" i="2"/>
  <c r="AB27" i="2"/>
  <c r="AD27" i="2" s="1"/>
  <c r="AE26" i="2"/>
  <c r="AD26" i="2"/>
  <c r="AB26" i="2"/>
  <c r="AE25" i="2"/>
  <c r="AD25" i="2"/>
  <c r="AB25" i="2"/>
  <c r="AE24" i="2"/>
  <c r="AB24" i="2"/>
  <c r="AD24" i="2" s="1"/>
  <c r="AE23" i="2"/>
  <c r="AD23" i="2"/>
  <c r="AB23" i="2"/>
  <c r="AE22" i="2"/>
  <c r="AD22" i="2"/>
  <c r="AB22" i="2"/>
  <c r="AE21" i="2"/>
  <c r="AD21" i="2"/>
  <c r="AB21" i="2"/>
  <c r="AE20" i="2"/>
  <c r="AB20" i="2"/>
  <c r="AD20" i="2" s="1"/>
  <c r="AE19" i="2"/>
  <c r="AB19" i="2"/>
  <c r="AD19" i="2" s="1"/>
  <c r="AE18" i="2"/>
  <c r="AD18" i="2"/>
  <c r="AB18" i="2"/>
  <c r="AE17" i="2"/>
  <c r="AD17" i="2"/>
  <c r="AB17" i="2"/>
  <c r="AE16" i="2"/>
  <c r="AB16" i="2"/>
  <c r="AD16" i="2" s="1"/>
  <c r="AE15" i="2"/>
  <c r="AD15" i="2"/>
  <c r="AB15" i="2"/>
  <c r="AE14" i="2"/>
  <c r="AD14" i="2"/>
  <c r="AB14" i="2"/>
  <c r="AE13" i="2"/>
  <c r="AD13" i="2"/>
  <c r="AB13" i="2"/>
  <c r="AE12" i="2"/>
  <c r="AB12" i="2"/>
  <c r="AD12" i="2" s="1"/>
  <c r="AE11" i="2"/>
  <c r="AB11" i="2"/>
  <c r="AD11" i="2" s="1"/>
  <c r="AE10" i="2"/>
  <c r="AD10" i="2"/>
  <c r="AB10" i="2"/>
  <c r="AE9" i="2"/>
  <c r="AD9" i="2"/>
  <c r="AB9" i="2"/>
  <c r="AE8" i="2"/>
  <c r="AB8" i="2"/>
  <c r="AD8" i="2" s="1"/>
  <c r="AE7" i="2"/>
  <c r="AD7" i="2"/>
  <c r="AB7" i="2"/>
  <c r="AE6" i="2"/>
  <c r="AD6" i="2"/>
  <c r="AB6" i="2"/>
  <c r="AE5" i="2"/>
  <c r="AD5" i="2"/>
  <c r="AB5" i="2"/>
  <c r="AE4" i="2"/>
  <c r="AB4" i="2"/>
  <c r="AD4" i="2" s="1"/>
  <c r="AE3" i="2"/>
  <c r="AB3" i="2"/>
  <c r="AD3" i="2" s="1"/>
  <c r="AE2" i="2"/>
  <c r="AD2" i="2"/>
  <c r="AB2" i="2"/>
  <c r="J179" i="1"/>
  <c r="W159" i="1"/>
  <c r="W162" i="1" s="1"/>
  <c r="L159" i="1"/>
  <c r="L162" i="1" s="1"/>
  <c r="D159" i="1"/>
  <c r="D162" i="1" s="1"/>
  <c r="X157" i="1"/>
  <c r="W157" i="1"/>
  <c r="T157" i="1"/>
  <c r="S157" i="1"/>
  <c r="R157" i="1"/>
  <c r="M157" i="1"/>
  <c r="L157" i="1"/>
  <c r="K157" i="1"/>
  <c r="J157" i="1"/>
  <c r="I157" i="1"/>
  <c r="H157" i="1"/>
  <c r="G157" i="1"/>
  <c r="D157" i="1"/>
  <c r="AD156" i="1"/>
  <c r="AG156" i="1" s="1"/>
  <c r="X156" i="1"/>
  <c r="W156" i="1"/>
  <c r="T156" i="1"/>
  <c r="S156" i="1"/>
  <c r="R156" i="1"/>
  <c r="M156" i="1"/>
  <c r="L156" i="1"/>
  <c r="K156" i="1"/>
  <c r="J156" i="1"/>
  <c r="I156" i="1"/>
  <c r="H156" i="1"/>
  <c r="G156" i="1"/>
  <c r="D156" i="1"/>
  <c r="AD155" i="1"/>
  <c r="AG155" i="1" s="1"/>
  <c r="X155" i="1"/>
  <c r="W155" i="1"/>
  <c r="T155" i="1"/>
  <c r="S155" i="1"/>
  <c r="R155" i="1"/>
  <c r="M155" i="1"/>
  <c r="L155" i="1"/>
  <c r="K155" i="1"/>
  <c r="J155" i="1"/>
  <c r="I155" i="1"/>
  <c r="H155" i="1"/>
  <c r="G155" i="1"/>
  <c r="D155" i="1"/>
  <c r="AD154" i="1"/>
  <c r="AG154" i="1" s="1"/>
  <c r="X154" i="1"/>
  <c r="W154" i="1"/>
  <c r="T154" i="1"/>
  <c r="S154" i="1"/>
  <c r="R154" i="1"/>
  <c r="M154" i="1"/>
  <c r="L154" i="1"/>
  <c r="K154" i="1"/>
  <c r="J154" i="1"/>
  <c r="I154" i="1"/>
  <c r="H154" i="1"/>
  <c r="G154" i="1"/>
  <c r="D154" i="1"/>
  <c r="AD153" i="1"/>
  <c r="AG153" i="1" s="1"/>
  <c r="AB153" i="1"/>
  <c r="AA153" i="1"/>
  <c r="Z153" i="1"/>
  <c r="Y153" i="1"/>
  <c r="X153" i="1"/>
  <c r="W153" i="1"/>
  <c r="T153" i="1"/>
  <c r="S153" i="1"/>
  <c r="R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AD152" i="1"/>
  <c r="AG152" i="1" s="1"/>
  <c r="AB152" i="1"/>
  <c r="AA152" i="1"/>
  <c r="Z152" i="1"/>
  <c r="Y152" i="1"/>
  <c r="X152" i="1"/>
  <c r="W152" i="1"/>
  <c r="T152" i="1"/>
  <c r="S152" i="1"/>
  <c r="R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D151" i="1"/>
  <c r="AG151" i="1" s="1"/>
  <c r="AB151" i="1"/>
  <c r="AB159" i="1" s="1"/>
  <c r="AB162" i="1" s="1"/>
  <c r="AA151" i="1"/>
  <c r="AA159" i="1" s="1"/>
  <c r="AA162" i="1" s="1"/>
  <c r="Z151" i="1"/>
  <c r="Z159" i="1" s="1"/>
  <c r="Z162" i="1" s="1"/>
  <c r="Y151" i="1"/>
  <c r="Y159" i="1" s="1"/>
  <c r="Y162" i="1" s="1"/>
  <c r="T170" i="1" s="1"/>
  <c r="X151" i="1"/>
  <c r="X160" i="1" s="1"/>
  <c r="W151" i="1"/>
  <c r="W160" i="1" s="1"/>
  <c r="T151" i="1"/>
  <c r="T159" i="1" s="1"/>
  <c r="T162" i="1" s="1"/>
  <c r="S151" i="1"/>
  <c r="S159" i="1" s="1"/>
  <c r="S162" i="1" s="1"/>
  <c r="R151" i="1"/>
  <c r="R159" i="1" s="1"/>
  <c r="R162" i="1" s="1"/>
  <c r="P151" i="1"/>
  <c r="P159" i="1" s="1"/>
  <c r="P162" i="1" s="1"/>
  <c r="O151" i="1"/>
  <c r="O159" i="1" s="1"/>
  <c r="O162" i="1" s="1"/>
  <c r="N151" i="1"/>
  <c r="N159" i="1" s="1"/>
  <c r="N162" i="1" s="1"/>
  <c r="M151" i="1"/>
  <c r="M160" i="1" s="1"/>
  <c r="L151" i="1"/>
  <c r="L160" i="1" s="1"/>
  <c r="K151" i="1"/>
  <c r="K159" i="1" s="1"/>
  <c r="K162" i="1" s="1"/>
  <c r="J151" i="1"/>
  <c r="J159" i="1" s="1"/>
  <c r="J162" i="1" s="1"/>
  <c r="I151" i="1"/>
  <c r="I159" i="1" s="1"/>
  <c r="I162" i="1" s="1"/>
  <c r="H151" i="1"/>
  <c r="H159" i="1" s="1"/>
  <c r="H162" i="1" s="1"/>
  <c r="G151" i="1"/>
  <c r="G159" i="1" s="1"/>
  <c r="G162" i="1" s="1"/>
  <c r="F151" i="1"/>
  <c r="F159" i="1" s="1"/>
  <c r="F162" i="1" s="1"/>
  <c r="F170" i="1" s="1"/>
  <c r="W170" i="1" s="1"/>
  <c r="E151" i="1"/>
  <c r="E160" i="1" s="1"/>
  <c r="D151" i="1"/>
  <c r="D160" i="1" s="1"/>
  <c r="AF149" i="1"/>
  <c r="AE149" i="1"/>
  <c r="AC149" i="1"/>
  <c r="AF148" i="1"/>
  <c r="AC148" i="1"/>
  <c r="AE148" i="1" s="1"/>
  <c r="AF147" i="1"/>
  <c r="AC147" i="1"/>
  <c r="AE147" i="1" s="1"/>
  <c r="AF146" i="1"/>
  <c r="AE146" i="1"/>
  <c r="AC146" i="1"/>
  <c r="AF145" i="1"/>
  <c r="AE145" i="1"/>
  <c r="AC145" i="1"/>
  <c r="AF144" i="1"/>
  <c r="AC144" i="1"/>
  <c r="AE144" i="1" s="1"/>
  <c r="AF143" i="1"/>
  <c r="AC143" i="1"/>
  <c r="AE143" i="1" s="1"/>
  <c r="AF142" i="1"/>
  <c r="AE142" i="1"/>
  <c r="AC142" i="1"/>
  <c r="AF141" i="1"/>
  <c r="AE141" i="1"/>
  <c r="AC141" i="1"/>
  <c r="AF140" i="1"/>
  <c r="AC140" i="1"/>
  <c r="AE140" i="1" s="1"/>
  <c r="AF139" i="1"/>
  <c r="AE139" i="1"/>
  <c r="AC139" i="1"/>
  <c r="AF138" i="1"/>
  <c r="AE138" i="1"/>
  <c r="AC138" i="1"/>
  <c r="AF137" i="1"/>
  <c r="AE137" i="1"/>
  <c r="AC137" i="1"/>
  <c r="AF136" i="1"/>
  <c r="AC136" i="1"/>
  <c r="AE136" i="1" s="1"/>
  <c r="AF135" i="1"/>
  <c r="AC135" i="1"/>
  <c r="AE135" i="1" s="1"/>
  <c r="AF134" i="1"/>
  <c r="AE134" i="1"/>
  <c r="AC134" i="1"/>
  <c r="AF133" i="1"/>
  <c r="AE133" i="1"/>
  <c r="AC133" i="1"/>
  <c r="AF132" i="1"/>
  <c r="AC132" i="1"/>
  <c r="AE132" i="1" s="1"/>
  <c r="AF131" i="1"/>
  <c r="AE131" i="1"/>
  <c r="AC131" i="1"/>
  <c r="AF130" i="1"/>
  <c r="AE130" i="1"/>
  <c r="AC130" i="1"/>
  <c r="AF129" i="1"/>
  <c r="AE129" i="1"/>
  <c r="AC129" i="1"/>
  <c r="AF128" i="1"/>
  <c r="AC128" i="1"/>
  <c r="AE128" i="1" s="1"/>
  <c r="AF127" i="1"/>
  <c r="AC127" i="1"/>
  <c r="AE127" i="1" s="1"/>
  <c r="AF126" i="1"/>
  <c r="AE126" i="1"/>
  <c r="AC126" i="1"/>
  <c r="AF125" i="1"/>
  <c r="AE125" i="1"/>
  <c r="AC125" i="1"/>
  <c r="AF124" i="1"/>
  <c r="AC124" i="1"/>
  <c r="AE124" i="1" s="1"/>
  <c r="AF123" i="1"/>
  <c r="AE123" i="1"/>
  <c r="AC123" i="1"/>
  <c r="AF122" i="1"/>
  <c r="AE122" i="1"/>
  <c r="AC122" i="1"/>
  <c r="AF121" i="1"/>
  <c r="AE121" i="1"/>
  <c r="AC121" i="1"/>
  <c r="AF120" i="1"/>
  <c r="AC120" i="1"/>
  <c r="AE120" i="1" s="1"/>
  <c r="AF119" i="1"/>
  <c r="AC119" i="1"/>
  <c r="AE119" i="1" s="1"/>
  <c r="AF118" i="1"/>
  <c r="AE118" i="1"/>
  <c r="AC118" i="1"/>
  <c r="AF117" i="1"/>
  <c r="AE117" i="1"/>
  <c r="AC117" i="1"/>
  <c r="AF116" i="1"/>
  <c r="AC116" i="1"/>
  <c r="AE116" i="1" s="1"/>
  <c r="AF115" i="1"/>
  <c r="AE115" i="1"/>
  <c r="AC115" i="1"/>
  <c r="AF114" i="1"/>
  <c r="AE114" i="1"/>
  <c r="AC114" i="1"/>
  <c r="AF113" i="1"/>
  <c r="AE113" i="1"/>
  <c r="AC113" i="1"/>
  <c r="AF112" i="1"/>
  <c r="AC112" i="1"/>
  <c r="AE112" i="1" s="1"/>
  <c r="AF111" i="1"/>
  <c r="AC111" i="1"/>
  <c r="AE111" i="1" s="1"/>
  <c r="AF110" i="1"/>
  <c r="AE110" i="1"/>
  <c r="AC110" i="1"/>
  <c r="AF109" i="1"/>
  <c r="AE109" i="1"/>
  <c r="AC109" i="1"/>
  <c r="AF108" i="1"/>
  <c r="AC108" i="1"/>
  <c r="AE108" i="1" s="1"/>
  <c r="AF107" i="1"/>
  <c r="AE107" i="1"/>
  <c r="AC107" i="1"/>
  <c r="AF106" i="1"/>
  <c r="AE106" i="1"/>
  <c r="AC106" i="1"/>
  <c r="AF105" i="1"/>
  <c r="AE105" i="1"/>
  <c r="AC105" i="1"/>
  <c r="AF104" i="1"/>
  <c r="AC104" i="1"/>
  <c r="AE104" i="1" s="1"/>
  <c r="AF103" i="1"/>
  <c r="AC103" i="1"/>
  <c r="AE103" i="1" s="1"/>
  <c r="AF102" i="1"/>
  <c r="AE102" i="1"/>
  <c r="AC102" i="1"/>
  <c r="AF101" i="1"/>
  <c r="AE101" i="1"/>
  <c r="AC101" i="1"/>
  <c r="AF100" i="1"/>
  <c r="AC100" i="1"/>
  <c r="AE100" i="1" s="1"/>
  <c r="AF99" i="1"/>
  <c r="AE99" i="1"/>
  <c r="AC99" i="1"/>
  <c r="AF98" i="1"/>
  <c r="AE98" i="1"/>
  <c r="AC98" i="1"/>
  <c r="AF97" i="1"/>
  <c r="AE97" i="1"/>
  <c r="AC97" i="1"/>
  <c r="AF96" i="1"/>
  <c r="AC96" i="1"/>
  <c r="AE96" i="1" s="1"/>
  <c r="AF95" i="1"/>
  <c r="AC95" i="1"/>
  <c r="AE95" i="1" s="1"/>
  <c r="AF94" i="1"/>
  <c r="AE94" i="1"/>
  <c r="AC94" i="1"/>
  <c r="AF93" i="1"/>
  <c r="AE93" i="1"/>
  <c r="AC93" i="1"/>
  <c r="AF92" i="1"/>
  <c r="AC92" i="1"/>
  <c r="AE92" i="1" s="1"/>
  <c r="AF91" i="1"/>
  <c r="AE91" i="1"/>
  <c r="AC91" i="1"/>
  <c r="AF90" i="1"/>
  <c r="AE90" i="1"/>
  <c r="AC90" i="1"/>
  <c r="AF89" i="1"/>
  <c r="AE89" i="1"/>
  <c r="AC89" i="1"/>
  <c r="AF88" i="1"/>
  <c r="AC88" i="1"/>
  <c r="AE88" i="1" s="1"/>
  <c r="AF87" i="1"/>
  <c r="AC87" i="1"/>
  <c r="AE87" i="1" s="1"/>
  <c r="AF86" i="1"/>
  <c r="AE86" i="1"/>
  <c r="AC86" i="1"/>
  <c r="AF85" i="1"/>
  <c r="AE85" i="1"/>
  <c r="AC85" i="1"/>
  <c r="AF84" i="1"/>
  <c r="AC84" i="1"/>
  <c r="AE84" i="1" s="1"/>
  <c r="AF83" i="1"/>
  <c r="AC83" i="1"/>
  <c r="AE83" i="1" s="1"/>
  <c r="AF82" i="1"/>
  <c r="AE82" i="1"/>
  <c r="AC82" i="1"/>
  <c r="AF81" i="1"/>
  <c r="AE81" i="1"/>
  <c r="AC81" i="1"/>
  <c r="AF80" i="1"/>
  <c r="AC80" i="1"/>
  <c r="AE80" i="1" s="1"/>
  <c r="AF79" i="1"/>
  <c r="AC79" i="1"/>
  <c r="AE79" i="1" s="1"/>
  <c r="AF78" i="1"/>
  <c r="AE78" i="1"/>
  <c r="AC78" i="1"/>
  <c r="AF77" i="1"/>
  <c r="AE77" i="1"/>
  <c r="AC77" i="1"/>
  <c r="AF76" i="1"/>
  <c r="AC76" i="1"/>
  <c r="AE76" i="1" s="1"/>
  <c r="AF75" i="1"/>
  <c r="AE75" i="1"/>
  <c r="AC75" i="1"/>
  <c r="AF74" i="1"/>
  <c r="AE74" i="1"/>
  <c r="AC74" i="1"/>
  <c r="AF73" i="1"/>
  <c r="AE73" i="1"/>
  <c r="AC73" i="1"/>
  <c r="AF72" i="1"/>
  <c r="AC72" i="1"/>
  <c r="AE72" i="1" s="1"/>
  <c r="AF71" i="1"/>
  <c r="AC71" i="1"/>
  <c r="AE71" i="1" s="1"/>
  <c r="AF70" i="1"/>
  <c r="AE70" i="1"/>
  <c r="AC70" i="1"/>
  <c r="AF69" i="1"/>
  <c r="AE69" i="1"/>
  <c r="AC69" i="1"/>
  <c r="AF68" i="1"/>
  <c r="AC68" i="1"/>
  <c r="AE68" i="1" s="1"/>
  <c r="AF67" i="1"/>
  <c r="AE67" i="1"/>
  <c r="AC67" i="1"/>
  <c r="AF66" i="1"/>
  <c r="AE66" i="1"/>
  <c r="AC66" i="1"/>
  <c r="AF65" i="1"/>
  <c r="AE65" i="1"/>
  <c r="AC65" i="1"/>
  <c r="AF64" i="1"/>
  <c r="AC64" i="1"/>
  <c r="AE64" i="1" s="1"/>
  <c r="AF63" i="1"/>
  <c r="AC63" i="1"/>
  <c r="AE63" i="1" s="1"/>
  <c r="AF62" i="1"/>
  <c r="AE62" i="1"/>
  <c r="AC62" i="1"/>
  <c r="AF61" i="1"/>
  <c r="AE61" i="1"/>
  <c r="AC61" i="1"/>
  <c r="AF60" i="1"/>
  <c r="AC60" i="1"/>
  <c r="AE60" i="1" s="1"/>
  <c r="AF59" i="1"/>
  <c r="AE59" i="1"/>
  <c r="AC59" i="1"/>
  <c r="AF58" i="1"/>
  <c r="AE58" i="1"/>
  <c r="AC58" i="1"/>
  <c r="AF57" i="1"/>
  <c r="AE57" i="1"/>
  <c r="AC57" i="1"/>
  <c r="AF56" i="1"/>
  <c r="AC56" i="1"/>
  <c r="AE56" i="1" s="1"/>
  <c r="AF55" i="1"/>
  <c r="AC55" i="1"/>
  <c r="AE55" i="1" s="1"/>
  <c r="AF54" i="1"/>
  <c r="AE54" i="1"/>
  <c r="AC54" i="1"/>
  <c r="AF53" i="1"/>
  <c r="AE53" i="1"/>
  <c r="AC53" i="1"/>
  <c r="AF52" i="1"/>
  <c r="AC52" i="1"/>
  <c r="AE52" i="1" s="1"/>
  <c r="AF51" i="1"/>
  <c r="AE51" i="1"/>
  <c r="AC51" i="1"/>
  <c r="AF50" i="1"/>
  <c r="AE50" i="1"/>
  <c r="AC50" i="1"/>
  <c r="AF49" i="1"/>
  <c r="AE49" i="1"/>
  <c r="AC49" i="1"/>
  <c r="AF48" i="1"/>
  <c r="AC48" i="1"/>
  <c r="AE48" i="1" s="1"/>
  <c r="AF47" i="1"/>
  <c r="AC47" i="1"/>
  <c r="AE47" i="1" s="1"/>
  <c r="AF46" i="1"/>
  <c r="AE46" i="1"/>
  <c r="AC46" i="1"/>
  <c r="AF45" i="1"/>
  <c r="AE45" i="1"/>
  <c r="AC45" i="1"/>
  <c r="AF44" i="1"/>
  <c r="AC44" i="1"/>
  <c r="AE44" i="1" s="1"/>
  <c r="AF43" i="1"/>
  <c r="AE43" i="1"/>
  <c r="AC43" i="1"/>
  <c r="AF42" i="1"/>
  <c r="AE42" i="1"/>
  <c r="AC42" i="1"/>
  <c r="AF41" i="1"/>
  <c r="AE41" i="1"/>
  <c r="AC41" i="1"/>
  <c r="AF40" i="1"/>
  <c r="AC40" i="1"/>
  <c r="AE40" i="1" s="1"/>
  <c r="AF39" i="1"/>
  <c r="AC39" i="1"/>
  <c r="AE39" i="1" s="1"/>
  <c r="AF38" i="1"/>
  <c r="AE38" i="1"/>
  <c r="AC38" i="1"/>
  <c r="AF37" i="1"/>
  <c r="AE37" i="1"/>
  <c r="AC37" i="1"/>
  <c r="AF36" i="1"/>
  <c r="AC36" i="1"/>
  <c r="AE36" i="1" s="1"/>
  <c r="AF35" i="1"/>
  <c r="AC35" i="1"/>
  <c r="AE35" i="1" s="1"/>
  <c r="AF34" i="1"/>
  <c r="AE34" i="1"/>
  <c r="AC34" i="1"/>
  <c r="AF33" i="1"/>
  <c r="AE33" i="1"/>
  <c r="AC33" i="1"/>
  <c r="AF32" i="1"/>
  <c r="AC32" i="1"/>
  <c r="AE32" i="1" s="1"/>
  <c r="AF31" i="1"/>
  <c r="AC31" i="1"/>
  <c r="AE31" i="1" s="1"/>
  <c r="AF30" i="1"/>
  <c r="AE30" i="1"/>
  <c r="AC30" i="1"/>
  <c r="AF29" i="1"/>
  <c r="AE29" i="1"/>
  <c r="AC29" i="1"/>
  <c r="AF28" i="1"/>
  <c r="AC28" i="1"/>
  <c r="AE28" i="1" s="1"/>
  <c r="AF27" i="1"/>
  <c r="AC27" i="1"/>
  <c r="AE27" i="1" s="1"/>
  <c r="AF26" i="1"/>
  <c r="AE26" i="1"/>
  <c r="AC26" i="1"/>
  <c r="AF25" i="1"/>
  <c r="AE25" i="1"/>
  <c r="AC25" i="1"/>
  <c r="AF24" i="1"/>
  <c r="AC24" i="1"/>
  <c r="AE24" i="1" s="1"/>
  <c r="AF23" i="1"/>
  <c r="AC23" i="1"/>
  <c r="AE23" i="1" s="1"/>
  <c r="AF22" i="1"/>
  <c r="AE22" i="1"/>
  <c r="AC22" i="1"/>
  <c r="AF21" i="1"/>
  <c r="AE21" i="1"/>
  <c r="AC21" i="1"/>
  <c r="AF20" i="1"/>
  <c r="AC20" i="1"/>
  <c r="AE20" i="1" s="1"/>
  <c r="AF19" i="1"/>
  <c r="AE19" i="1"/>
  <c r="AC19" i="1"/>
  <c r="AF18" i="1"/>
  <c r="AE18" i="1"/>
  <c r="AC18" i="1"/>
  <c r="AF17" i="1"/>
  <c r="AE17" i="1"/>
  <c r="AC17" i="1"/>
  <c r="AF16" i="1"/>
  <c r="AC16" i="1"/>
  <c r="AE16" i="1" s="1"/>
  <c r="AF15" i="1"/>
  <c r="AC15" i="1"/>
  <c r="AE15" i="1" s="1"/>
  <c r="AF14" i="1"/>
  <c r="AE14" i="1"/>
  <c r="AC14" i="1"/>
  <c r="AF13" i="1"/>
  <c r="AE13" i="1"/>
  <c r="AC13" i="1"/>
  <c r="AF12" i="1"/>
  <c r="AC12" i="1"/>
  <c r="AE12" i="1" s="1"/>
  <c r="AF11" i="1"/>
  <c r="AE11" i="1"/>
  <c r="AC11" i="1"/>
  <c r="AF10" i="1"/>
  <c r="AE10" i="1"/>
  <c r="AC10" i="1"/>
  <c r="AF9" i="1"/>
  <c r="AE9" i="1"/>
  <c r="AC9" i="1"/>
  <c r="AF8" i="1"/>
  <c r="AC8" i="1"/>
  <c r="AE8" i="1" s="1"/>
  <c r="AF7" i="1"/>
  <c r="AC7" i="1"/>
  <c r="AE7" i="1" s="1"/>
  <c r="AF6" i="1"/>
  <c r="AE6" i="1"/>
  <c r="AC6" i="1"/>
  <c r="AF5" i="1"/>
  <c r="AE5" i="1"/>
  <c r="AC5" i="1"/>
  <c r="AF4" i="1"/>
  <c r="AC4" i="1"/>
  <c r="AE4" i="1" s="1"/>
  <c r="AF3" i="1"/>
  <c r="AE3" i="1"/>
  <c r="AC3" i="1"/>
  <c r="AF2" i="1"/>
  <c r="AE2" i="1"/>
  <c r="AC2" i="1"/>
  <c r="AE156" i="1" l="1"/>
  <c r="AD81" i="2"/>
  <c r="AD84" i="2"/>
  <c r="AD78" i="3"/>
  <c r="N160" i="1"/>
  <c r="Y160" i="1"/>
  <c r="AE153" i="1"/>
  <c r="AE154" i="1"/>
  <c r="AE155" i="1"/>
  <c r="E159" i="1"/>
  <c r="E162" i="1" s="1"/>
  <c r="M159" i="1"/>
  <c r="M162" i="1" s="1"/>
  <c r="F169" i="1" s="1"/>
  <c r="X159" i="1"/>
  <c r="X162" i="1" s="1"/>
  <c r="T169" i="1" s="1"/>
  <c r="G160" i="1"/>
  <c r="O160" i="1"/>
  <c r="Z160" i="1"/>
  <c r="AD83" i="2"/>
  <c r="F160" i="1"/>
  <c r="H160" i="1"/>
  <c r="P160" i="1"/>
  <c r="AA160" i="1"/>
  <c r="AD82" i="2"/>
  <c r="I160" i="1"/>
  <c r="R160" i="1"/>
  <c r="AB160" i="1"/>
  <c r="AD81" i="3"/>
  <c r="J160" i="1"/>
  <c r="S160" i="1"/>
  <c r="AD80" i="3"/>
  <c r="K160" i="1"/>
  <c r="T160" i="1"/>
  <c r="AD79" i="3"/>
  <c r="W169" i="1" l="1"/>
  <c r="W173" i="1" s="1"/>
</calcChain>
</file>

<file path=xl/sharedStrings.xml><?xml version="1.0" encoding="utf-8"?>
<sst xmlns="http://schemas.openxmlformats.org/spreadsheetml/2006/main" count="1132" uniqueCount="362">
  <si>
    <t>Seat No</t>
  </si>
  <si>
    <t>Roll No</t>
  </si>
  <si>
    <t>Name</t>
  </si>
  <si>
    <t>IASL-TH</t>
  </si>
  <si>
    <t>IASL-TW</t>
  </si>
  <si>
    <t>IASL-OR</t>
  </si>
  <si>
    <t>OOMD-TH</t>
  </si>
  <si>
    <t>SQTA</t>
  </si>
  <si>
    <t>AOS</t>
  </si>
  <si>
    <t>ADBMS</t>
  </si>
  <si>
    <t>MMS</t>
  </si>
  <si>
    <t>AI</t>
  </si>
  <si>
    <t>MC</t>
  </si>
  <si>
    <t>CLP-I TW</t>
  </si>
  <si>
    <t>CLP-I PR</t>
  </si>
  <si>
    <t>PROJ</t>
  </si>
  <si>
    <t>DS</t>
  </si>
  <si>
    <t>IR</t>
  </si>
  <si>
    <t>Adv CN</t>
  </si>
  <si>
    <t>Adv TW</t>
  </si>
  <si>
    <t>Adv CN OR</t>
  </si>
  <si>
    <t>GIS</t>
  </si>
  <si>
    <t>BIO</t>
  </si>
  <si>
    <t>CLP-II-TW</t>
  </si>
  <si>
    <t>CLP-II PR</t>
  </si>
  <si>
    <t>Project TW</t>
  </si>
  <si>
    <t>Project OR</t>
  </si>
  <si>
    <t>Total</t>
  </si>
  <si>
    <t>Class</t>
  </si>
  <si>
    <t>Percentage</t>
  </si>
  <si>
    <t>Project%</t>
  </si>
  <si>
    <t>B80058501</t>
  </si>
  <si>
    <t>ABHALE SAURABH BHANUDAS</t>
  </si>
  <si>
    <t>D</t>
  </si>
  <si>
    <t>B80058503</t>
  </si>
  <si>
    <t>AHIRE AKSHATA RAJENDRA</t>
  </si>
  <si>
    <t>FC</t>
  </si>
  <si>
    <t>B80058504</t>
  </si>
  <si>
    <t>AKSHAY A ARLIKATTI</t>
  </si>
  <si>
    <t>B80058505</t>
  </si>
  <si>
    <t>AMAN KUMAR NIGAM</t>
  </si>
  <si>
    <t>B80058506</t>
  </si>
  <si>
    <t>ANKIT V BANSAL</t>
  </si>
  <si>
    <t>Fails</t>
  </si>
  <si>
    <t>B80058507</t>
  </si>
  <si>
    <t>ANUSHKA GHOGALE</t>
  </si>
  <si>
    <t>B80058508</t>
  </si>
  <si>
    <t>ARIJIT PANDE</t>
  </si>
  <si>
    <t>B80058509</t>
  </si>
  <si>
    <t>ASHISH GUPTA</t>
  </si>
  <si>
    <t>B80058510</t>
  </si>
  <si>
    <t>BALDAWA KOMAL DWARKADAS</t>
  </si>
  <si>
    <t>B80058511</t>
  </si>
  <si>
    <t>BANSODE ASHLESHA ANKUSH</t>
  </si>
  <si>
    <t>B80058512</t>
  </si>
  <si>
    <t>BARASKAR ADITI NARENDRA</t>
  </si>
  <si>
    <t>B80058514</t>
  </si>
  <si>
    <t>BENDHALE AJAY MARUTI</t>
  </si>
  <si>
    <t>B80058515</t>
  </si>
  <si>
    <t>BHALERAO DHAIRYASHEEL RATNAKAR</t>
  </si>
  <si>
    <t>B80058516</t>
  </si>
  <si>
    <t>BHANDARKUMTHE MADHUR MADHAVRAO</t>
  </si>
  <si>
    <t>B80058517</t>
  </si>
  <si>
    <t>BHANDE KRISHNA SHRIDHAR</t>
  </si>
  <si>
    <t>B80058518</t>
  </si>
  <si>
    <t>BHOIR KALPESH SHIVRAM</t>
  </si>
  <si>
    <t>B80058519</t>
  </si>
  <si>
    <t>BHOSURE YOGESH KASHINATH</t>
  </si>
  <si>
    <t>B80058520</t>
  </si>
  <si>
    <t>BIRHADE NIKETAN SHASHIKANT</t>
  </si>
  <si>
    <t>B80058521</t>
  </si>
  <si>
    <t>BORATE SHRADDHA RAJARAM</t>
  </si>
  <si>
    <t>B80058522</t>
  </si>
  <si>
    <t>CHANDRATRE ABHISHEK SURENDRA</t>
  </si>
  <si>
    <t>B80058523</t>
  </si>
  <si>
    <t>CHANDRIKA PARIMOO</t>
  </si>
  <si>
    <t>B80058524</t>
  </si>
  <si>
    <t>CHARKHA BHUSHAN HEMANT</t>
  </si>
  <si>
    <t>B80058525</t>
  </si>
  <si>
    <t>CHASKAR VIPUL VINAYAK</t>
  </si>
  <si>
    <t>B80058526</t>
  </si>
  <si>
    <t>CHATTERJEE SUDIPTO ANJAN</t>
  </si>
  <si>
    <t>B80058527</t>
  </si>
  <si>
    <t>CHAUDHARI PRANITA RAVISHANKAR</t>
  </si>
  <si>
    <t>HSC</t>
  </si>
  <si>
    <t>B80058528</t>
  </si>
  <si>
    <t>CHAVAN KAVITA DHANAJI</t>
  </si>
  <si>
    <t>B80058529</t>
  </si>
  <si>
    <t>CHAVAN SONAL NILKANTH</t>
  </si>
  <si>
    <t>B80058530</t>
  </si>
  <si>
    <t>CHAWARE PURUSHOTTAM GAJANAN</t>
  </si>
  <si>
    <t>B80058531</t>
  </si>
  <si>
    <t>CHOUDHARI PRIYANKA SANJAY</t>
  </si>
  <si>
    <t>B80058532</t>
  </si>
  <si>
    <t>D CUNHA JOANNE JOHN</t>
  </si>
  <si>
    <t>B80058533</t>
  </si>
  <si>
    <t>DABARE DEEP RAJESH</t>
  </si>
  <si>
    <t>B80058534</t>
  </si>
  <si>
    <t>DARAK SHREYA TEJRAJ</t>
  </si>
  <si>
    <t>B80058535</t>
  </si>
  <si>
    <t>DEOGHATKAR BRAMHESH NAMDEO</t>
  </si>
  <si>
    <t>B80058536</t>
  </si>
  <si>
    <t>DESHMUKH MONIKA JAYANT</t>
  </si>
  <si>
    <t>B80058537</t>
  </si>
  <si>
    <t>DEVASHISH SINGH</t>
  </si>
  <si>
    <t>B80058538</t>
  </si>
  <si>
    <t>DHAMANE AKANKSHA ARUN</t>
  </si>
  <si>
    <t>B80058539</t>
  </si>
  <si>
    <t>DHANAVE PRATIK BALASAHEB</t>
  </si>
  <si>
    <t>B80058540</t>
  </si>
  <si>
    <t>DISALE GITA BIBHISHAN</t>
  </si>
  <si>
    <t>B80058541</t>
  </si>
  <si>
    <t>DIXIT PRANAV SUDHIR</t>
  </si>
  <si>
    <t>B80058542</t>
  </si>
  <si>
    <t>DURGE PRAPTI ANIL</t>
  </si>
  <si>
    <t>B80058544</t>
  </si>
  <si>
    <t>GAME AJAY BALASAHEB</t>
  </si>
  <si>
    <t>B80058545</t>
  </si>
  <si>
    <t>GANDHI KAMLESH ISHWARLAL</t>
  </si>
  <si>
    <t>B80058546</t>
  </si>
  <si>
    <t>GAVALI ANKITA SUNIL</t>
  </si>
  <si>
    <t>B80058547</t>
  </si>
  <si>
    <t>GAWANDE ANAGHA ARVIND</t>
  </si>
  <si>
    <t>B80058548</t>
  </si>
  <si>
    <t>GHATE ABHIJIT SURESHRAO</t>
  </si>
  <si>
    <t>B80058549</t>
  </si>
  <si>
    <t>GHODE AMAR PRADEEPKUMAR</t>
  </si>
  <si>
    <t>B80058550</t>
  </si>
  <si>
    <t>GHODKE NIRANJAN DATTATRAYA</t>
  </si>
  <si>
    <t>B80058551</t>
  </si>
  <si>
    <t>GOHOKAR KIRAN DADAJI</t>
  </si>
  <si>
    <t>B80058552</t>
  </si>
  <si>
    <t>GOKHALE VALLARI SHRIKANT</t>
  </si>
  <si>
    <t>B80058553</t>
  </si>
  <si>
    <t>GOLAPKAR PIYUSH ANIL</t>
  </si>
  <si>
    <t>B80058555</t>
  </si>
  <si>
    <t>GOSAVI KALYANI RAJGIR</t>
  </si>
  <si>
    <t>B80058556</t>
  </si>
  <si>
    <t>GUPTA SHRADHA RAVINDRA</t>
  </si>
  <si>
    <t>B80058557</t>
  </si>
  <si>
    <t>HADKE ANUP BANDA</t>
  </si>
  <si>
    <t>B80058559</t>
  </si>
  <si>
    <t>HARSH BAHETI</t>
  </si>
  <si>
    <t>B80058560</t>
  </si>
  <si>
    <t>HATOLKAR ABHIRAM PRASANNA</t>
  </si>
  <si>
    <t>B80058561</t>
  </si>
  <si>
    <t>IYER PRIYANKA SUBRAMANIAN</t>
  </si>
  <si>
    <t>B80058562</t>
  </si>
  <si>
    <t>JAGTAP MANISH KISHOR</t>
  </si>
  <si>
    <t>B80058563</t>
  </si>
  <si>
    <t>JALAMKAR ABHILASH RAJENDRA</t>
  </si>
  <si>
    <t>B80058564</t>
  </si>
  <si>
    <t>JARHAD PRATIBHA BHAGAWAN</t>
  </si>
  <si>
    <t>B80058565</t>
  </si>
  <si>
    <t>JATAB NIKHIL HARIDWARILAL</t>
  </si>
  <si>
    <t>B80058566</t>
  </si>
  <si>
    <t>JEEVJYOT SUKHDEV SINGH CHHABDA</t>
  </si>
  <si>
    <t>B80058567</t>
  </si>
  <si>
    <t>JOSHI SWANAND ARVIND</t>
  </si>
  <si>
    <t>B80058568</t>
  </si>
  <si>
    <t>KADAM YASHASWINI VISHNU</t>
  </si>
  <si>
    <t>B80058569</t>
  </si>
  <si>
    <t>KADU SHRADDHA AJIT</t>
  </si>
  <si>
    <t>B80058570</t>
  </si>
  <si>
    <t>KAMBLE NIKITA MAHADEV</t>
  </si>
  <si>
    <t>B80058571</t>
  </si>
  <si>
    <t>KATKE AMRUTA SURESH</t>
  </si>
  <si>
    <t>B80058572</t>
  </si>
  <si>
    <t>KAVADE PRIYANKA DHANANJAY</t>
  </si>
  <si>
    <t>B80058573</t>
  </si>
  <si>
    <t>KAVITKAR JAYASHREE GOPAL</t>
  </si>
  <si>
    <t>B80058574</t>
  </si>
  <si>
    <t>KHABIYA ASHWINI ASHOK</t>
  </si>
  <si>
    <t>B80058575</t>
  </si>
  <si>
    <t>KHADSE MAYUR DILIP</t>
  </si>
  <si>
    <t>B80058576</t>
  </si>
  <si>
    <t>KHAN SHAHBAZ AHMAD</t>
  </si>
  <si>
    <t>B80058577</t>
  </si>
  <si>
    <t>KHANDELWAL ABHISHEK GOURISHANKAR</t>
  </si>
  <si>
    <t>B80058578</t>
  </si>
  <si>
    <t>KHANDELWAL ARPIT NARENDRA</t>
  </si>
  <si>
    <t>B80058579</t>
  </si>
  <si>
    <t>KHAPLI TEJAS RAVINDRA</t>
  </si>
  <si>
    <t>B80058580</t>
  </si>
  <si>
    <t>KHARAT GANESH MAHADEO</t>
  </si>
  <si>
    <t>B80058581</t>
  </si>
  <si>
    <t>KHARCHE KAUSTUBH PRAMOD</t>
  </si>
  <si>
    <t>B80058582</t>
  </si>
  <si>
    <t>KHEDKAR NITIN AJINATH</t>
  </si>
  <si>
    <t>B80058583</t>
  </si>
  <si>
    <t>KOSHTI ANUJA RAMESH</t>
  </si>
  <si>
    <t>B80058584</t>
  </si>
  <si>
    <t>KOTHADIA RAMANI BHUPENDRA</t>
  </si>
  <si>
    <t>B80058585</t>
  </si>
  <si>
    <t>KULKARNI PALLAVI RAJENDRA</t>
  </si>
  <si>
    <t>B80058586</t>
  </si>
  <si>
    <t>KULKARNI PRANIT KRISHNA</t>
  </si>
  <si>
    <t>B80058587</t>
  </si>
  <si>
    <t>KULKARNI TANMAY VIJAY</t>
  </si>
  <si>
    <t>B80058588</t>
  </si>
  <si>
    <t>KUMARGAURAV SINGH</t>
  </si>
  <si>
    <t>B80058589</t>
  </si>
  <si>
    <t>KUNJI RAHUL SRINIVASAN</t>
  </si>
  <si>
    <t>B80058590</t>
  </si>
  <si>
    <t>LUNKAD JAYESH PRAKASH</t>
  </si>
  <si>
    <t>B80058591</t>
  </si>
  <si>
    <t>MAHENDRA TANVEERSINGH TEJENDRASINGH</t>
  </si>
  <si>
    <t>B80058592</t>
  </si>
  <si>
    <t>MANALI DESAI</t>
  </si>
  <si>
    <t>B80058593</t>
  </si>
  <si>
    <t>MANDGE SHIVSHANKAR SHIVKUMAR</t>
  </si>
  <si>
    <t>B80058594</t>
  </si>
  <si>
    <t>MANIK AGARWAL</t>
  </si>
  <si>
    <t>B80058595</t>
  </si>
  <si>
    <t>MANSI MATHUR</t>
  </si>
  <si>
    <t>B80058596</t>
  </si>
  <si>
    <t>MARADKAR VISHAL PRABHAKAR</t>
  </si>
  <si>
    <t>B80058597</t>
  </si>
  <si>
    <t>MOGRA ISHITA HEMANT</t>
  </si>
  <si>
    <t>B80058598</t>
  </si>
  <si>
    <t>MOKASHI SUPRIYA MANIK</t>
  </si>
  <si>
    <t>B80058599</t>
  </si>
  <si>
    <t>MULE MANJUSHA ASHOK</t>
  </si>
  <si>
    <t>B80058601</t>
  </si>
  <si>
    <t>NAIK PRIYANKA MANOJ</t>
  </si>
  <si>
    <t>B80058602</t>
  </si>
  <si>
    <t>NAIK SHIVANI SHRIKANT</t>
  </si>
  <si>
    <t>B80058603</t>
  </si>
  <si>
    <t>NATU SWAPNIL RAVINDRA</t>
  </si>
  <si>
    <t>B80058604</t>
  </si>
  <si>
    <t>NAVGIRE SAGAR PRADEEP</t>
  </si>
  <si>
    <t>B80058605</t>
  </si>
  <si>
    <t>NEHE ABHISHEK ASHOK</t>
  </si>
  <si>
    <t>B80058606</t>
  </si>
  <si>
    <t>NEWALKAR REVA VIVEK</t>
  </si>
  <si>
    <t>B80058607</t>
  </si>
  <si>
    <t>OSWAL SAHIT SURESH</t>
  </si>
  <si>
    <t>B80058608</t>
  </si>
  <si>
    <t>PABALKAR SARANG SHIVNATH</t>
  </si>
  <si>
    <t>B80058609</t>
  </si>
  <si>
    <t>PADIA SARVESH LALIT</t>
  </si>
  <si>
    <t>B80058610</t>
  </si>
  <si>
    <t>PALLOD HRISHIKESH RAMNARAYAN</t>
  </si>
  <si>
    <t>B80058611</t>
  </si>
  <si>
    <t>PANCHARIYA ANIKET SANJAY</t>
  </si>
  <si>
    <t>B80058612</t>
  </si>
  <si>
    <t>PARAKH NAMAN RAJENDRA</t>
  </si>
  <si>
    <t>B80058613</t>
  </si>
  <si>
    <t>PARINITA MATHARU</t>
  </si>
  <si>
    <t>B80058614</t>
  </si>
  <si>
    <t>PATADE PRATIK RAMDAS</t>
  </si>
  <si>
    <t>B80058615</t>
  </si>
  <si>
    <t>PATHAK ANUJA PRAVIN</t>
  </si>
  <si>
    <t>B80058616</t>
  </si>
  <si>
    <t>PATIL DEEPAK RAMESH</t>
  </si>
  <si>
    <t>B80058617</t>
  </si>
  <si>
    <t>PATIL INDRAJEET ANIL</t>
  </si>
  <si>
    <t>B80058618</t>
  </si>
  <si>
    <t>PATIL MAYUR PAVANKUMAR</t>
  </si>
  <si>
    <t>B80058619</t>
  </si>
  <si>
    <t>PATKE SWATI SANJAY</t>
  </si>
  <si>
    <t>B80058620</t>
  </si>
  <si>
    <t>PHADNIS SHARWARI SADANAND</t>
  </si>
  <si>
    <t>B80058621</t>
  </si>
  <si>
    <t>PILAJI EKTA BALAJI</t>
  </si>
  <si>
    <t>B80058622</t>
  </si>
  <si>
    <t>POHANKAR RASIKA AVINASH</t>
  </si>
  <si>
    <t>B80058623</t>
  </si>
  <si>
    <t>POTDUKHE VAISHNAVI NILKANTH</t>
  </si>
  <si>
    <t>B80058624</t>
  </si>
  <si>
    <t>POTNIS ISHA RAHUL</t>
  </si>
  <si>
    <t>B80058625</t>
  </si>
  <si>
    <t>PRASHUL SINGH</t>
  </si>
  <si>
    <t>B80058626</t>
  </si>
  <si>
    <t>PRERIT VILAS AUTI</t>
  </si>
  <si>
    <t>B80058627</t>
  </si>
  <si>
    <t>RAHUL KUMAR</t>
  </si>
  <si>
    <t>B80058628</t>
  </si>
  <si>
    <t>RANSHEVRE ROHIT YASHWANT</t>
  </si>
  <si>
    <t>B80058629</t>
  </si>
  <si>
    <t>RASKAR SUNITA ASHOK</t>
  </si>
  <si>
    <t>B80058630</t>
  </si>
  <si>
    <t>RATHI TUSHAR SANDEEP</t>
  </si>
  <si>
    <t>B80058631</t>
  </si>
  <si>
    <t>RATHOD NEHA SANJAY</t>
  </si>
  <si>
    <t>B80058632</t>
  </si>
  <si>
    <t>RITESH RAJIV POREY</t>
  </si>
  <si>
    <t>B80058633</t>
  </si>
  <si>
    <t>SAKSHI SIRPAL</t>
  </si>
  <si>
    <t>B80058634</t>
  </si>
  <si>
    <t>SALUNKE GAURI RANGNATH</t>
  </si>
  <si>
    <t>B80058636</t>
  </si>
  <si>
    <t>SARODE ASHWINI RAJENDRA</t>
  </si>
  <si>
    <t>B80058637</t>
  </si>
  <si>
    <t>SAWANT ARUNDHATI ULHA</t>
  </si>
  <si>
    <t>B80058639</t>
  </si>
  <si>
    <t>SHAH RUTUJA RAJESH</t>
  </si>
  <si>
    <t>B80058640</t>
  </si>
  <si>
    <t>SHARIKA KHURANA</t>
  </si>
  <si>
    <t>B80058641</t>
  </si>
  <si>
    <t>SHINDE ANIKET NAVNATH</t>
  </si>
  <si>
    <t>B80058642</t>
  </si>
  <si>
    <t>SHUBHAM BOHRA</t>
  </si>
  <si>
    <t>B80058643</t>
  </si>
  <si>
    <t>SHUKLA MANISH NITYANAND</t>
  </si>
  <si>
    <t>B80058644</t>
  </si>
  <si>
    <t>SIDDHARTH DALAL</t>
  </si>
  <si>
    <t>B80058645</t>
  </si>
  <si>
    <t>SIDHESH BADRINARAYAN</t>
  </si>
  <si>
    <t>B80058646</t>
  </si>
  <si>
    <t>SOLANKE BHUSHAN NARENDRA</t>
  </si>
  <si>
    <t>SC</t>
  </si>
  <si>
    <t>B80058647</t>
  </si>
  <si>
    <t>SYED JUNAID ALI MASOOD ALI</t>
  </si>
  <si>
    <t>B80058648</t>
  </si>
  <si>
    <t>TAKALKAR TANMAYEE SUHAS</t>
  </si>
  <si>
    <t>B80058649</t>
  </si>
  <si>
    <t>THORAT SAYALI SURESH</t>
  </si>
  <si>
    <t>B80058650</t>
  </si>
  <si>
    <t>TIKONE SNEHAL SHAM</t>
  </si>
  <si>
    <t>B80058651</t>
  </si>
  <si>
    <t>VIRWANI SUNNY JAMANLAL</t>
  </si>
  <si>
    <t>B80058652</t>
  </si>
  <si>
    <t>WADILE NITIN ADHAR</t>
  </si>
  <si>
    <t>B80058653</t>
  </si>
  <si>
    <t>WALZADE ROHAN SUNIL</t>
  </si>
  <si>
    <t>B80058654</t>
  </si>
  <si>
    <t>YADAV AKASH VINOD</t>
  </si>
  <si>
    <t>B80058655</t>
  </si>
  <si>
    <t>YADAV GAURAV RAJENDRA</t>
  </si>
  <si>
    <t>B80058656</t>
  </si>
  <si>
    <t>ZANJARE SHRIDATTA GOVIND</t>
  </si>
  <si>
    <t>Dist</t>
  </si>
  <si>
    <t>100-90</t>
  </si>
  <si>
    <t>90-80</t>
  </si>
  <si>
    <t>80-70</t>
  </si>
  <si>
    <t>70-60</t>
  </si>
  <si>
    <t>PASS</t>
  </si>
  <si>
    <t>60-50</t>
  </si>
  <si>
    <t>Fail</t>
  </si>
  <si>
    <t>50-40</t>
  </si>
  <si>
    <t>Absent</t>
  </si>
  <si>
    <t>40-30</t>
  </si>
  <si>
    <t>Total Pass</t>
  </si>
  <si>
    <t>Avg Project %</t>
  </si>
  <si>
    <t>Total no of Students</t>
  </si>
  <si>
    <t>% of Passing</t>
  </si>
  <si>
    <t>Sem 1</t>
  </si>
  <si>
    <t>Sem 2</t>
  </si>
  <si>
    <t>AVERAGE</t>
  </si>
  <si>
    <t>Avg TH</t>
  </si>
  <si>
    <t>TH=</t>
  </si>
  <si>
    <t>AVG PR</t>
  </si>
  <si>
    <t>Avg Pr</t>
  </si>
  <si>
    <t>PR=</t>
  </si>
  <si>
    <t>COMBINE =</t>
  </si>
  <si>
    <t>CORRECGTED OV ERALL =</t>
  </si>
  <si>
    <t>BE-I</t>
  </si>
  <si>
    <t>FAIL</t>
  </si>
  <si>
    <t>A</t>
  </si>
  <si>
    <t>CAN</t>
  </si>
  <si>
    <t>BE-II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</si>
</sst>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9"/>
  <sheetViews>
    <sheetView tabSelected="1" topLeftCell="N1" zoomScaleNormal="100" workbookViewId="0">
      <pane ySplit="1" topLeftCell="A141" activePane="bottomLeft" state="frozen"/>
      <selection pane="bottomLeft" activeCell="AD151" sqref="AD151:AD155"/>
    </sheetView>
  </sheetViews>
  <sheetFormatPr defaultColWidth="9" defaultRowHeight="14.4"/>
  <cols>
    <col min="1" max="2" width="13.44140625" customWidth="1"/>
    <col min="3" max="3" width="41.33203125" customWidth="1"/>
    <col min="4" max="4" width="14.88671875" customWidth="1"/>
    <col min="7" max="7" width="11" customWidth="1"/>
    <col min="20" max="20" width="13.109375" customWidth="1"/>
    <col min="22" max="23" width="14.44140625" customWidth="1"/>
    <col min="27" max="27" width="12.5546875" customWidth="1"/>
    <col min="28" max="28" width="10.6640625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31</v>
      </c>
      <c r="B2">
        <v>4501</v>
      </c>
      <c r="C2" t="s">
        <v>32</v>
      </c>
      <c r="D2">
        <v>55</v>
      </c>
      <c r="E2">
        <v>42</v>
      </c>
      <c r="F2">
        <v>40</v>
      </c>
      <c r="G2">
        <v>57</v>
      </c>
      <c r="H2">
        <v>58</v>
      </c>
      <c r="I2">
        <v>66</v>
      </c>
      <c r="K2">
        <v>62</v>
      </c>
      <c r="N2">
        <v>44</v>
      </c>
      <c r="O2">
        <v>43</v>
      </c>
      <c r="P2">
        <v>43</v>
      </c>
      <c r="R2">
        <v>61</v>
      </c>
      <c r="S2">
        <v>60</v>
      </c>
      <c r="T2">
        <v>68</v>
      </c>
      <c r="U2">
        <v>45</v>
      </c>
      <c r="V2">
        <v>44</v>
      </c>
      <c r="X2">
        <v>61</v>
      </c>
      <c r="Y2">
        <v>45</v>
      </c>
      <c r="Z2">
        <v>43</v>
      </c>
      <c r="AA2">
        <v>93</v>
      </c>
      <c r="AB2">
        <v>43</v>
      </c>
      <c r="AC2">
        <f>SUM(D2:AB2)</f>
        <v>1073</v>
      </c>
      <c r="AD2" t="s">
        <v>33</v>
      </c>
      <c r="AE2">
        <f>(AC2/15)</f>
        <v>71.533333333333331</v>
      </c>
      <c r="AF2">
        <f>(AA2+AB2)/1.5</f>
        <v>90.666666666666671</v>
      </c>
    </row>
    <row r="3" spans="1:32">
      <c r="A3" t="s">
        <v>34</v>
      </c>
      <c r="B3">
        <v>4502</v>
      </c>
      <c r="C3" t="s">
        <v>35</v>
      </c>
      <c r="D3">
        <v>55</v>
      </c>
      <c r="E3">
        <v>40</v>
      </c>
      <c r="F3">
        <v>39</v>
      </c>
      <c r="G3">
        <v>59</v>
      </c>
      <c r="H3">
        <v>44</v>
      </c>
      <c r="L3">
        <v>53</v>
      </c>
      <c r="M3">
        <v>54</v>
      </c>
      <c r="N3">
        <v>40</v>
      </c>
      <c r="O3">
        <v>30</v>
      </c>
      <c r="P3">
        <v>42</v>
      </c>
      <c r="R3">
        <v>49</v>
      </c>
      <c r="S3">
        <v>50</v>
      </c>
      <c r="T3">
        <v>67</v>
      </c>
      <c r="U3">
        <v>43</v>
      </c>
      <c r="V3">
        <v>39</v>
      </c>
      <c r="X3">
        <v>52</v>
      </c>
      <c r="Y3">
        <v>42</v>
      </c>
      <c r="Z3">
        <v>40</v>
      </c>
      <c r="AA3">
        <v>92</v>
      </c>
      <c r="AB3">
        <v>45</v>
      </c>
      <c r="AC3">
        <f t="shared" ref="AC3:AC66" si="0">SUM(D3:AB3)</f>
        <v>975</v>
      </c>
      <c r="AD3" t="s">
        <v>36</v>
      </c>
      <c r="AE3">
        <f t="shared" ref="AE3:AE66" si="1">(AC3/15)</f>
        <v>65</v>
      </c>
      <c r="AF3">
        <f t="shared" ref="AF3:AF66" si="2">(AA3+AB3)/1.5</f>
        <v>91.333333333333329</v>
      </c>
    </row>
    <row r="4" spans="1:32">
      <c r="A4" t="s">
        <v>37</v>
      </c>
      <c r="B4">
        <v>4602</v>
      </c>
      <c r="C4" t="s">
        <v>38</v>
      </c>
      <c r="D4">
        <v>41</v>
      </c>
      <c r="E4">
        <v>45</v>
      </c>
      <c r="F4">
        <v>42</v>
      </c>
      <c r="G4">
        <v>43</v>
      </c>
      <c r="H4">
        <v>49</v>
      </c>
      <c r="K4">
        <v>49</v>
      </c>
      <c r="L4">
        <v>43</v>
      </c>
      <c r="N4">
        <v>45</v>
      </c>
      <c r="O4">
        <v>38</v>
      </c>
      <c r="P4">
        <v>45</v>
      </c>
      <c r="R4">
        <v>41</v>
      </c>
      <c r="S4">
        <v>52</v>
      </c>
      <c r="T4">
        <v>54</v>
      </c>
      <c r="U4">
        <v>43</v>
      </c>
      <c r="V4">
        <v>41</v>
      </c>
      <c r="X4">
        <v>47</v>
      </c>
      <c r="Y4">
        <v>45</v>
      </c>
      <c r="Z4">
        <v>45</v>
      </c>
      <c r="AA4">
        <v>92</v>
      </c>
      <c r="AB4">
        <v>41</v>
      </c>
      <c r="AC4">
        <f t="shared" si="0"/>
        <v>941</v>
      </c>
      <c r="AD4" t="s">
        <v>36</v>
      </c>
      <c r="AE4">
        <f t="shared" si="1"/>
        <v>62.733333333333334</v>
      </c>
      <c r="AF4">
        <f t="shared" si="2"/>
        <v>88.666666666666671</v>
      </c>
    </row>
    <row r="5" spans="1:32">
      <c r="A5" t="s">
        <v>39</v>
      </c>
      <c r="B5">
        <v>4603</v>
      </c>
      <c r="C5" t="s">
        <v>40</v>
      </c>
      <c r="D5">
        <v>53</v>
      </c>
      <c r="E5">
        <v>44</v>
      </c>
      <c r="F5">
        <v>42</v>
      </c>
      <c r="G5">
        <v>52</v>
      </c>
      <c r="H5">
        <v>52</v>
      </c>
      <c r="I5">
        <v>60</v>
      </c>
      <c r="K5">
        <v>50</v>
      </c>
      <c r="N5">
        <v>45</v>
      </c>
      <c r="O5">
        <v>41</v>
      </c>
      <c r="P5">
        <v>42</v>
      </c>
      <c r="R5">
        <v>53</v>
      </c>
      <c r="S5">
        <v>60</v>
      </c>
      <c r="T5">
        <v>62</v>
      </c>
      <c r="U5">
        <v>42</v>
      </c>
      <c r="V5">
        <v>46</v>
      </c>
      <c r="X5">
        <v>55</v>
      </c>
      <c r="Y5">
        <v>44</v>
      </c>
      <c r="Z5">
        <v>44</v>
      </c>
      <c r="AA5">
        <v>93</v>
      </c>
      <c r="AB5">
        <v>43</v>
      </c>
      <c r="AC5">
        <f t="shared" si="0"/>
        <v>1023</v>
      </c>
      <c r="AD5" t="s">
        <v>33</v>
      </c>
      <c r="AE5">
        <f t="shared" si="1"/>
        <v>68.2</v>
      </c>
      <c r="AF5">
        <f t="shared" si="2"/>
        <v>90.666666666666671</v>
      </c>
    </row>
    <row r="6" spans="1:32">
      <c r="A6" t="s">
        <v>41</v>
      </c>
      <c r="B6">
        <v>4503</v>
      </c>
      <c r="C6" t="s">
        <v>42</v>
      </c>
      <c r="D6">
        <v>41</v>
      </c>
      <c r="E6">
        <v>20</v>
      </c>
      <c r="F6">
        <v>32</v>
      </c>
      <c r="G6">
        <v>40</v>
      </c>
      <c r="H6">
        <v>43</v>
      </c>
      <c r="L6">
        <v>54</v>
      </c>
      <c r="M6">
        <v>51</v>
      </c>
      <c r="N6">
        <v>23</v>
      </c>
      <c r="O6">
        <v>25</v>
      </c>
      <c r="P6">
        <v>25</v>
      </c>
      <c r="R6">
        <v>53</v>
      </c>
      <c r="S6">
        <v>59</v>
      </c>
      <c r="T6">
        <v>62</v>
      </c>
      <c r="U6">
        <v>22</v>
      </c>
      <c r="V6">
        <v>5</v>
      </c>
      <c r="X6">
        <v>44</v>
      </c>
      <c r="Y6">
        <v>32</v>
      </c>
      <c r="Z6">
        <v>28</v>
      </c>
      <c r="AA6">
        <v>51</v>
      </c>
      <c r="AB6">
        <v>24</v>
      </c>
      <c r="AC6">
        <f t="shared" si="0"/>
        <v>734</v>
      </c>
      <c r="AD6" t="s">
        <v>43</v>
      </c>
      <c r="AE6">
        <f t="shared" si="1"/>
        <v>48.93333333333333</v>
      </c>
      <c r="AF6">
        <f t="shared" si="2"/>
        <v>50</v>
      </c>
    </row>
    <row r="7" spans="1:32">
      <c r="A7" t="s">
        <v>44</v>
      </c>
      <c r="B7">
        <v>4525</v>
      </c>
      <c r="C7" t="s">
        <v>45</v>
      </c>
      <c r="D7">
        <v>54</v>
      </c>
      <c r="E7">
        <v>44</v>
      </c>
      <c r="F7">
        <v>42</v>
      </c>
      <c r="G7">
        <v>54</v>
      </c>
      <c r="H7">
        <v>58</v>
      </c>
      <c r="I7">
        <v>50</v>
      </c>
      <c r="M7">
        <v>56</v>
      </c>
      <c r="N7">
        <v>45</v>
      </c>
      <c r="O7">
        <v>38</v>
      </c>
      <c r="P7">
        <v>21</v>
      </c>
      <c r="R7">
        <v>62</v>
      </c>
      <c r="S7">
        <v>53</v>
      </c>
      <c r="T7">
        <v>62</v>
      </c>
      <c r="U7">
        <v>35</v>
      </c>
      <c r="V7">
        <v>37</v>
      </c>
      <c r="X7">
        <v>54</v>
      </c>
      <c r="Y7">
        <v>42</v>
      </c>
      <c r="Z7">
        <v>35</v>
      </c>
      <c r="AA7">
        <v>80</v>
      </c>
      <c r="AB7">
        <v>38</v>
      </c>
      <c r="AC7">
        <f t="shared" si="0"/>
        <v>960</v>
      </c>
      <c r="AD7" t="s">
        <v>36</v>
      </c>
      <c r="AE7">
        <f t="shared" si="1"/>
        <v>64</v>
      </c>
      <c r="AF7">
        <f t="shared" si="2"/>
        <v>78.666666666666671</v>
      </c>
    </row>
    <row r="8" spans="1:32">
      <c r="A8" t="s">
        <v>46</v>
      </c>
      <c r="B8">
        <v>4504</v>
      </c>
      <c r="C8" t="s">
        <v>47</v>
      </c>
      <c r="D8">
        <v>49</v>
      </c>
      <c r="E8">
        <v>46</v>
      </c>
      <c r="F8">
        <v>45</v>
      </c>
      <c r="G8">
        <v>58</v>
      </c>
      <c r="H8">
        <v>57</v>
      </c>
      <c r="K8">
        <v>61</v>
      </c>
      <c r="L8">
        <v>63</v>
      </c>
      <c r="N8">
        <v>45</v>
      </c>
      <c r="O8">
        <v>42</v>
      </c>
      <c r="P8">
        <v>45</v>
      </c>
      <c r="R8">
        <v>64</v>
      </c>
      <c r="S8">
        <v>63</v>
      </c>
      <c r="T8">
        <v>64</v>
      </c>
      <c r="U8">
        <v>43</v>
      </c>
      <c r="V8">
        <v>45</v>
      </c>
      <c r="X8">
        <v>58</v>
      </c>
      <c r="Y8">
        <v>45</v>
      </c>
      <c r="Z8">
        <v>45</v>
      </c>
      <c r="AA8">
        <v>97</v>
      </c>
      <c r="AB8">
        <v>47</v>
      </c>
      <c r="AC8">
        <f t="shared" si="0"/>
        <v>1082</v>
      </c>
      <c r="AD8" t="s">
        <v>33</v>
      </c>
      <c r="AE8">
        <f t="shared" si="1"/>
        <v>72.13333333333334</v>
      </c>
      <c r="AF8">
        <f t="shared" si="2"/>
        <v>96</v>
      </c>
    </row>
    <row r="9" spans="1:32">
      <c r="A9" t="s">
        <v>48</v>
      </c>
      <c r="B9">
        <v>4604</v>
      </c>
      <c r="C9" t="s">
        <v>49</v>
      </c>
      <c r="D9">
        <v>46</v>
      </c>
      <c r="E9">
        <v>45</v>
      </c>
      <c r="F9">
        <v>44</v>
      </c>
      <c r="G9">
        <v>61</v>
      </c>
      <c r="H9">
        <v>52</v>
      </c>
      <c r="I9">
        <v>61</v>
      </c>
      <c r="K9">
        <v>54</v>
      </c>
      <c r="N9">
        <v>46</v>
      </c>
      <c r="O9">
        <v>45</v>
      </c>
      <c r="P9">
        <v>48</v>
      </c>
      <c r="R9">
        <v>65</v>
      </c>
      <c r="S9">
        <v>57</v>
      </c>
      <c r="T9">
        <v>62</v>
      </c>
      <c r="U9">
        <v>44</v>
      </c>
      <c r="V9">
        <v>46</v>
      </c>
      <c r="X9">
        <v>54</v>
      </c>
      <c r="Y9">
        <v>45</v>
      </c>
      <c r="Z9">
        <v>45</v>
      </c>
      <c r="AA9">
        <v>98</v>
      </c>
      <c r="AB9">
        <v>47</v>
      </c>
      <c r="AC9">
        <f t="shared" si="0"/>
        <v>1065</v>
      </c>
      <c r="AD9" t="s">
        <v>33</v>
      </c>
      <c r="AE9">
        <f t="shared" si="1"/>
        <v>71</v>
      </c>
      <c r="AF9">
        <f t="shared" si="2"/>
        <v>96.666666666666671</v>
      </c>
    </row>
    <row r="10" spans="1:32">
      <c r="A10" t="s">
        <v>50</v>
      </c>
      <c r="B10">
        <v>4505</v>
      </c>
      <c r="C10" t="s">
        <v>51</v>
      </c>
      <c r="D10">
        <v>50</v>
      </c>
      <c r="E10">
        <v>35</v>
      </c>
      <c r="F10">
        <v>32</v>
      </c>
      <c r="G10">
        <v>60</v>
      </c>
      <c r="H10">
        <v>59</v>
      </c>
      <c r="L10">
        <v>62</v>
      </c>
      <c r="M10">
        <v>56</v>
      </c>
      <c r="N10">
        <v>35</v>
      </c>
      <c r="O10">
        <v>35</v>
      </c>
      <c r="P10">
        <v>20</v>
      </c>
      <c r="R10">
        <v>60</v>
      </c>
      <c r="S10">
        <v>62</v>
      </c>
      <c r="T10">
        <v>60</v>
      </c>
      <c r="U10">
        <v>45</v>
      </c>
      <c r="V10">
        <v>38</v>
      </c>
      <c r="X10">
        <v>56</v>
      </c>
      <c r="Y10">
        <v>40</v>
      </c>
      <c r="Z10">
        <v>37</v>
      </c>
      <c r="AA10">
        <v>82</v>
      </c>
      <c r="AB10">
        <v>40</v>
      </c>
      <c r="AC10">
        <f t="shared" si="0"/>
        <v>964</v>
      </c>
      <c r="AD10" t="s">
        <v>36</v>
      </c>
      <c r="AE10">
        <f t="shared" si="1"/>
        <v>64.266666666666666</v>
      </c>
      <c r="AF10">
        <f t="shared" si="2"/>
        <v>81.333333333333329</v>
      </c>
    </row>
    <row r="11" spans="1:32">
      <c r="A11" t="s">
        <v>52</v>
      </c>
      <c r="B11">
        <v>4506</v>
      </c>
      <c r="C11" t="s">
        <v>53</v>
      </c>
      <c r="D11">
        <v>48</v>
      </c>
      <c r="E11">
        <v>44</v>
      </c>
      <c r="F11">
        <v>40</v>
      </c>
      <c r="G11">
        <v>60</v>
      </c>
      <c r="H11">
        <v>61</v>
      </c>
      <c r="J11">
        <v>62</v>
      </c>
      <c r="K11">
        <v>44</v>
      </c>
      <c r="N11">
        <v>44</v>
      </c>
      <c r="O11">
        <v>34</v>
      </c>
      <c r="P11">
        <v>42</v>
      </c>
      <c r="R11">
        <v>56</v>
      </c>
      <c r="S11">
        <v>56</v>
      </c>
      <c r="T11">
        <v>57</v>
      </c>
      <c r="U11">
        <v>44</v>
      </c>
      <c r="V11">
        <v>38</v>
      </c>
      <c r="X11">
        <v>50</v>
      </c>
      <c r="Y11">
        <v>44</v>
      </c>
      <c r="Z11">
        <v>42</v>
      </c>
      <c r="AA11">
        <v>92</v>
      </c>
      <c r="AB11">
        <v>42</v>
      </c>
      <c r="AC11">
        <f t="shared" si="0"/>
        <v>1000</v>
      </c>
      <c r="AD11" t="s">
        <v>33</v>
      </c>
      <c r="AE11">
        <f t="shared" si="1"/>
        <v>66.666666666666671</v>
      </c>
      <c r="AF11">
        <f t="shared" si="2"/>
        <v>89.333333333333329</v>
      </c>
    </row>
    <row r="12" spans="1:32">
      <c r="A12" t="s">
        <v>54</v>
      </c>
      <c r="B12">
        <v>4605</v>
      </c>
      <c r="C12" t="s">
        <v>55</v>
      </c>
      <c r="D12">
        <v>54</v>
      </c>
      <c r="E12">
        <v>43</v>
      </c>
      <c r="F12">
        <v>41</v>
      </c>
      <c r="G12">
        <v>55</v>
      </c>
      <c r="H12">
        <v>60</v>
      </c>
      <c r="K12">
        <v>62</v>
      </c>
      <c r="L12">
        <v>59</v>
      </c>
      <c r="N12">
        <v>33</v>
      </c>
      <c r="O12">
        <v>42</v>
      </c>
      <c r="P12">
        <v>44</v>
      </c>
      <c r="R12">
        <v>56</v>
      </c>
      <c r="S12">
        <v>61</v>
      </c>
      <c r="T12">
        <v>65</v>
      </c>
      <c r="U12">
        <v>44</v>
      </c>
      <c r="V12">
        <v>41</v>
      </c>
      <c r="X12">
        <v>57</v>
      </c>
      <c r="Y12">
        <v>45</v>
      </c>
      <c r="Z12">
        <v>45</v>
      </c>
      <c r="AA12">
        <v>91</v>
      </c>
      <c r="AB12">
        <v>40</v>
      </c>
      <c r="AC12">
        <f t="shared" si="0"/>
        <v>1038</v>
      </c>
      <c r="AD12" t="s">
        <v>33</v>
      </c>
      <c r="AE12">
        <f t="shared" si="1"/>
        <v>69.2</v>
      </c>
      <c r="AF12">
        <f t="shared" si="2"/>
        <v>87.333333333333329</v>
      </c>
    </row>
    <row r="13" spans="1:32">
      <c r="A13" t="s">
        <v>56</v>
      </c>
      <c r="B13">
        <v>4507</v>
      </c>
      <c r="C13" t="s">
        <v>57</v>
      </c>
      <c r="D13">
        <v>57</v>
      </c>
      <c r="E13">
        <v>47</v>
      </c>
      <c r="F13">
        <v>45</v>
      </c>
      <c r="G13">
        <v>60</v>
      </c>
      <c r="H13">
        <v>54</v>
      </c>
      <c r="L13">
        <v>53</v>
      </c>
      <c r="M13">
        <v>57</v>
      </c>
      <c r="N13">
        <v>46</v>
      </c>
      <c r="O13">
        <v>41</v>
      </c>
      <c r="P13">
        <v>40</v>
      </c>
      <c r="R13">
        <v>56</v>
      </c>
      <c r="S13">
        <v>60</v>
      </c>
      <c r="T13">
        <v>62</v>
      </c>
      <c r="U13">
        <v>46</v>
      </c>
      <c r="V13">
        <v>41</v>
      </c>
      <c r="X13">
        <v>63</v>
      </c>
      <c r="Y13">
        <v>43</v>
      </c>
      <c r="Z13">
        <v>40</v>
      </c>
      <c r="AA13">
        <v>90</v>
      </c>
      <c r="AB13">
        <v>40</v>
      </c>
      <c r="AC13">
        <f t="shared" si="0"/>
        <v>1041</v>
      </c>
      <c r="AD13" t="s">
        <v>33</v>
      </c>
      <c r="AE13">
        <f t="shared" si="1"/>
        <v>69.400000000000006</v>
      </c>
      <c r="AF13">
        <f t="shared" si="2"/>
        <v>86.666666666666671</v>
      </c>
    </row>
    <row r="14" spans="1:32">
      <c r="A14" t="s">
        <v>58</v>
      </c>
      <c r="B14">
        <v>4606</v>
      </c>
      <c r="C14" t="s">
        <v>59</v>
      </c>
      <c r="D14">
        <v>41</v>
      </c>
      <c r="E14">
        <v>42</v>
      </c>
      <c r="F14">
        <v>35</v>
      </c>
      <c r="G14">
        <v>54</v>
      </c>
      <c r="H14">
        <v>49</v>
      </c>
      <c r="K14">
        <v>48</v>
      </c>
      <c r="L14">
        <v>59</v>
      </c>
      <c r="N14">
        <v>38</v>
      </c>
      <c r="O14">
        <v>35</v>
      </c>
      <c r="P14">
        <v>35</v>
      </c>
      <c r="R14">
        <v>52</v>
      </c>
      <c r="S14">
        <v>48</v>
      </c>
      <c r="T14">
        <v>60</v>
      </c>
      <c r="U14">
        <v>43</v>
      </c>
      <c r="V14">
        <v>38</v>
      </c>
      <c r="X14">
        <v>51</v>
      </c>
      <c r="Y14">
        <v>38</v>
      </c>
      <c r="Z14">
        <v>37</v>
      </c>
      <c r="AA14">
        <v>80</v>
      </c>
      <c r="AB14">
        <v>35</v>
      </c>
      <c r="AC14">
        <f t="shared" si="0"/>
        <v>918</v>
      </c>
      <c r="AD14" t="s">
        <v>36</v>
      </c>
      <c r="AE14">
        <f t="shared" si="1"/>
        <v>61.2</v>
      </c>
      <c r="AF14">
        <f t="shared" si="2"/>
        <v>76.666666666666671</v>
      </c>
    </row>
    <row r="15" spans="1:32">
      <c r="A15" t="s">
        <v>60</v>
      </c>
      <c r="B15">
        <v>4509</v>
      </c>
      <c r="C15" t="s">
        <v>61</v>
      </c>
      <c r="D15">
        <v>55</v>
      </c>
      <c r="E15">
        <v>43</v>
      </c>
      <c r="F15">
        <v>40</v>
      </c>
      <c r="G15">
        <v>67</v>
      </c>
      <c r="H15">
        <v>52</v>
      </c>
      <c r="L15">
        <v>54</v>
      </c>
      <c r="M15">
        <v>61</v>
      </c>
      <c r="N15">
        <v>44</v>
      </c>
      <c r="O15">
        <v>41</v>
      </c>
      <c r="P15">
        <v>42</v>
      </c>
      <c r="R15">
        <v>55</v>
      </c>
      <c r="S15">
        <v>64</v>
      </c>
      <c r="T15">
        <v>65</v>
      </c>
      <c r="U15">
        <v>44</v>
      </c>
      <c r="V15">
        <v>44</v>
      </c>
      <c r="W15">
        <v>69</v>
      </c>
      <c r="Y15">
        <v>42</v>
      </c>
      <c r="Z15">
        <v>42</v>
      </c>
      <c r="AA15">
        <v>95</v>
      </c>
      <c r="AB15">
        <v>45</v>
      </c>
      <c r="AC15">
        <f t="shared" si="0"/>
        <v>1064</v>
      </c>
      <c r="AD15" t="s">
        <v>33</v>
      </c>
      <c r="AE15">
        <f t="shared" si="1"/>
        <v>70.933333333333337</v>
      </c>
      <c r="AF15">
        <f t="shared" si="2"/>
        <v>93.333333333333329</v>
      </c>
    </row>
    <row r="16" spans="1:32">
      <c r="A16" t="s">
        <v>62</v>
      </c>
      <c r="B16">
        <v>4607</v>
      </c>
      <c r="C16" t="s">
        <v>63</v>
      </c>
      <c r="D16">
        <v>46</v>
      </c>
      <c r="E16">
        <v>44</v>
      </c>
      <c r="F16">
        <v>38</v>
      </c>
      <c r="G16">
        <v>57</v>
      </c>
      <c r="H16">
        <v>52</v>
      </c>
      <c r="L16">
        <v>49</v>
      </c>
      <c r="M16">
        <v>55</v>
      </c>
      <c r="N16">
        <v>45</v>
      </c>
      <c r="O16">
        <v>42</v>
      </c>
      <c r="P16">
        <v>43</v>
      </c>
      <c r="R16">
        <v>52</v>
      </c>
      <c r="S16">
        <v>58</v>
      </c>
      <c r="T16">
        <v>62</v>
      </c>
      <c r="U16">
        <v>43</v>
      </c>
      <c r="V16">
        <v>38</v>
      </c>
      <c r="X16">
        <v>54</v>
      </c>
      <c r="Y16">
        <v>42</v>
      </c>
      <c r="Z16">
        <v>40</v>
      </c>
      <c r="AA16">
        <v>91</v>
      </c>
      <c r="AB16">
        <v>41</v>
      </c>
      <c r="AC16">
        <f t="shared" si="0"/>
        <v>992</v>
      </c>
      <c r="AD16" t="s">
        <v>33</v>
      </c>
      <c r="AE16">
        <f t="shared" si="1"/>
        <v>66.13333333333334</v>
      </c>
      <c r="AF16">
        <f t="shared" si="2"/>
        <v>88</v>
      </c>
    </row>
    <row r="17" spans="1:32">
      <c r="A17" t="s">
        <v>64</v>
      </c>
      <c r="B17">
        <v>4510</v>
      </c>
      <c r="C17" t="s">
        <v>65</v>
      </c>
      <c r="D17">
        <v>45</v>
      </c>
      <c r="E17">
        <v>44</v>
      </c>
      <c r="F17">
        <v>40</v>
      </c>
      <c r="G17">
        <v>47</v>
      </c>
      <c r="H17">
        <v>42</v>
      </c>
      <c r="L17">
        <v>41</v>
      </c>
      <c r="M17">
        <v>43</v>
      </c>
      <c r="N17">
        <v>44</v>
      </c>
      <c r="O17">
        <v>40</v>
      </c>
      <c r="P17">
        <v>25</v>
      </c>
      <c r="R17">
        <v>42</v>
      </c>
      <c r="S17">
        <v>56</v>
      </c>
      <c r="T17">
        <v>56</v>
      </c>
      <c r="U17">
        <v>45</v>
      </c>
      <c r="V17">
        <v>35</v>
      </c>
      <c r="W17">
        <v>42</v>
      </c>
      <c r="Y17">
        <v>40</v>
      </c>
      <c r="Z17">
        <v>37</v>
      </c>
      <c r="AA17">
        <v>91</v>
      </c>
      <c r="AB17">
        <v>38</v>
      </c>
      <c r="AC17">
        <f t="shared" si="0"/>
        <v>893</v>
      </c>
      <c r="AD17" t="s">
        <v>36</v>
      </c>
      <c r="AE17">
        <f t="shared" si="1"/>
        <v>59.533333333333331</v>
      </c>
      <c r="AF17">
        <f t="shared" si="2"/>
        <v>86</v>
      </c>
    </row>
    <row r="18" spans="1:32">
      <c r="A18" t="s">
        <v>66</v>
      </c>
      <c r="B18">
        <v>4608</v>
      </c>
      <c r="C18" t="s">
        <v>67</v>
      </c>
      <c r="D18">
        <v>52</v>
      </c>
      <c r="E18">
        <v>35</v>
      </c>
      <c r="F18">
        <v>35</v>
      </c>
      <c r="G18">
        <v>69</v>
      </c>
      <c r="H18">
        <v>55</v>
      </c>
      <c r="J18">
        <v>55</v>
      </c>
      <c r="M18">
        <v>59</v>
      </c>
      <c r="N18">
        <v>41</v>
      </c>
      <c r="O18">
        <v>41</v>
      </c>
      <c r="P18">
        <v>42</v>
      </c>
      <c r="R18">
        <v>53</v>
      </c>
      <c r="S18">
        <v>60</v>
      </c>
      <c r="T18">
        <v>60</v>
      </c>
      <c r="U18">
        <v>45</v>
      </c>
      <c r="V18">
        <v>41</v>
      </c>
      <c r="X18">
        <v>60</v>
      </c>
      <c r="Y18">
        <v>44</v>
      </c>
      <c r="Z18">
        <v>42</v>
      </c>
      <c r="AA18">
        <v>90</v>
      </c>
      <c r="AB18">
        <v>40</v>
      </c>
      <c r="AC18">
        <f t="shared" si="0"/>
        <v>1019</v>
      </c>
      <c r="AD18" t="s">
        <v>33</v>
      </c>
      <c r="AE18">
        <f t="shared" si="1"/>
        <v>67.933333333333337</v>
      </c>
      <c r="AF18">
        <f t="shared" si="2"/>
        <v>86.666666666666671</v>
      </c>
    </row>
    <row r="19" spans="1:32">
      <c r="A19" t="s">
        <v>68</v>
      </c>
      <c r="B19">
        <v>4609</v>
      </c>
      <c r="C19" t="s">
        <v>69</v>
      </c>
      <c r="D19">
        <v>40</v>
      </c>
      <c r="E19">
        <v>42</v>
      </c>
      <c r="F19">
        <v>39</v>
      </c>
      <c r="G19">
        <v>58</v>
      </c>
      <c r="H19">
        <v>40</v>
      </c>
      <c r="J19">
        <v>53</v>
      </c>
      <c r="K19">
        <v>51</v>
      </c>
      <c r="N19">
        <v>45</v>
      </c>
      <c r="O19">
        <v>44</v>
      </c>
      <c r="P19">
        <v>44</v>
      </c>
      <c r="R19">
        <v>49</v>
      </c>
      <c r="S19">
        <v>51</v>
      </c>
      <c r="T19">
        <v>61</v>
      </c>
      <c r="U19">
        <v>44</v>
      </c>
      <c r="V19">
        <v>40</v>
      </c>
      <c r="X19">
        <v>50</v>
      </c>
      <c r="Y19">
        <v>44</v>
      </c>
      <c r="Z19">
        <v>42</v>
      </c>
      <c r="AA19">
        <v>90</v>
      </c>
      <c r="AB19">
        <v>40</v>
      </c>
      <c r="AC19">
        <f t="shared" si="0"/>
        <v>967</v>
      </c>
      <c r="AD19" t="s">
        <v>36</v>
      </c>
      <c r="AE19">
        <f t="shared" si="1"/>
        <v>64.466666666666669</v>
      </c>
      <c r="AF19">
        <f t="shared" si="2"/>
        <v>86.666666666666671</v>
      </c>
    </row>
    <row r="20" spans="1:32">
      <c r="A20" t="s">
        <v>70</v>
      </c>
      <c r="B20">
        <v>4610</v>
      </c>
      <c r="C20" t="s">
        <v>71</v>
      </c>
      <c r="D20">
        <v>62</v>
      </c>
      <c r="E20">
        <v>44</v>
      </c>
      <c r="F20">
        <v>42</v>
      </c>
      <c r="G20">
        <v>70</v>
      </c>
      <c r="H20">
        <v>60</v>
      </c>
      <c r="J20">
        <v>60</v>
      </c>
      <c r="M20">
        <v>70</v>
      </c>
      <c r="N20">
        <v>44</v>
      </c>
      <c r="O20">
        <v>43</v>
      </c>
      <c r="P20">
        <v>44</v>
      </c>
      <c r="R20">
        <v>53</v>
      </c>
      <c r="S20">
        <v>61</v>
      </c>
      <c r="T20">
        <v>70</v>
      </c>
      <c r="U20">
        <v>44</v>
      </c>
      <c r="V20">
        <v>40</v>
      </c>
      <c r="X20">
        <v>63</v>
      </c>
      <c r="Y20">
        <v>46</v>
      </c>
      <c r="Z20">
        <v>45</v>
      </c>
      <c r="AA20">
        <v>97</v>
      </c>
      <c r="AB20">
        <v>47</v>
      </c>
      <c r="AC20">
        <f t="shared" si="0"/>
        <v>1105</v>
      </c>
      <c r="AD20" t="s">
        <v>33</v>
      </c>
      <c r="AE20">
        <f t="shared" si="1"/>
        <v>73.666666666666671</v>
      </c>
      <c r="AF20">
        <f t="shared" si="2"/>
        <v>96</v>
      </c>
    </row>
    <row r="21" spans="1:32">
      <c r="A21" t="s">
        <v>72</v>
      </c>
      <c r="B21">
        <v>4511</v>
      </c>
      <c r="C21" t="s">
        <v>73</v>
      </c>
      <c r="D21">
        <v>40</v>
      </c>
      <c r="E21">
        <v>44</v>
      </c>
      <c r="F21">
        <v>45</v>
      </c>
      <c r="G21">
        <v>53</v>
      </c>
      <c r="H21">
        <v>45</v>
      </c>
      <c r="L21">
        <v>58</v>
      </c>
      <c r="M21">
        <v>52</v>
      </c>
      <c r="N21">
        <v>40</v>
      </c>
      <c r="O21">
        <v>28</v>
      </c>
      <c r="P21">
        <v>48</v>
      </c>
      <c r="R21">
        <v>54</v>
      </c>
      <c r="S21">
        <v>52</v>
      </c>
      <c r="T21">
        <v>64</v>
      </c>
      <c r="U21">
        <v>45</v>
      </c>
      <c r="V21">
        <v>43</v>
      </c>
      <c r="X21">
        <v>47</v>
      </c>
      <c r="Y21">
        <v>46</v>
      </c>
      <c r="Z21">
        <v>45</v>
      </c>
      <c r="AA21">
        <v>94</v>
      </c>
      <c r="AB21">
        <v>47</v>
      </c>
      <c r="AC21">
        <f t="shared" si="0"/>
        <v>990</v>
      </c>
      <c r="AD21" t="s">
        <v>33</v>
      </c>
      <c r="AE21">
        <f t="shared" si="1"/>
        <v>66</v>
      </c>
      <c r="AF21">
        <f t="shared" si="2"/>
        <v>94</v>
      </c>
    </row>
    <row r="22" spans="1:32">
      <c r="A22" t="s">
        <v>74</v>
      </c>
      <c r="B22">
        <v>4512</v>
      </c>
      <c r="C22" t="s">
        <v>75</v>
      </c>
      <c r="D22">
        <v>61</v>
      </c>
      <c r="E22">
        <v>48</v>
      </c>
      <c r="F22">
        <v>47</v>
      </c>
      <c r="G22">
        <v>71</v>
      </c>
      <c r="H22">
        <v>65</v>
      </c>
      <c r="I22">
        <v>74</v>
      </c>
      <c r="K22">
        <v>71</v>
      </c>
      <c r="N22">
        <v>46</v>
      </c>
      <c r="O22">
        <v>44</v>
      </c>
      <c r="P22">
        <v>47</v>
      </c>
      <c r="R22">
        <v>69</v>
      </c>
      <c r="S22">
        <v>72</v>
      </c>
      <c r="T22">
        <v>67</v>
      </c>
      <c r="U22">
        <v>47</v>
      </c>
      <c r="V22">
        <v>45</v>
      </c>
      <c r="X22">
        <v>62</v>
      </c>
      <c r="Y22">
        <v>47</v>
      </c>
      <c r="Z22">
        <v>47</v>
      </c>
      <c r="AA22">
        <v>98</v>
      </c>
      <c r="AB22">
        <v>47</v>
      </c>
      <c r="AC22">
        <f t="shared" si="0"/>
        <v>1175</v>
      </c>
      <c r="AD22" t="s">
        <v>33</v>
      </c>
      <c r="AE22">
        <f t="shared" si="1"/>
        <v>78.333333333333329</v>
      </c>
      <c r="AF22">
        <f t="shared" si="2"/>
        <v>96.666666666666671</v>
      </c>
    </row>
    <row r="23" spans="1:32">
      <c r="A23" t="s">
        <v>76</v>
      </c>
      <c r="B23">
        <v>4611</v>
      </c>
      <c r="C23" t="s">
        <v>77</v>
      </c>
      <c r="D23">
        <v>51</v>
      </c>
      <c r="E23">
        <v>43</v>
      </c>
      <c r="F23">
        <v>41</v>
      </c>
      <c r="G23">
        <v>62</v>
      </c>
      <c r="H23">
        <v>58</v>
      </c>
      <c r="J23">
        <v>59</v>
      </c>
      <c r="K23">
        <v>62</v>
      </c>
      <c r="N23">
        <v>42</v>
      </c>
      <c r="O23">
        <v>40</v>
      </c>
      <c r="P23">
        <v>45</v>
      </c>
      <c r="R23">
        <v>60</v>
      </c>
      <c r="S23">
        <v>59</v>
      </c>
      <c r="T23">
        <v>66</v>
      </c>
      <c r="U23">
        <v>45</v>
      </c>
      <c r="V23">
        <v>37</v>
      </c>
      <c r="X23">
        <v>57</v>
      </c>
      <c r="Y23">
        <v>44</v>
      </c>
      <c r="Z23">
        <v>43</v>
      </c>
      <c r="AA23">
        <v>92</v>
      </c>
      <c r="AB23">
        <v>42</v>
      </c>
      <c r="AC23">
        <f t="shared" si="0"/>
        <v>1048</v>
      </c>
      <c r="AD23" t="s">
        <v>33</v>
      </c>
      <c r="AE23">
        <f t="shared" si="1"/>
        <v>69.86666666666666</v>
      </c>
      <c r="AF23">
        <f t="shared" si="2"/>
        <v>89.333333333333329</v>
      </c>
    </row>
    <row r="24" spans="1:32">
      <c r="A24" t="s">
        <v>78</v>
      </c>
      <c r="B24">
        <v>4513</v>
      </c>
      <c r="C24" t="s">
        <v>79</v>
      </c>
      <c r="D24">
        <v>49</v>
      </c>
      <c r="E24">
        <v>47</v>
      </c>
      <c r="F24">
        <v>46</v>
      </c>
      <c r="G24">
        <v>69</v>
      </c>
      <c r="H24">
        <v>54</v>
      </c>
      <c r="L24">
        <v>60</v>
      </c>
      <c r="M24">
        <v>56</v>
      </c>
      <c r="N24">
        <v>46</v>
      </c>
      <c r="O24">
        <v>45</v>
      </c>
      <c r="P24">
        <v>47</v>
      </c>
      <c r="R24">
        <v>66</v>
      </c>
      <c r="S24">
        <v>61</v>
      </c>
      <c r="T24">
        <v>63</v>
      </c>
      <c r="U24">
        <v>47</v>
      </c>
      <c r="V24">
        <v>40</v>
      </c>
      <c r="X24">
        <v>56</v>
      </c>
      <c r="Y24">
        <v>47</v>
      </c>
      <c r="Z24">
        <v>47</v>
      </c>
      <c r="AA24">
        <v>94</v>
      </c>
      <c r="AB24">
        <v>47</v>
      </c>
      <c r="AC24">
        <f t="shared" si="0"/>
        <v>1087</v>
      </c>
      <c r="AD24" t="s">
        <v>33</v>
      </c>
      <c r="AE24">
        <f t="shared" si="1"/>
        <v>72.466666666666669</v>
      </c>
      <c r="AF24">
        <f t="shared" si="2"/>
        <v>94</v>
      </c>
    </row>
    <row r="25" spans="1:32">
      <c r="A25" t="s">
        <v>80</v>
      </c>
      <c r="B25">
        <v>4612</v>
      </c>
      <c r="C25" t="s">
        <v>81</v>
      </c>
      <c r="D25">
        <v>42</v>
      </c>
      <c r="E25">
        <v>48</v>
      </c>
      <c r="F25">
        <v>45</v>
      </c>
      <c r="G25">
        <v>54</v>
      </c>
      <c r="H25">
        <v>50</v>
      </c>
      <c r="K25">
        <v>46</v>
      </c>
      <c r="L25">
        <v>52</v>
      </c>
      <c r="N25">
        <v>45</v>
      </c>
      <c r="O25">
        <v>43</v>
      </c>
      <c r="P25">
        <v>47</v>
      </c>
      <c r="R25">
        <v>46</v>
      </c>
      <c r="S25">
        <v>54</v>
      </c>
      <c r="T25">
        <v>53</v>
      </c>
      <c r="U25">
        <v>44</v>
      </c>
      <c r="V25">
        <v>45</v>
      </c>
      <c r="X25">
        <v>42</v>
      </c>
      <c r="Y25">
        <v>45</v>
      </c>
      <c r="Z25">
        <v>43</v>
      </c>
      <c r="AA25">
        <v>96</v>
      </c>
      <c r="AB25">
        <v>46</v>
      </c>
      <c r="AC25">
        <f t="shared" si="0"/>
        <v>986</v>
      </c>
      <c r="AD25" t="s">
        <v>36</v>
      </c>
      <c r="AE25">
        <f t="shared" si="1"/>
        <v>65.733333333333334</v>
      </c>
      <c r="AF25">
        <f t="shared" si="2"/>
        <v>94.666666666666671</v>
      </c>
    </row>
    <row r="26" spans="1:32">
      <c r="A26" t="s">
        <v>82</v>
      </c>
      <c r="B26">
        <v>4678</v>
      </c>
      <c r="C26" t="s">
        <v>83</v>
      </c>
      <c r="D26">
        <v>46</v>
      </c>
      <c r="E26">
        <v>40</v>
      </c>
      <c r="F26">
        <v>38</v>
      </c>
      <c r="G26">
        <v>40</v>
      </c>
      <c r="H26">
        <v>44</v>
      </c>
      <c r="J26">
        <v>46</v>
      </c>
      <c r="M26">
        <v>45</v>
      </c>
      <c r="N26">
        <v>32</v>
      </c>
      <c r="O26">
        <v>20</v>
      </c>
      <c r="P26">
        <v>40</v>
      </c>
      <c r="R26">
        <v>44</v>
      </c>
      <c r="S26">
        <v>41</v>
      </c>
      <c r="T26">
        <v>45</v>
      </c>
      <c r="U26">
        <v>45</v>
      </c>
      <c r="V26">
        <v>37</v>
      </c>
      <c r="W26">
        <v>40</v>
      </c>
      <c r="Y26">
        <v>41</v>
      </c>
      <c r="Z26">
        <v>40</v>
      </c>
      <c r="AA26">
        <v>85</v>
      </c>
      <c r="AB26">
        <v>35</v>
      </c>
      <c r="AC26">
        <f t="shared" si="0"/>
        <v>844</v>
      </c>
      <c r="AD26" t="s">
        <v>84</v>
      </c>
      <c r="AE26">
        <f t="shared" si="1"/>
        <v>56.266666666666666</v>
      </c>
      <c r="AF26">
        <f t="shared" si="2"/>
        <v>80</v>
      </c>
    </row>
    <row r="27" spans="1:32">
      <c r="A27" t="s">
        <v>85</v>
      </c>
      <c r="B27">
        <v>4514</v>
      </c>
      <c r="C27" t="s">
        <v>86</v>
      </c>
      <c r="D27">
        <v>50</v>
      </c>
      <c r="E27">
        <v>35</v>
      </c>
      <c r="F27">
        <v>37</v>
      </c>
      <c r="G27">
        <v>65</v>
      </c>
      <c r="H27">
        <v>59</v>
      </c>
      <c r="L27">
        <v>58</v>
      </c>
      <c r="M27">
        <v>58</v>
      </c>
      <c r="N27">
        <v>40</v>
      </c>
      <c r="O27">
        <v>38</v>
      </c>
      <c r="P27">
        <v>40</v>
      </c>
      <c r="R27">
        <v>62</v>
      </c>
      <c r="S27">
        <v>64</v>
      </c>
      <c r="T27">
        <v>57</v>
      </c>
      <c r="U27">
        <v>45</v>
      </c>
      <c r="V27">
        <v>40</v>
      </c>
      <c r="W27">
        <v>65</v>
      </c>
      <c r="Y27">
        <v>42</v>
      </c>
      <c r="Z27">
        <v>40</v>
      </c>
      <c r="AA27">
        <v>91</v>
      </c>
      <c r="AB27">
        <v>44</v>
      </c>
      <c r="AC27">
        <f t="shared" si="0"/>
        <v>1030</v>
      </c>
      <c r="AD27" t="s">
        <v>33</v>
      </c>
      <c r="AE27">
        <f t="shared" si="1"/>
        <v>68.666666666666671</v>
      </c>
      <c r="AF27">
        <f t="shared" si="2"/>
        <v>90</v>
      </c>
    </row>
    <row r="28" spans="1:32">
      <c r="A28" t="s">
        <v>87</v>
      </c>
      <c r="B28">
        <v>4515</v>
      </c>
      <c r="C28" t="s">
        <v>88</v>
      </c>
      <c r="D28">
        <v>52</v>
      </c>
      <c r="E28">
        <v>44</v>
      </c>
      <c r="F28">
        <v>41</v>
      </c>
      <c r="G28">
        <v>51</v>
      </c>
      <c r="H28">
        <v>54</v>
      </c>
      <c r="J28">
        <v>53</v>
      </c>
      <c r="K28">
        <v>51</v>
      </c>
      <c r="N28">
        <v>44</v>
      </c>
      <c r="O28">
        <v>40</v>
      </c>
      <c r="P28">
        <v>42</v>
      </c>
      <c r="R28">
        <v>53</v>
      </c>
      <c r="S28">
        <v>56</v>
      </c>
      <c r="T28">
        <v>59</v>
      </c>
      <c r="U28">
        <v>43</v>
      </c>
      <c r="V28">
        <v>34</v>
      </c>
      <c r="X28">
        <v>49</v>
      </c>
      <c r="Y28">
        <v>45</v>
      </c>
      <c r="Z28">
        <v>45</v>
      </c>
      <c r="AA28">
        <v>92</v>
      </c>
      <c r="AB28">
        <v>42</v>
      </c>
      <c r="AC28">
        <f t="shared" si="0"/>
        <v>990</v>
      </c>
      <c r="AD28" t="s">
        <v>33</v>
      </c>
      <c r="AE28">
        <f t="shared" si="1"/>
        <v>66</v>
      </c>
      <c r="AF28">
        <f t="shared" si="2"/>
        <v>89.333333333333329</v>
      </c>
    </row>
    <row r="29" spans="1:32">
      <c r="A29" t="s">
        <v>89</v>
      </c>
      <c r="B29">
        <v>4516</v>
      </c>
      <c r="C29" t="s">
        <v>90</v>
      </c>
      <c r="D29">
        <v>60</v>
      </c>
      <c r="E29">
        <v>40</v>
      </c>
      <c r="F29">
        <v>38</v>
      </c>
      <c r="G29">
        <v>69</v>
      </c>
      <c r="H29">
        <v>52</v>
      </c>
      <c r="L29">
        <v>65</v>
      </c>
      <c r="M29">
        <v>61</v>
      </c>
      <c r="N29">
        <v>42</v>
      </c>
      <c r="O29">
        <v>41</v>
      </c>
      <c r="P29">
        <v>41</v>
      </c>
      <c r="R29">
        <v>62</v>
      </c>
      <c r="S29">
        <v>64</v>
      </c>
      <c r="T29">
        <v>67</v>
      </c>
      <c r="U29">
        <v>42</v>
      </c>
      <c r="V29">
        <v>35</v>
      </c>
      <c r="W29">
        <v>68</v>
      </c>
      <c r="Y29">
        <v>46</v>
      </c>
      <c r="Z29">
        <v>46</v>
      </c>
      <c r="AA29">
        <v>94</v>
      </c>
      <c r="AB29">
        <v>44</v>
      </c>
      <c r="AC29">
        <f t="shared" si="0"/>
        <v>1077</v>
      </c>
      <c r="AD29" t="s">
        <v>33</v>
      </c>
      <c r="AE29">
        <f t="shared" si="1"/>
        <v>71.8</v>
      </c>
      <c r="AF29">
        <f t="shared" si="2"/>
        <v>92</v>
      </c>
    </row>
    <row r="30" spans="1:32">
      <c r="A30" t="s">
        <v>91</v>
      </c>
      <c r="B30">
        <v>4613</v>
      </c>
      <c r="C30" t="s">
        <v>92</v>
      </c>
      <c r="D30">
        <v>65</v>
      </c>
      <c r="E30">
        <v>40</v>
      </c>
      <c r="F30">
        <v>38</v>
      </c>
      <c r="G30">
        <v>57</v>
      </c>
      <c r="H30">
        <v>52</v>
      </c>
      <c r="J30">
        <v>66</v>
      </c>
      <c r="K30">
        <v>61</v>
      </c>
      <c r="N30">
        <v>42</v>
      </c>
      <c r="O30">
        <v>40</v>
      </c>
      <c r="P30">
        <v>41</v>
      </c>
      <c r="R30">
        <v>61</v>
      </c>
      <c r="S30">
        <v>62</v>
      </c>
      <c r="T30">
        <v>68</v>
      </c>
      <c r="U30">
        <v>45</v>
      </c>
      <c r="V30">
        <v>34</v>
      </c>
      <c r="X30">
        <v>64</v>
      </c>
      <c r="Y30">
        <v>42</v>
      </c>
      <c r="Z30">
        <v>40</v>
      </c>
      <c r="AA30">
        <v>92</v>
      </c>
      <c r="AB30">
        <v>41</v>
      </c>
      <c r="AC30">
        <f t="shared" si="0"/>
        <v>1051</v>
      </c>
      <c r="AD30" t="s">
        <v>33</v>
      </c>
      <c r="AE30">
        <f t="shared" si="1"/>
        <v>70.066666666666663</v>
      </c>
      <c r="AF30">
        <f t="shared" si="2"/>
        <v>88.666666666666671</v>
      </c>
    </row>
    <row r="31" spans="1:32">
      <c r="A31" t="s">
        <v>93</v>
      </c>
      <c r="B31">
        <v>4517</v>
      </c>
      <c r="C31" t="s">
        <v>94</v>
      </c>
      <c r="D31">
        <v>41</v>
      </c>
      <c r="E31">
        <v>42</v>
      </c>
      <c r="F31">
        <v>41</v>
      </c>
      <c r="G31">
        <v>43</v>
      </c>
      <c r="H31">
        <v>48</v>
      </c>
      <c r="J31">
        <v>52</v>
      </c>
      <c r="K31">
        <v>44</v>
      </c>
      <c r="N31">
        <v>40</v>
      </c>
      <c r="O31">
        <v>28</v>
      </c>
      <c r="P31">
        <v>41</v>
      </c>
      <c r="R31">
        <v>60</v>
      </c>
      <c r="S31">
        <v>57</v>
      </c>
      <c r="T31">
        <v>63</v>
      </c>
      <c r="U31">
        <v>40</v>
      </c>
      <c r="V31">
        <v>40</v>
      </c>
      <c r="W31">
        <v>40</v>
      </c>
      <c r="Y31">
        <v>35</v>
      </c>
      <c r="Z31">
        <v>35</v>
      </c>
      <c r="AA31">
        <v>92</v>
      </c>
      <c r="AB31">
        <v>41</v>
      </c>
      <c r="AC31">
        <f t="shared" si="0"/>
        <v>923</v>
      </c>
      <c r="AD31" t="s">
        <v>36</v>
      </c>
      <c r="AE31">
        <f t="shared" si="1"/>
        <v>61.533333333333331</v>
      </c>
      <c r="AF31">
        <f t="shared" si="2"/>
        <v>88.666666666666671</v>
      </c>
    </row>
    <row r="32" spans="1:32">
      <c r="A32" t="s">
        <v>95</v>
      </c>
      <c r="B32">
        <v>4614</v>
      </c>
      <c r="C32" t="s">
        <v>96</v>
      </c>
      <c r="D32">
        <v>55</v>
      </c>
      <c r="E32">
        <v>40</v>
      </c>
      <c r="F32">
        <v>38</v>
      </c>
      <c r="G32">
        <v>46</v>
      </c>
      <c r="H32">
        <v>51</v>
      </c>
      <c r="I32">
        <v>56</v>
      </c>
      <c r="M32">
        <v>55</v>
      </c>
      <c r="N32">
        <v>42</v>
      </c>
      <c r="O32">
        <v>39</v>
      </c>
      <c r="P32">
        <v>25</v>
      </c>
      <c r="R32">
        <v>52</v>
      </c>
      <c r="S32">
        <v>65</v>
      </c>
      <c r="T32">
        <v>59</v>
      </c>
      <c r="U32">
        <v>41</v>
      </c>
      <c r="V32">
        <v>39</v>
      </c>
      <c r="W32">
        <v>58</v>
      </c>
      <c r="Y32">
        <v>43</v>
      </c>
      <c r="Z32">
        <v>41</v>
      </c>
      <c r="AA32">
        <v>95</v>
      </c>
      <c r="AB32">
        <v>45</v>
      </c>
      <c r="AC32">
        <f t="shared" si="0"/>
        <v>985</v>
      </c>
      <c r="AD32" t="s">
        <v>36</v>
      </c>
      <c r="AE32">
        <f t="shared" si="1"/>
        <v>65.666666666666671</v>
      </c>
      <c r="AF32">
        <f t="shared" si="2"/>
        <v>93.333333333333329</v>
      </c>
    </row>
    <row r="33" spans="1:32">
      <c r="A33" t="s">
        <v>97</v>
      </c>
      <c r="B33">
        <v>4518</v>
      </c>
      <c r="C33" t="s">
        <v>98</v>
      </c>
      <c r="D33">
        <v>61</v>
      </c>
      <c r="E33">
        <v>42</v>
      </c>
      <c r="F33">
        <v>44</v>
      </c>
      <c r="G33">
        <v>52</v>
      </c>
      <c r="H33">
        <v>46</v>
      </c>
      <c r="J33">
        <v>58</v>
      </c>
      <c r="K33">
        <v>65</v>
      </c>
      <c r="N33">
        <v>44</v>
      </c>
      <c r="O33">
        <v>43</v>
      </c>
      <c r="P33">
        <v>44</v>
      </c>
      <c r="R33">
        <v>63</v>
      </c>
      <c r="S33">
        <v>62</v>
      </c>
      <c r="T33">
        <v>63</v>
      </c>
      <c r="U33">
        <v>43</v>
      </c>
      <c r="V33">
        <v>37</v>
      </c>
      <c r="X33">
        <v>49</v>
      </c>
      <c r="Y33">
        <v>43</v>
      </c>
      <c r="Z33">
        <v>42</v>
      </c>
      <c r="AA33">
        <v>92</v>
      </c>
      <c r="AB33">
        <v>43</v>
      </c>
      <c r="AC33">
        <f t="shared" si="0"/>
        <v>1036</v>
      </c>
      <c r="AD33" t="s">
        <v>33</v>
      </c>
      <c r="AE33">
        <f t="shared" si="1"/>
        <v>69.066666666666663</v>
      </c>
      <c r="AF33">
        <f t="shared" si="2"/>
        <v>90</v>
      </c>
    </row>
    <row r="34" spans="1:32">
      <c r="A34" t="s">
        <v>99</v>
      </c>
      <c r="B34">
        <v>4615</v>
      </c>
      <c r="C34" t="s">
        <v>100</v>
      </c>
      <c r="D34">
        <v>47</v>
      </c>
      <c r="E34">
        <v>45</v>
      </c>
      <c r="F34">
        <v>44</v>
      </c>
      <c r="G34">
        <v>40</v>
      </c>
      <c r="H34">
        <v>50</v>
      </c>
      <c r="L34">
        <v>44</v>
      </c>
      <c r="M34">
        <v>49</v>
      </c>
      <c r="N34">
        <v>45</v>
      </c>
      <c r="O34">
        <v>38</v>
      </c>
      <c r="P34">
        <v>26</v>
      </c>
      <c r="R34">
        <v>51</v>
      </c>
      <c r="S34">
        <v>59</v>
      </c>
      <c r="T34">
        <v>62</v>
      </c>
      <c r="U34">
        <v>44</v>
      </c>
      <c r="V34">
        <v>44</v>
      </c>
      <c r="W34">
        <v>54</v>
      </c>
      <c r="Y34">
        <v>43</v>
      </c>
      <c r="Z34">
        <v>42</v>
      </c>
      <c r="AA34">
        <v>95</v>
      </c>
      <c r="AB34">
        <v>45</v>
      </c>
      <c r="AC34">
        <f t="shared" si="0"/>
        <v>967</v>
      </c>
      <c r="AD34" t="s">
        <v>36</v>
      </c>
      <c r="AE34">
        <f t="shared" si="1"/>
        <v>64.466666666666669</v>
      </c>
      <c r="AF34">
        <f t="shared" si="2"/>
        <v>93.333333333333329</v>
      </c>
    </row>
    <row r="35" spans="1:32">
      <c r="A35" t="s">
        <v>101</v>
      </c>
      <c r="B35">
        <v>4616</v>
      </c>
      <c r="C35" t="s">
        <v>102</v>
      </c>
      <c r="D35">
        <v>68</v>
      </c>
      <c r="E35">
        <v>44</v>
      </c>
      <c r="F35">
        <v>44</v>
      </c>
      <c r="G35">
        <v>54</v>
      </c>
      <c r="H35">
        <v>64</v>
      </c>
      <c r="K35">
        <v>65</v>
      </c>
      <c r="L35">
        <v>60</v>
      </c>
      <c r="N35">
        <v>44</v>
      </c>
      <c r="O35">
        <v>40</v>
      </c>
      <c r="P35">
        <v>42</v>
      </c>
      <c r="R35">
        <v>64</v>
      </c>
      <c r="S35">
        <v>65</v>
      </c>
      <c r="T35">
        <v>65</v>
      </c>
      <c r="U35">
        <v>44</v>
      </c>
      <c r="V35">
        <v>40</v>
      </c>
      <c r="X35">
        <v>53</v>
      </c>
      <c r="Y35">
        <v>45</v>
      </c>
      <c r="Z35">
        <v>44</v>
      </c>
      <c r="AA35">
        <v>94</v>
      </c>
      <c r="AB35">
        <v>44</v>
      </c>
      <c r="AC35">
        <f t="shared" si="0"/>
        <v>1083</v>
      </c>
      <c r="AD35" t="s">
        <v>33</v>
      </c>
      <c r="AE35">
        <f t="shared" si="1"/>
        <v>72.2</v>
      </c>
      <c r="AF35">
        <f t="shared" si="2"/>
        <v>92</v>
      </c>
    </row>
    <row r="36" spans="1:32">
      <c r="A36" t="s">
        <v>103</v>
      </c>
      <c r="B36">
        <v>4519</v>
      </c>
      <c r="C36" t="s">
        <v>104</v>
      </c>
      <c r="D36">
        <v>55</v>
      </c>
      <c r="E36">
        <v>42</v>
      </c>
      <c r="F36">
        <v>40</v>
      </c>
      <c r="G36">
        <v>53</v>
      </c>
      <c r="H36">
        <v>44</v>
      </c>
      <c r="I36">
        <v>64</v>
      </c>
      <c r="M36">
        <v>60</v>
      </c>
      <c r="N36">
        <v>42</v>
      </c>
      <c r="O36">
        <v>40</v>
      </c>
      <c r="P36">
        <v>37</v>
      </c>
      <c r="R36">
        <v>63</v>
      </c>
      <c r="S36">
        <v>69</v>
      </c>
      <c r="T36">
        <v>70</v>
      </c>
      <c r="U36">
        <v>45</v>
      </c>
      <c r="V36">
        <v>40</v>
      </c>
      <c r="X36">
        <v>49</v>
      </c>
      <c r="Y36">
        <v>43</v>
      </c>
      <c r="Z36">
        <v>42</v>
      </c>
      <c r="AA36">
        <v>85</v>
      </c>
      <c r="AB36">
        <v>42</v>
      </c>
      <c r="AC36">
        <f t="shared" si="0"/>
        <v>1025</v>
      </c>
      <c r="AD36" t="s">
        <v>33</v>
      </c>
      <c r="AE36">
        <f t="shared" si="1"/>
        <v>68.333333333333329</v>
      </c>
      <c r="AF36">
        <f t="shared" si="2"/>
        <v>84.666666666666671</v>
      </c>
    </row>
    <row r="37" spans="1:32">
      <c r="A37" t="s">
        <v>105</v>
      </c>
      <c r="B37">
        <v>4615</v>
      </c>
      <c r="C37" t="s">
        <v>106</v>
      </c>
      <c r="D37">
        <v>50</v>
      </c>
      <c r="E37">
        <v>41</v>
      </c>
      <c r="F37">
        <v>38</v>
      </c>
      <c r="G37">
        <v>54</v>
      </c>
      <c r="H37">
        <v>57</v>
      </c>
      <c r="K37">
        <v>53</v>
      </c>
      <c r="L37">
        <v>58</v>
      </c>
      <c r="N37">
        <v>42</v>
      </c>
      <c r="O37">
        <v>39</v>
      </c>
      <c r="P37">
        <v>42</v>
      </c>
      <c r="R37">
        <v>59</v>
      </c>
      <c r="S37">
        <v>52</v>
      </c>
      <c r="T37">
        <v>48</v>
      </c>
      <c r="U37">
        <v>43</v>
      </c>
      <c r="V37">
        <v>43</v>
      </c>
      <c r="X37">
        <v>43</v>
      </c>
      <c r="Y37">
        <v>44</v>
      </c>
      <c r="Z37">
        <v>43</v>
      </c>
      <c r="AA37">
        <v>94</v>
      </c>
      <c r="AB37">
        <v>43</v>
      </c>
      <c r="AC37">
        <f t="shared" si="0"/>
        <v>986</v>
      </c>
      <c r="AD37" t="s">
        <v>36</v>
      </c>
      <c r="AE37">
        <f t="shared" si="1"/>
        <v>65.733333333333334</v>
      </c>
      <c r="AF37">
        <f t="shared" si="2"/>
        <v>91.333333333333329</v>
      </c>
    </row>
    <row r="38" spans="1:32">
      <c r="A38" t="s">
        <v>107</v>
      </c>
      <c r="B38">
        <v>4520</v>
      </c>
      <c r="C38" t="s">
        <v>108</v>
      </c>
      <c r="D38">
        <v>50</v>
      </c>
      <c r="E38">
        <v>40</v>
      </c>
      <c r="F38">
        <v>40</v>
      </c>
      <c r="G38">
        <v>47</v>
      </c>
      <c r="H38">
        <v>46</v>
      </c>
      <c r="I38">
        <v>54</v>
      </c>
      <c r="K38">
        <v>54</v>
      </c>
      <c r="N38">
        <v>41</v>
      </c>
      <c r="O38">
        <v>39</v>
      </c>
      <c r="P38">
        <v>32</v>
      </c>
      <c r="R38">
        <v>53</v>
      </c>
      <c r="S38">
        <v>60</v>
      </c>
      <c r="T38">
        <v>55</v>
      </c>
      <c r="U38">
        <v>43</v>
      </c>
      <c r="V38">
        <v>36</v>
      </c>
      <c r="W38">
        <v>60</v>
      </c>
      <c r="Y38">
        <v>40</v>
      </c>
      <c r="Z38">
        <v>37</v>
      </c>
      <c r="AA38">
        <v>87</v>
      </c>
      <c r="AB38">
        <v>38</v>
      </c>
      <c r="AC38">
        <f t="shared" si="0"/>
        <v>952</v>
      </c>
      <c r="AD38" t="s">
        <v>36</v>
      </c>
      <c r="AE38">
        <f t="shared" si="1"/>
        <v>63.466666666666669</v>
      </c>
      <c r="AF38">
        <f t="shared" si="2"/>
        <v>83.333333333333329</v>
      </c>
    </row>
    <row r="39" spans="1:32">
      <c r="A39" t="s">
        <v>109</v>
      </c>
      <c r="B39">
        <v>4521</v>
      </c>
      <c r="C39" t="s">
        <v>110</v>
      </c>
      <c r="D39">
        <v>40</v>
      </c>
      <c r="E39">
        <v>44</v>
      </c>
      <c r="F39">
        <v>40</v>
      </c>
      <c r="G39">
        <v>45</v>
      </c>
      <c r="H39">
        <v>54</v>
      </c>
      <c r="L39">
        <v>48</v>
      </c>
      <c r="M39">
        <v>41</v>
      </c>
      <c r="N39">
        <v>44</v>
      </c>
      <c r="O39">
        <v>41</v>
      </c>
      <c r="P39">
        <v>38</v>
      </c>
      <c r="R39">
        <v>50</v>
      </c>
      <c r="S39">
        <v>57</v>
      </c>
      <c r="T39">
        <v>57</v>
      </c>
      <c r="U39">
        <v>44</v>
      </c>
      <c r="V39">
        <v>34</v>
      </c>
      <c r="W39">
        <v>54</v>
      </c>
      <c r="Y39">
        <v>42</v>
      </c>
      <c r="Z39">
        <v>40</v>
      </c>
      <c r="AA39">
        <v>90</v>
      </c>
      <c r="AB39">
        <v>40</v>
      </c>
      <c r="AC39">
        <f t="shared" si="0"/>
        <v>943</v>
      </c>
      <c r="AD39" t="s">
        <v>36</v>
      </c>
      <c r="AE39">
        <f t="shared" si="1"/>
        <v>62.866666666666667</v>
      </c>
      <c r="AF39">
        <f t="shared" si="2"/>
        <v>86.666666666666671</v>
      </c>
    </row>
    <row r="40" spans="1:32">
      <c r="A40" t="s">
        <v>111</v>
      </c>
      <c r="B40">
        <v>4618</v>
      </c>
      <c r="C40" t="s">
        <v>112</v>
      </c>
      <c r="D40">
        <v>47</v>
      </c>
      <c r="E40">
        <v>46</v>
      </c>
      <c r="F40">
        <v>45</v>
      </c>
      <c r="G40">
        <v>60</v>
      </c>
      <c r="H40">
        <v>57</v>
      </c>
      <c r="I40">
        <v>67</v>
      </c>
      <c r="K40">
        <v>68</v>
      </c>
      <c r="N40">
        <v>46</v>
      </c>
      <c r="O40">
        <v>44</v>
      </c>
      <c r="P40">
        <v>44</v>
      </c>
      <c r="R40">
        <v>71</v>
      </c>
      <c r="S40">
        <v>66</v>
      </c>
      <c r="T40">
        <v>61</v>
      </c>
      <c r="U40">
        <v>42</v>
      </c>
      <c r="V40">
        <v>45</v>
      </c>
      <c r="W40">
        <v>58</v>
      </c>
      <c r="Y40">
        <v>46</v>
      </c>
      <c r="Z40">
        <v>46</v>
      </c>
      <c r="AA40">
        <v>95</v>
      </c>
      <c r="AB40">
        <v>44</v>
      </c>
      <c r="AC40">
        <f t="shared" si="0"/>
        <v>1098</v>
      </c>
      <c r="AD40" t="s">
        <v>33</v>
      </c>
      <c r="AE40">
        <f t="shared" si="1"/>
        <v>73.2</v>
      </c>
      <c r="AF40">
        <f t="shared" si="2"/>
        <v>92.666666666666671</v>
      </c>
    </row>
    <row r="41" spans="1:32">
      <c r="A41" t="s">
        <v>113</v>
      </c>
      <c r="B41">
        <v>4522</v>
      </c>
      <c r="C41" t="s">
        <v>114</v>
      </c>
      <c r="D41">
        <v>43</v>
      </c>
      <c r="E41">
        <v>43</v>
      </c>
      <c r="F41">
        <v>40</v>
      </c>
      <c r="G41">
        <v>55</v>
      </c>
      <c r="H41">
        <v>55</v>
      </c>
      <c r="J41">
        <v>47</v>
      </c>
      <c r="M41">
        <v>61</v>
      </c>
      <c r="N41">
        <v>43</v>
      </c>
      <c r="O41">
        <v>43</v>
      </c>
      <c r="P41">
        <v>39</v>
      </c>
      <c r="R41">
        <v>70</v>
      </c>
      <c r="S41">
        <v>51</v>
      </c>
      <c r="T41">
        <v>66</v>
      </c>
      <c r="U41">
        <v>43</v>
      </c>
      <c r="V41">
        <v>40</v>
      </c>
      <c r="X41">
        <v>51</v>
      </c>
      <c r="Y41">
        <v>44</v>
      </c>
      <c r="Z41">
        <v>42</v>
      </c>
      <c r="AA41">
        <v>94</v>
      </c>
      <c r="AB41">
        <v>44</v>
      </c>
      <c r="AC41">
        <f t="shared" si="0"/>
        <v>1014</v>
      </c>
      <c r="AD41" t="s">
        <v>33</v>
      </c>
      <c r="AE41">
        <f t="shared" si="1"/>
        <v>67.599999999999994</v>
      </c>
      <c r="AF41">
        <f t="shared" si="2"/>
        <v>92</v>
      </c>
    </row>
    <row r="42" spans="1:32">
      <c r="A42" t="s">
        <v>115</v>
      </c>
      <c r="B42">
        <v>4620</v>
      </c>
      <c r="C42" t="s">
        <v>116</v>
      </c>
      <c r="D42">
        <v>62</v>
      </c>
      <c r="E42">
        <v>47</v>
      </c>
      <c r="F42">
        <v>44</v>
      </c>
      <c r="G42">
        <v>54</v>
      </c>
      <c r="H42">
        <v>62</v>
      </c>
      <c r="J42">
        <v>68</v>
      </c>
      <c r="K42">
        <v>60</v>
      </c>
      <c r="N42">
        <v>46</v>
      </c>
      <c r="O42">
        <v>43</v>
      </c>
      <c r="P42">
        <v>42</v>
      </c>
      <c r="R42">
        <v>75</v>
      </c>
      <c r="S42">
        <v>70</v>
      </c>
      <c r="T42">
        <v>70</v>
      </c>
      <c r="U42">
        <v>42</v>
      </c>
      <c r="V42">
        <v>39</v>
      </c>
      <c r="X42">
        <v>60</v>
      </c>
      <c r="Y42">
        <v>45</v>
      </c>
      <c r="Z42">
        <v>42</v>
      </c>
      <c r="AA42">
        <v>87</v>
      </c>
      <c r="AB42">
        <v>36</v>
      </c>
      <c r="AC42">
        <f t="shared" si="0"/>
        <v>1094</v>
      </c>
      <c r="AD42" t="s">
        <v>33</v>
      </c>
      <c r="AE42">
        <f t="shared" si="1"/>
        <v>72.933333333333337</v>
      </c>
      <c r="AF42">
        <f t="shared" si="2"/>
        <v>82</v>
      </c>
    </row>
    <row r="43" spans="1:32">
      <c r="A43" t="s">
        <v>117</v>
      </c>
      <c r="B43">
        <v>4523</v>
      </c>
      <c r="C43" t="s">
        <v>118</v>
      </c>
      <c r="D43">
        <v>59</v>
      </c>
      <c r="E43">
        <v>43</v>
      </c>
      <c r="F43">
        <v>39</v>
      </c>
      <c r="G43">
        <v>60</v>
      </c>
      <c r="H43">
        <v>51</v>
      </c>
      <c r="J43">
        <v>48</v>
      </c>
      <c r="M43">
        <v>62</v>
      </c>
      <c r="N43">
        <v>43</v>
      </c>
      <c r="O43">
        <v>40</v>
      </c>
      <c r="P43">
        <v>41</v>
      </c>
      <c r="R43">
        <v>74</v>
      </c>
      <c r="S43">
        <v>70</v>
      </c>
      <c r="T43">
        <v>72</v>
      </c>
      <c r="U43">
        <v>42</v>
      </c>
      <c r="V43">
        <v>44</v>
      </c>
      <c r="W43">
        <v>59</v>
      </c>
      <c r="Y43">
        <v>43</v>
      </c>
      <c r="Z43">
        <v>42</v>
      </c>
      <c r="AA43">
        <v>96</v>
      </c>
      <c r="AB43">
        <v>46</v>
      </c>
      <c r="AC43">
        <f t="shared" si="0"/>
        <v>1074</v>
      </c>
      <c r="AD43" t="s">
        <v>33</v>
      </c>
      <c r="AE43">
        <f t="shared" si="1"/>
        <v>71.599999999999994</v>
      </c>
      <c r="AF43">
        <f t="shared" si="2"/>
        <v>94.666666666666671</v>
      </c>
    </row>
    <row r="44" spans="1:32">
      <c r="A44" t="s">
        <v>119</v>
      </c>
      <c r="B44">
        <v>4621</v>
      </c>
      <c r="C44" t="s">
        <v>120</v>
      </c>
      <c r="D44">
        <v>50</v>
      </c>
      <c r="E44">
        <v>42</v>
      </c>
      <c r="F44">
        <v>40</v>
      </c>
      <c r="G44">
        <v>43</v>
      </c>
      <c r="H44">
        <v>46</v>
      </c>
      <c r="J44">
        <v>53</v>
      </c>
      <c r="K44">
        <v>48</v>
      </c>
      <c r="N44">
        <v>35</v>
      </c>
      <c r="O44">
        <v>25</v>
      </c>
      <c r="P44">
        <v>41</v>
      </c>
      <c r="R44">
        <v>72</v>
      </c>
      <c r="S44">
        <v>55</v>
      </c>
      <c r="T44">
        <v>65</v>
      </c>
      <c r="U44">
        <v>44</v>
      </c>
      <c r="V44">
        <v>29</v>
      </c>
      <c r="W44">
        <v>57</v>
      </c>
      <c r="Y44">
        <v>38</v>
      </c>
      <c r="Z44">
        <v>35</v>
      </c>
      <c r="AA44">
        <v>92</v>
      </c>
      <c r="AB44">
        <v>41</v>
      </c>
      <c r="AC44">
        <f t="shared" si="0"/>
        <v>951</v>
      </c>
      <c r="AD44" t="s">
        <v>36</v>
      </c>
      <c r="AE44">
        <f t="shared" si="1"/>
        <v>63.4</v>
      </c>
      <c r="AF44">
        <f t="shared" si="2"/>
        <v>88.666666666666671</v>
      </c>
    </row>
    <row r="45" spans="1:32">
      <c r="A45" t="s">
        <v>121</v>
      </c>
      <c r="B45">
        <v>4674</v>
      </c>
      <c r="C45" t="s">
        <v>122</v>
      </c>
      <c r="D45">
        <v>46</v>
      </c>
      <c r="E45">
        <v>45</v>
      </c>
      <c r="F45">
        <v>44</v>
      </c>
      <c r="G45">
        <v>56</v>
      </c>
      <c r="H45">
        <v>59</v>
      </c>
      <c r="J45">
        <v>52</v>
      </c>
      <c r="M45">
        <v>60</v>
      </c>
      <c r="N45">
        <v>42</v>
      </c>
      <c r="O45">
        <v>42</v>
      </c>
      <c r="P45">
        <v>42</v>
      </c>
      <c r="R45">
        <v>59</v>
      </c>
      <c r="S45">
        <v>65</v>
      </c>
      <c r="T45">
        <v>71</v>
      </c>
      <c r="U45">
        <v>43</v>
      </c>
      <c r="V45">
        <v>44</v>
      </c>
      <c r="W45">
        <v>65</v>
      </c>
      <c r="Y45">
        <v>45</v>
      </c>
      <c r="Z45">
        <v>40</v>
      </c>
      <c r="AA45">
        <v>94</v>
      </c>
      <c r="AB45">
        <v>44</v>
      </c>
      <c r="AC45">
        <f t="shared" si="0"/>
        <v>1058</v>
      </c>
      <c r="AD45" t="s">
        <v>33</v>
      </c>
      <c r="AE45">
        <f t="shared" si="1"/>
        <v>70.533333333333331</v>
      </c>
      <c r="AF45">
        <f t="shared" si="2"/>
        <v>92</v>
      </c>
    </row>
    <row r="46" spans="1:32">
      <c r="A46" t="s">
        <v>123</v>
      </c>
      <c r="B46">
        <v>4524</v>
      </c>
      <c r="C46" t="s">
        <v>124</v>
      </c>
      <c r="D46">
        <v>44</v>
      </c>
      <c r="E46">
        <v>32</v>
      </c>
      <c r="F46">
        <v>34</v>
      </c>
      <c r="G46">
        <v>49</v>
      </c>
      <c r="H46">
        <v>60</v>
      </c>
      <c r="L46">
        <v>47</v>
      </c>
      <c r="M46">
        <v>53</v>
      </c>
      <c r="N46">
        <v>32</v>
      </c>
      <c r="O46">
        <v>22</v>
      </c>
      <c r="P46">
        <v>43</v>
      </c>
      <c r="R46">
        <v>66</v>
      </c>
      <c r="S46">
        <v>59</v>
      </c>
      <c r="T46">
        <v>68</v>
      </c>
      <c r="U46">
        <v>44</v>
      </c>
      <c r="V46">
        <v>38</v>
      </c>
      <c r="X46">
        <v>50</v>
      </c>
      <c r="Y46">
        <v>43</v>
      </c>
      <c r="Z46">
        <v>40</v>
      </c>
      <c r="AA46">
        <v>96</v>
      </c>
      <c r="AB46">
        <v>47</v>
      </c>
      <c r="AC46">
        <f t="shared" si="0"/>
        <v>967</v>
      </c>
      <c r="AD46" t="s">
        <v>36</v>
      </c>
      <c r="AE46">
        <f t="shared" si="1"/>
        <v>64.466666666666669</v>
      </c>
      <c r="AF46">
        <f t="shared" si="2"/>
        <v>95.333333333333329</v>
      </c>
    </row>
    <row r="47" spans="1:32">
      <c r="A47" t="s">
        <v>125</v>
      </c>
      <c r="B47">
        <v>4580</v>
      </c>
      <c r="C47" t="s">
        <v>126</v>
      </c>
      <c r="D47">
        <v>43</v>
      </c>
      <c r="E47">
        <v>30</v>
      </c>
      <c r="F47">
        <v>28</v>
      </c>
      <c r="G47">
        <v>43</v>
      </c>
      <c r="H47">
        <v>51</v>
      </c>
      <c r="L47">
        <v>54</v>
      </c>
      <c r="M47">
        <v>54</v>
      </c>
      <c r="N47">
        <v>21</v>
      </c>
      <c r="O47">
        <v>23</v>
      </c>
      <c r="P47">
        <v>24</v>
      </c>
      <c r="R47">
        <v>64</v>
      </c>
      <c r="S47">
        <v>56</v>
      </c>
      <c r="T47">
        <v>66</v>
      </c>
      <c r="U47">
        <v>21</v>
      </c>
      <c r="V47">
        <v>4</v>
      </c>
      <c r="X47">
        <v>53</v>
      </c>
      <c r="Y47">
        <v>27</v>
      </c>
      <c r="Z47">
        <v>25</v>
      </c>
      <c r="AA47">
        <v>50</v>
      </c>
      <c r="AB47">
        <v>22</v>
      </c>
      <c r="AC47">
        <f t="shared" si="0"/>
        <v>759</v>
      </c>
      <c r="AD47" t="s">
        <v>43</v>
      </c>
      <c r="AE47">
        <f t="shared" si="1"/>
        <v>50.6</v>
      </c>
      <c r="AF47">
        <f t="shared" si="2"/>
        <v>48</v>
      </c>
    </row>
    <row r="48" spans="1:32">
      <c r="A48" t="s">
        <v>127</v>
      </c>
      <c r="B48">
        <v>4622</v>
      </c>
      <c r="C48" t="s">
        <v>128</v>
      </c>
      <c r="D48">
        <v>64</v>
      </c>
      <c r="E48">
        <v>47</v>
      </c>
      <c r="F48">
        <v>45</v>
      </c>
      <c r="G48">
        <v>58</v>
      </c>
      <c r="H48">
        <v>43</v>
      </c>
      <c r="J48">
        <v>63</v>
      </c>
      <c r="M48">
        <v>65</v>
      </c>
      <c r="N48">
        <v>46</v>
      </c>
      <c r="O48">
        <v>43</v>
      </c>
      <c r="P48">
        <v>44</v>
      </c>
      <c r="R48">
        <v>69</v>
      </c>
      <c r="S48">
        <v>75</v>
      </c>
      <c r="T48">
        <v>73</v>
      </c>
      <c r="U48">
        <v>46</v>
      </c>
      <c r="V48">
        <v>40</v>
      </c>
      <c r="X48">
        <v>65</v>
      </c>
      <c r="Y48">
        <v>44</v>
      </c>
      <c r="Z48">
        <v>42</v>
      </c>
      <c r="AA48">
        <v>95</v>
      </c>
      <c r="AB48">
        <v>45</v>
      </c>
      <c r="AC48">
        <f t="shared" si="0"/>
        <v>1112</v>
      </c>
      <c r="AD48" t="s">
        <v>33</v>
      </c>
      <c r="AE48">
        <f t="shared" si="1"/>
        <v>74.13333333333334</v>
      </c>
      <c r="AF48">
        <f t="shared" si="2"/>
        <v>93.333333333333329</v>
      </c>
    </row>
    <row r="49" spans="1:32">
      <c r="A49" t="s">
        <v>129</v>
      </c>
      <c r="B49">
        <v>4526</v>
      </c>
      <c r="C49" t="s">
        <v>130</v>
      </c>
      <c r="D49">
        <v>42</v>
      </c>
      <c r="E49">
        <v>44</v>
      </c>
      <c r="F49">
        <v>38</v>
      </c>
      <c r="G49">
        <v>51</v>
      </c>
      <c r="H49">
        <v>41</v>
      </c>
      <c r="L49">
        <v>53</v>
      </c>
      <c r="M49">
        <v>59</v>
      </c>
      <c r="N49">
        <v>45</v>
      </c>
      <c r="O49">
        <v>44</v>
      </c>
      <c r="P49">
        <v>36</v>
      </c>
      <c r="R49">
        <v>62</v>
      </c>
      <c r="S49">
        <v>63</v>
      </c>
      <c r="T49">
        <v>72</v>
      </c>
      <c r="U49">
        <v>43</v>
      </c>
      <c r="V49">
        <v>42</v>
      </c>
      <c r="X49">
        <v>52</v>
      </c>
      <c r="Y49">
        <v>43</v>
      </c>
      <c r="Z49">
        <v>41</v>
      </c>
      <c r="AA49">
        <v>90</v>
      </c>
      <c r="AB49">
        <v>41</v>
      </c>
      <c r="AC49">
        <f t="shared" si="0"/>
        <v>1002</v>
      </c>
      <c r="AD49" t="s">
        <v>33</v>
      </c>
      <c r="AE49">
        <f t="shared" si="1"/>
        <v>66.8</v>
      </c>
      <c r="AF49">
        <f t="shared" si="2"/>
        <v>87.333333333333329</v>
      </c>
    </row>
    <row r="50" spans="1:32">
      <c r="A50" t="s">
        <v>131</v>
      </c>
      <c r="B50">
        <v>4527</v>
      </c>
      <c r="C50" t="s">
        <v>132</v>
      </c>
      <c r="D50">
        <v>56</v>
      </c>
      <c r="E50">
        <v>41</v>
      </c>
      <c r="F50">
        <v>40</v>
      </c>
      <c r="G50">
        <v>57</v>
      </c>
      <c r="H50">
        <v>44</v>
      </c>
      <c r="K50">
        <v>61</v>
      </c>
      <c r="L50">
        <v>56</v>
      </c>
      <c r="N50">
        <v>42</v>
      </c>
      <c r="O50">
        <v>35</v>
      </c>
      <c r="P50">
        <v>44</v>
      </c>
      <c r="R50">
        <v>64</v>
      </c>
      <c r="S50">
        <v>58</v>
      </c>
      <c r="T50">
        <v>64</v>
      </c>
      <c r="U50">
        <v>43</v>
      </c>
      <c r="V50">
        <v>38</v>
      </c>
      <c r="X50">
        <v>53</v>
      </c>
      <c r="Y50">
        <v>43</v>
      </c>
      <c r="Z50">
        <v>40</v>
      </c>
      <c r="AA50">
        <v>96</v>
      </c>
      <c r="AB50">
        <v>46</v>
      </c>
      <c r="AC50">
        <f t="shared" si="0"/>
        <v>1021</v>
      </c>
      <c r="AD50" t="s">
        <v>33</v>
      </c>
      <c r="AE50">
        <f t="shared" si="1"/>
        <v>68.066666666666663</v>
      </c>
      <c r="AF50">
        <f t="shared" si="2"/>
        <v>94.666666666666671</v>
      </c>
    </row>
    <row r="51" spans="1:32">
      <c r="A51" t="s">
        <v>133</v>
      </c>
      <c r="B51">
        <v>4623</v>
      </c>
      <c r="C51" t="s">
        <v>134</v>
      </c>
      <c r="D51">
        <v>48</v>
      </c>
      <c r="E51">
        <v>44</v>
      </c>
      <c r="F51">
        <v>39</v>
      </c>
      <c r="G51">
        <v>51</v>
      </c>
      <c r="H51">
        <v>46</v>
      </c>
      <c r="K51">
        <v>52</v>
      </c>
      <c r="L51">
        <v>48</v>
      </c>
      <c r="N51">
        <v>42</v>
      </c>
      <c r="O51">
        <v>38</v>
      </c>
      <c r="P51">
        <v>43</v>
      </c>
      <c r="R51">
        <v>55</v>
      </c>
      <c r="S51">
        <v>58</v>
      </c>
      <c r="T51">
        <v>53</v>
      </c>
      <c r="U51">
        <v>42</v>
      </c>
      <c r="V51">
        <v>37</v>
      </c>
      <c r="X51">
        <v>52</v>
      </c>
      <c r="Y51">
        <v>42</v>
      </c>
      <c r="Z51">
        <v>39</v>
      </c>
      <c r="AA51">
        <v>95</v>
      </c>
      <c r="AB51">
        <v>45</v>
      </c>
      <c r="AC51">
        <f t="shared" si="0"/>
        <v>969</v>
      </c>
      <c r="AD51" t="s">
        <v>36</v>
      </c>
      <c r="AE51">
        <f t="shared" si="1"/>
        <v>64.599999999999994</v>
      </c>
      <c r="AF51">
        <f t="shared" si="2"/>
        <v>93.333333333333329</v>
      </c>
    </row>
    <row r="52" spans="1:32">
      <c r="A52" t="s">
        <v>135</v>
      </c>
      <c r="B52">
        <v>4529</v>
      </c>
      <c r="C52" t="s">
        <v>136</v>
      </c>
      <c r="D52">
        <v>59</v>
      </c>
      <c r="E52">
        <v>42</v>
      </c>
      <c r="F52">
        <v>40</v>
      </c>
      <c r="G52">
        <v>54</v>
      </c>
      <c r="H52">
        <v>55</v>
      </c>
      <c r="J52">
        <v>64</v>
      </c>
      <c r="M52">
        <v>62</v>
      </c>
      <c r="N52">
        <v>44</v>
      </c>
      <c r="O52">
        <v>38</v>
      </c>
      <c r="P52">
        <v>40</v>
      </c>
      <c r="R52">
        <v>80</v>
      </c>
      <c r="S52">
        <v>64</v>
      </c>
      <c r="T52">
        <v>75</v>
      </c>
      <c r="U52">
        <v>42</v>
      </c>
      <c r="V52">
        <v>34</v>
      </c>
      <c r="X52">
        <v>63</v>
      </c>
      <c r="Y52">
        <v>42</v>
      </c>
      <c r="Z52">
        <v>40</v>
      </c>
      <c r="AA52">
        <v>94</v>
      </c>
      <c r="AB52">
        <v>43</v>
      </c>
      <c r="AC52">
        <f t="shared" si="0"/>
        <v>1075</v>
      </c>
      <c r="AD52" t="s">
        <v>33</v>
      </c>
      <c r="AE52">
        <f t="shared" si="1"/>
        <v>71.666666666666671</v>
      </c>
      <c r="AF52">
        <f t="shared" si="2"/>
        <v>91.333333333333329</v>
      </c>
    </row>
    <row r="53" spans="1:32">
      <c r="A53" t="s">
        <v>137</v>
      </c>
      <c r="B53">
        <v>4530</v>
      </c>
      <c r="C53" t="s">
        <v>138</v>
      </c>
      <c r="D53">
        <v>60</v>
      </c>
      <c r="E53">
        <v>48</v>
      </c>
      <c r="F53">
        <v>45</v>
      </c>
      <c r="G53">
        <v>60</v>
      </c>
      <c r="H53">
        <v>52</v>
      </c>
      <c r="I53">
        <v>70</v>
      </c>
      <c r="K53">
        <v>56</v>
      </c>
      <c r="N53">
        <v>45</v>
      </c>
      <c r="O53">
        <v>40</v>
      </c>
      <c r="P53">
        <v>45</v>
      </c>
      <c r="R53">
        <v>72</v>
      </c>
      <c r="S53">
        <v>69</v>
      </c>
      <c r="T53">
        <v>69</v>
      </c>
      <c r="U53">
        <v>43</v>
      </c>
      <c r="V53">
        <v>46</v>
      </c>
      <c r="X53">
        <v>63</v>
      </c>
      <c r="Y53">
        <v>45</v>
      </c>
      <c r="Z53">
        <v>45</v>
      </c>
      <c r="AA53">
        <v>94</v>
      </c>
      <c r="AB53">
        <v>46</v>
      </c>
      <c r="AC53">
        <f t="shared" si="0"/>
        <v>1113</v>
      </c>
      <c r="AD53" t="s">
        <v>33</v>
      </c>
      <c r="AE53">
        <f t="shared" si="1"/>
        <v>74.2</v>
      </c>
      <c r="AF53">
        <f t="shared" si="2"/>
        <v>93.333333333333329</v>
      </c>
    </row>
    <row r="54" spans="1:32">
      <c r="A54" t="s">
        <v>139</v>
      </c>
      <c r="B54">
        <v>4624</v>
      </c>
      <c r="C54" t="s">
        <v>140</v>
      </c>
      <c r="D54">
        <v>46</v>
      </c>
      <c r="E54">
        <v>44</v>
      </c>
      <c r="F54">
        <v>41</v>
      </c>
      <c r="G54">
        <v>45</v>
      </c>
      <c r="H54">
        <v>41</v>
      </c>
      <c r="J54">
        <v>40</v>
      </c>
      <c r="M54">
        <v>48</v>
      </c>
      <c r="N54">
        <v>42</v>
      </c>
      <c r="O54">
        <v>38</v>
      </c>
      <c r="P54">
        <v>34</v>
      </c>
      <c r="R54">
        <v>46</v>
      </c>
      <c r="S54">
        <v>53</v>
      </c>
      <c r="T54">
        <v>54</v>
      </c>
      <c r="U54">
        <v>44</v>
      </c>
      <c r="V54">
        <v>38</v>
      </c>
      <c r="X54">
        <v>40</v>
      </c>
      <c r="Y54">
        <v>41</v>
      </c>
      <c r="Z54">
        <v>36</v>
      </c>
      <c r="AA54">
        <v>88</v>
      </c>
      <c r="AB54">
        <v>37</v>
      </c>
      <c r="AC54">
        <f t="shared" si="0"/>
        <v>896</v>
      </c>
      <c r="AD54" t="s">
        <v>36</v>
      </c>
      <c r="AE54">
        <f t="shared" si="1"/>
        <v>59.733333333333334</v>
      </c>
      <c r="AF54">
        <f t="shared" si="2"/>
        <v>83.333333333333329</v>
      </c>
    </row>
    <row r="55" spans="1:32">
      <c r="A55" t="s">
        <v>141</v>
      </c>
      <c r="B55">
        <v>4532</v>
      </c>
      <c r="C55" t="s">
        <v>142</v>
      </c>
      <c r="D55">
        <v>43</v>
      </c>
      <c r="E55">
        <v>44</v>
      </c>
      <c r="F55">
        <v>40</v>
      </c>
      <c r="G55">
        <v>51</v>
      </c>
      <c r="H55">
        <v>45</v>
      </c>
      <c r="I55">
        <v>50</v>
      </c>
      <c r="K55">
        <v>55</v>
      </c>
      <c r="N55">
        <v>44</v>
      </c>
      <c r="O55">
        <v>40</v>
      </c>
      <c r="P55">
        <v>45</v>
      </c>
      <c r="R55">
        <v>64</v>
      </c>
      <c r="S55">
        <v>59</v>
      </c>
      <c r="T55">
        <v>61</v>
      </c>
      <c r="U55">
        <v>43</v>
      </c>
      <c r="V55">
        <v>38</v>
      </c>
      <c r="X55">
        <v>53</v>
      </c>
      <c r="Y55">
        <v>41</v>
      </c>
      <c r="Z55">
        <v>30</v>
      </c>
      <c r="AA55">
        <v>90</v>
      </c>
      <c r="AB55">
        <v>40</v>
      </c>
      <c r="AC55">
        <f t="shared" si="0"/>
        <v>976</v>
      </c>
      <c r="AD55" t="s">
        <v>36</v>
      </c>
      <c r="AE55">
        <f t="shared" si="1"/>
        <v>65.066666666666663</v>
      </c>
      <c r="AF55">
        <f t="shared" si="2"/>
        <v>86.666666666666671</v>
      </c>
    </row>
    <row r="56" spans="1:32">
      <c r="A56" t="s">
        <v>143</v>
      </c>
      <c r="B56">
        <v>4525</v>
      </c>
      <c r="C56" t="s">
        <v>144</v>
      </c>
      <c r="D56">
        <v>53</v>
      </c>
      <c r="E56">
        <v>44</v>
      </c>
      <c r="F56">
        <v>40</v>
      </c>
      <c r="G56">
        <v>52</v>
      </c>
      <c r="H56">
        <v>50</v>
      </c>
      <c r="J56">
        <v>56</v>
      </c>
      <c r="M56">
        <v>52</v>
      </c>
      <c r="N56">
        <v>44</v>
      </c>
      <c r="O56">
        <v>43</v>
      </c>
      <c r="P56">
        <v>44</v>
      </c>
      <c r="R56">
        <v>61</v>
      </c>
      <c r="S56">
        <v>52</v>
      </c>
      <c r="T56">
        <v>62</v>
      </c>
      <c r="U56">
        <v>44</v>
      </c>
      <c r="V56">
        <v>41</v>
      </c>
      <c r="X56">
        <v>49</v>
      </c>
      <c r="Y56">
        <v>42</v>
      </c>
      <c r="Z56">
        <v>37</v>
      </c>
      <c r="AA56">
        <v>97</v>
      </c>
      <c r="AB56">
        <v>47</v>
      </c>
      <c r="AC56">
        <f t="shared" si="0"/>
        <v>1010</v>
      </c>
      <c r="AD56" t="s">
        <v>33</v>
      </c>
      <c r="AE56">
        <f t="shared" si="1"/>
        <v>67.333333333333329</v>
      </c>
      <c r="AF56">
        <f t="shared" si="2"/>
        <v>96</v>
      </c>
    </row>
    <row r="57" spans="1:32">
      <c r="A57" t="s">
        <v>145</v>
      </c>
      <c r="B57">
        <v>4626</v>
      </c>
      <c r="C57" t="s">
        <v>146</v>
      </c>
      <c r="D57">
        <v>66</v>
      </c>
      <c r="E57">
        <v>42</v>
      </c>
      <c r="F57">
        <v>41</v>
      </c>
      <c r="G57">
        <v>57</v>
      </c>
      <c r="H57">
        <v>62</v>
      </c>
      <c r="K57">
        <v>75</v>
      </c>
      <c r="L57">
        <v>64</v>
      </c>
      <c r="N57">
        <v>45</v>
      </c>
      <c r="O57">
        <v>44</v>
      </c>
      <c r="P57">
        <v>43</v>
      </c>
      <c r="R57">
        <v>71</v>
      </c>
      <c r="S57">
        <v>68</v>
      </c>
      <c r="T57">
        <v>71</v>
      </c>
      <c r="U57">
        <v>45</v>
      </c>
      <c r="V57">
        <v>39</v>
      </c>
      <c r="X57">
        <v>66</v>
      </c>
      <c r="Y57">
        <v>46</v>
      </c>
      <c r="Z57">
        <v>46</v>
      </c>
      <c r="AA57">
        <v>90</v>
      </c>
      <c r="AB57">
        <v>45</v>
      </c>
      <c r="AC57">
        <f t="shared" si="0"/>
        <v>1126</v>
      </c>
      <c r="AD57" t="s">
        <v>33</v>
      </c>
      <c r="AE57">
        <f t="shared" si="1"/>
        <v>75.066666666666663</v>
      </c>
      <c r="AF57">
        <f t="shared" si="2"/>
        <v>90</v>
      </c>
    </row>
    <row r="58" spans="1:32">
      <c r="A58" t="s">
        <v>147</v>
      </c>
      <c r="B58">
        <v>4627</v>
      </c>
      <c r="C58" t="s">
        <v>148</v>
      </c>
      <c r="D58">
        <v>66</v>
      </c>
      <c r="E58">
        <v>44</v>
      </c>
      <c r="F58">
        <v>41</v>
      </c>
      <c r="G58">
        <v>59</v>
      </c>
      <c r="H58">
        <v>61</v>
      </c>
      <c r="J58">
        <v>59</v>
      </c>
      <c r="M58">
        <v>47</v>
      </c>
      <c r="N58">
        <v>44</v>
      </c>
      <c r="O58">
        <v>42</v>
      </c>
      <c r="P58">
        <v>44</v>
      </c>
      <c r="R58">
        <v>63</v>
      </c>
      <c r="S58">
        <v>64</v>
      </c>
      <c r="T58">
        <v>71</v>
      </c>
      <c r="U58">
        <v>45</v>
      </c>
      <c r="V58">
        <v>42</v>
      </c>
      <c r="X58">
        <v>53</v>
      </c>
      <c r="Y58">
        <v>45</v>
      </c>
      <c r="Z58">
        <v>44</v>
      </c>
      <c r="AA58">
        <v>94</v>
      </c>
      <c r="AB58">
        <v>38</v>
      </c>
      <c r="AC58">
        <f t="shared" si="0"/>
        <v>1066</v>
      </c>
      <c r="AD58" t="s">
        <v>33</v>
      </c>
      <c r="AE58">
        <f t="shared" si="1"/>
        <v>71.066666666666663</v>
      </c>
      <c r="AF58">
        <f t="shared" si="2"/>
        <v>88</v>
      </c>
    </row>
    <row r="59" spans="1:32">
      <c r="A59" t="s">
        <v>149</v>
      </c>
      <c r="B59">
        <v>4628</v>
      </c>
      <c r="C59" t="s">
        <v>150</v>
      </c>
      <c r="D59">
        <v>57</v>
      </c>
      <c r="E59">
        <v>46</v>
      </c>
      <c r="F59">
        <v>44</v>
      </c>
      <c r="G59">
        <v>46</v>
      </c>
      <c r="H59">
        <v>51</v>
      </c>
      <c r="L59">
        <v>56</v>
      </c>
      <c r="M59">
        <v>46</v>
      </c>
      <c r="N59">
        <v>46</v>
      </c>
      <c r="O59">
        <v>42</v>
      </c>
      <c r="P59">
        <v>43</v>
      </c>
      <c r="R59">
        <v>55</v>
      </c>
      <c r="S59">
        <v>51</v>
      </c>
      <c r="T59">
        <v>61</v>
      </c>
      <c r="U59">
        <v>45</v>
      </c>
      <c r="V59">
        <v>38</v>
      </c>
      <c r="W59">
        <v>58</v>
      </c>
      <c r="Y59">
        <v>45</v>
      </c>
      <c r="Z59">
        <v>43</v>
      </c>
      <c r="AA59">
        <v>95</v>
      </c>
      <c r="AB59">
        <v>46</v>
      </c>
      <c r="AC59">
        <f t="shared" si="0"/>
        <v>1014</v>
      </c>
      <c r="AD59" t="s">
        <v>33</v>
      </c>
      <c r="AE59">
        <f t="shared" si="1"/>
        <v>67.599999999999994</v>
      </c>
      <c r="AF59">
        <f t="shared" si="2"/>
        <v>94</v>
      </c>
    </row>
    <row r="60" spans="1:32">
      <c r="A60" t="s">
        <v>151</v>
      </c>
      <c r="B60">
        <v>4533</v>
      </c>
      <c r="C60" t="s">
        <v>152</v>
      </c>
      <c r="D60">
        <v>54</v>
      </c>
      <c r="E60">
        <v>42</v>
      </c>
      <c r="F60">
        <v>40</v>
      </c>
      <c r="G60">
        <v>51</v>
      </c>
      <c r="H60">
        <v>56</v>
      </c>
      <c r="J60">
        <v>55</v>
      </c>
      <c r="M60">
        <v>54</v>
      </c>
      <c r="N60">
        <v>42</v>
      </c>
      <c r="O60">
        <v>39</v>
      </c>
      <c r="P60">
        <v>38</v>
      </c>
      <c r="R60">
        <v>59</v>
      </c>
      <c r="S60">
        <v>60</v>
      </c>
      <c r="T60">
        <v>68</v>
      </c>
      <c r="U60">
        <v>43</v>
      </c>
      <c r="V60">
        <v>37</v>
      </c>
      <c r="X60">
        <v>59</v>
      </c>
      <c r="Y60">
        <v>43</v>
      </c>
      <c r="Z60">
        <v>40</v>
      </c>
      <c r="AA60">
        <v>94</v>
      </c>
      <c r="AB60">
        <v>44</v>
      </c>
      <c r="AC60">
        <f t="shared" si="0"/>
        <v>1018</v>
      </c>
      <c r="AD60" t="s">
        <v>33</v>
      </c>
      <c r="AE60">
        <f t="shared" si="1"/>
        <v>67.86666666666666</v>
      </c>
      <c r="AF60">
        <f t="shared" si="2"/>
        <v>92</v>
      </c>
    </row>
    <row r="61" spans="1:32">
      <c r="A61" t="s">
        <v>153</v>
      </c>
      <c r="B61">
        <v>4629</v>
      </c>
      <c r="C61" t="s">
        <v>154</v>
      </c>
      <c r="D61">
        <v>63</v>
      </c>
      <c r="E61">
        <v>47</v>
      </c>
      <c r="F61">
        <v>45</v>
      </c>
      <c r="G61">
        <v>59</v>
      </c>
      <c r="H61">
        <v>64</v>
      </c>
      <c r="J61">
        <v>57</v>
      </c>
      <c r="M61">
        <v>57</v>
      </c>
      <c r="N61">
        <v>44</v>
      </c>
      <c r="O61">
        <v>45</v>
      </c>
      <c r="P61">
        <v>42</v>
      </c>
      <c r="R61">
        <v>69</v>
      </c>
      <c r="S61">
        <v>63</v>
      </c>
      <c r="T61">
        <v>74</v>
      </c>
      <c r="U61">
        <v>45</v>
      </c>
      <c r="V61">
        <v>39</v>
      </c>
      <c r="X61">
        <v>62</v>
      </c>
      <c r="Y61">
        <v>44</v>
      </c>
      <c r="Z61">
        <v>43</v>
      </c>
      <c r="AA61">
        <v>92</v>
      </c>
      <c r="AB61">
        <v>38</v>
      </c>
      <c r="AC61">
        <f t="shared" si="0"/>
        <v>1092</v>
      </c>
      <c r="AD61" t="s">
        <v>33</v>
      </c>
      <c r="AE61">
        <f t="shared" si="1"/>
        <v>72.8</v>
      </c>
      <c r="AF61">
        <f t="shared" si="2"/>
        <v>86.666666666666671</v>
      </c>
    </row>
    <row r="62" spans="1:32">
      <c r="A62" t="s">
        <v>155</v>
      </c>
      <c r="B62">
        <v>4534</v>
      </c>
      <c r="C62" t="s">
        <v>156</v>
      </c>
      <c r="D62">
        <v>54</v>
      </c>
      <c r="E62">
        <v>45</v>
      </c>
      <c r="F62">
        <v>44</v>
      </c>
      <c r="G62">
        <v>53</v>
      </c>
      <c r="H62">
        <v>66</v>
      </c>
      <c r="I62">
        <v>60</v>
      </c>
      <c r="K62">
        <v>71</v>
      </c>
      <c r="N62">
        <v>45</v>
      </c>
      <c r="O62">
        <v>33</v>
      </c>
      <c r="P62">
        <v>47</v>
      </c>
      <c r="R62">
        <v>63</v>
      </c>
      <c r="S62">
        <v>62</v>
      </c>
      <c r="T62">
        <v>66</v>
      </c>
      <c r="U62">
        <v>47</v>
      </c>
      <c r="V62">
        <v>46</v>
      </c>
      <c r="X62">
        <v>58</v>
      </c>
      <c r="Y62">
        <v>46</v>
      </c>
      <c r="Z62">
        <v>45</v>
      </c>
      <c r="AA62">
        <v>95</v>
      </c>
      <c r="AB62">
        <v>45</v>
      </c>
      <c r="AC62">
        <f t="shared" si="0"/>
        <v>1091</v>
      </c>
      <c r="AD62" t="s">
        <v>33</v>
      </c>
      <c r="AE62">
        <f t="shared" si="1"/>
        <v>72.733333333333334</v>
      </c>
      <c r="AF62">
        <f t="shared" si="2"/>
        <v>93.333333333333329</v>
      </c>
    </row>
    <row r="63" spans="1:32">
      <c r="A63" t="s">
        <v>157</v>
      </c>
      <c r="B63">
        <v>4630</v>
      </c>
      <c r="C63" t="s">
        <v>158</v>
      </c>
      <c r="D63">
        <v>58</v>
      </c>
      <c r="E63">
        <v>48</v>
      </c>
      <c r="F63">
        <v>45</v>
      </c>
      <c r="G63">
        <v>58</v>
      </c>
      <c r="H63">
        <v>60</v>
      </c>
      <c r="K63">
        <v>63</v>
      </c>
      <c r="L63">
        <v>63</v>
      </c>
      <c r="N63">
        <v>46</v>
      </c>
      <c r="O63">
        <v>42</v>
      </c>
      <c r="P63">
        <v>45</v>
      </c>
      <c r="R63">
        <v>71</v>
      </c>
      <c r="S63">
        <v>60</v>
      </c>
      <c r="T63">
        <v>56</v>
      </c>
      <c r="U63">
        <v>46</v>
      </c>
      <c r="V63">
        <v>44</v>
      </c>
      <c r="X63">
        <v>59</v>
      </c>
      <c r="Y63">
        <v>45</v>
      </c>
      <c r="Z63">
        <v>45</v>
      </c>
      <c r="AA63">
        <v>96</v>
      </c>
      <c r="AB63">
        <v>48</v>
      </c>
      <c r="AC63">
        <f t="shared" si="0"/>
        <v>1098</v>
      </c>
      <c r="AD63" t="s">
        <v>33</v>
      </c>
      <c r="AE63">
        <f t="shared" si="1"/>
        <v>73.2</v>
      </c>
      <c r="AF63">
        <f t="shared" si="2"/>
        <v>96</v>
      </c>
    </row>
    <row r="64" spans="1:32">
      <c r="A64" t="s">
        <v>159</v>
      </c>
      <c r="B64">
        <v>4535</v>
      </c>
      <c r="C64" t="s">
        <v>160</v>
      </c>
      <c r="D64">
        <v>58</v>
      </c>
      <c r="E64">
        <v>45</v>
      </c>
      <c r="F64">
        <v>42</v>
      </c>
      <c r="G64">
        <v>52</v>
      </c>
      <c r="H64">
        <v>65</v>
      </c>
      <c r="J64">
        <v>51</v>
      </c>
      <c r="K64">
        <v>60</v>
      </c>
      <c r="N64">
        <v>45</v>
      </c>
      <c r="O64">
        <v>44</v>
      </c>
      <c r="P64">
        <v>45</v>
      </c>
      <c r="R64">
        <v>62</v>
      </c>
      <c r="S64">
        <v>61</v>
      </c>
      <c r="T64">
        <v>59</v>
      </c>
      <c r="U64">
        <v>47</v>
      </c>
      <c r="V64">
        <v>42</v>
      </c>
      <c r="X64">
        <v>59</v>
      </c>
      <c r="Y64">
        <v>45</v>
      </c>
      <c r="Z64">
        <v>45</v>
      </c>
      <c r="AA64">
        <v>92</v>
      </c>
      <c r="AB64">
        <v>46</v>
      </c>
      <c r="AC64">
        <f t="shared" si="0"/>
        <v>1065</v>
      </c>
      <c r="AD64" t="s">
        <v>33</v>
      </c>
      <c r="AE64">
        <f t="shared" si="1"/>
        <v>71</v>
      </c>
      <c r="AF64">
        <f t="shared" si="2"/>
        <v>92</v>
      </c>
    </row>
    <row r="65" spans="1:32">
      <c r="A65" t="s">
        <v>161</v>
      </c>
      <c r="B65">
        <v>4631</v>
      </c>
      <c r="C65" t="s">
        <v>162</v>
      </c>
      <c r="D65">
        <v>67</v>
      </c>
      <c r="E65">
        <v>47</v>
      </c>
      <c r="F65">
        <v>44</v>
      </c>
      <c r="G65">
        <v>60</v>
      </c>
      <c r="H65">
        <v>60</v>
      </c>
      <c r="J65">
        <v>55</v>
      </c>
      <c r="M65">
        <v>58</v>
      </c>
      <c r="N65">
        <v>46</v>
      </c>
      <c r="O65">
        <v>46</v>
      </c>
      <c r="P65">
        <v>42</v>
      </c>
      <c r="R65">
        <v>79</v>
      </c>
      <c r="S65">
        <v>69</v>
      </c>
      <c r="T65">
        <v>58</v>
      </c>
      <c r="U65">
        <v>46</v>
      </c>
      <c r="V65">
        <v>40</v>
      </c>
      <c r="X65">
        <v>65</v>
      </c>
      <c r="Y65">
        <v>47</v>
      </c>
      <c r="Z65">
        <v>45</v>
      </c>
      <c r="AA65">
        <v>97</v>
      </c>
      <c r="AB65">
        <v>46</v>
      </c>
      <c r="AC65">
        <f t="shared" si="0"/>
        <v>1117</v>
      </c>
      <c r="AD65" t="s">
        <v>33</v>
      </c>
      <c r="AE65">
        <f t="shared" si="1"/>
        <v>74.466666666666669</v>
      </c>
      <c r="AF65">
        <f t="shared" si="2"/>
        <v>95.333333333333329</v>
      </c>
    </row>
    <row r="66" spans="1:32">
      <c r="A66" t="s">
        <v>163</v>
      </c>
      <c r="B66">
        <v>4536</v>
      </c>
      <c r="C66" t="s">
        <v>164</v>
      </c>
      <c r="D66">
        <v>59</v>
      </c>
      <c r="E66">
        <v>41</v>
      </c>
      <c r="F66">
        <v>38</v>
      </c>
      <c r="G66">
        <v>52</v>
      </c>
      <c r="H66">
        <v>68</v>
      </c>
      <c r="L66">
        <v>48</v>
      </c>
      <c r="M66">
        <v>52</v>
      </c>
      <c r="N66">
        <v>41</v>
      </c>
      <c r="O66">
        <v>35</v>
      </c>
      <c r="P66">
        <v>41</v>
      </c>
      <c r="R66">
        <v>57</v>
      </c>
      <c r="S66">
        <v>61</v>
      </c>
      <c r="T66">
        <v>59</v>
      </c>
      <c r="U66">
        <v>45</v>
      </c>
      <c r="V66">
        <v>34</v>
      </c>
      <c r="X66">
        <v>58</v>
      </c>
      <c r="Y66">
        <v>40</v>
      </c>
      <c r="Z66">
        <v>35</v>
      </c>
      <c r="AA66">
        <v>95</v>
      </c>
      <c r="AB66">
        <v>45</v>
      </c>
      <c r="AC66">
        <f t="shared" si="0"/>
        <v>1004</v>
      </c>
      <c r="AD66" t="s">
        <v>33</v>
      </c>
      <c r="AE66">
        <f t="shared" si="1"/>
        <v>66.933333333333337</v>
      </c>
      <c r="AF66">
        <f t="shared" si="2"/>
        <v>93.333333333333329</v>
      </c>
    </row>
    <row r="67" spans="1:32">
      <c r="A67" t="s">
        <v>165</v>
      </c>
      <c r="B67">
        <v>4633</v>
      </c>
      <c r="C67" t="s">
        <v>166</v>
      </c>
      <c r="D67">
        <v>61</v>
      </c>
      <c r="E67">
        <v>40</v>
      </c>
      <c r="F67">
        <v>37</v>
      </c>
      <c r="G67">
        <v>53</v>
      </c>
      <c r="H67">
        <v>62</v>
      </c>
      <c r="K67">
        <v>68</v>
      </c>
      <c r="L67">
        <v>52</v>
      </c>
      <c r="N67">
        <v>42</v>
      </c>
      <c r="O67">
        <v>40</v>
      </c>
      <c r="P67">
        <v>41</v>
      </c>
      <c r="R67">
        <v>59</v>
      </c>
      <c r="S67">
        <v>65</v>
      </c>
      <c r="T67">
        <v>52</v>
      </c>
      <c r="U67">
        <v>45</v>
      </c>
      <c r="V67">
        <v>38</v>
      </c>
      <c r="X67">
        <v>58</v>
      </c>
      <c r="Y67">
        <v>45</v>
      </c>
      <c r="Z67">
        <v>43</v>
      </c>
      <c r="AA67">
        <v>90</v>
      </c>
      <c r="AB67">
        <v>42</v>
      </c>
      <c r="AC67">
        <f t="shared" ref="AC67:AC130" si="3">SUM(D67:AB67)</f>
        <v>1033</v>
      </c>
      <c r="AD67" t="s">
        <v>33</v>
      </c>
      <c r="AE67">
        <f t="shared" ref="AE67:AE130" si="4">(AC67/15)</f>
        <v>68.86666666666666</v>
      </c>
      <c r="AF67">
        <f t="shared" ref="AF67:AF130" si="5">(AA67+AB67)/1.5</f>
        <v>88</v>
      </c>
    </row>
    <row r="68" spans="1:32">
      <c r="A68" t="s">
        <v>167</v>
      </c>
      <c r="B68">
        <v>4537</v>
      </c>
      <c r="C68" t="s">
        <v>168</v>
      </c>
      <c r="D68">
        <v>56</v>
      </c>
      <c r="E68">
        <v>40</v>
      </c>
      <c r="F68">
        <v>38</v>
      </c>
      <c r="G68">
        <v>50</v>
      </c>
      <c r="H68">
        <v>54</v>
      </c>
      <c r="K68">
        <v>52</v>
      </c>
      <c r="L68">
        <v>52</v>
      </c>
      <c r="N68">
        <v>40</v>
      </c>
      <c r="O68">
        <v>35</v>
      </c>
      <c r="P68">
        <v>44</v>
      </c>
      <c r="R68">
        <v>50</v>
      </c>
      <c r="S68">
        <v>57</v>
      </c>
      <c r="T68">
        <v>55</v>
      </c>
      <c r="U68">
        <v>43</v>
      </c>
      <c r="V68">
        <v>35</v>
      </c>
      <c r="W68">
        <v>57</v>
      </c>
      <c r="Y68">
        <v>45</v>
      </c>
      <c r="Z68">
        <v>44</v>
      </c>
      <c r="AA68">
        <v>95</v>
      </c>
      <c r="AB68">
        <v>48</v>
      </c>
      <c r="AC68">
        <f t="shared" si="3"/>
        <v>990</v>
      </c>
      <c r="AD68" t="s">
        <v>33</v>
      </c>
      <c r="AE68">
        <f t="shared" si="4"/>
        <v>66</v>
      </c>
      <c r="AF68">
        <f t="shared" si="5"/>
        <v>95.333333333333329</v>
      </c>
    </row>
    <row r="69" spans="1:32">
      <c r="A69" t="s">
        <v>169</v>
      </c>
      <c r="B69">
        <v>4634</v>
      </c>
      <c r="C69" t="s">
        <v>170</v>
      </c>
      <c r="D69">
        <v>61</v>
      </c>
      <c r="E69">
        <v>42</v>
      </c>
      <c r="F69">
        <v>40</v>
      </c>
      <c r="G69">
        <v>52</v>
      </c>
      <c r="H69">
        <v>67</v>
      </c>
      <c r="J69">
        <v>50</v>
      </c>
      <c r="M69">
        <v>52</v>
      </c>
      <c r="N69">
        <v>42</v>
      </c>
      <c r="O69">
        <v>38</v>
      </c>
      <c r="P69">
        <v>43</v>
      </c>
      <c r="R69">
        <v>66</v>
      </c>
      <c r="S69">
        <v>61</v>
      </c>
      <c r="T69">
        <v>56</v>
      </c>
      <c r="U69">
        <v>45</v>
      </c>
      <c r="V69">
        <v>35</v>
      </c>
      <c r="X69">
        <v>62</v>
      </c>
      <c r="Y69">
        <v>45</v>
      </c>
      <c r="Z69">
        <v>44</v>
      </c>
      <c r="AA69">
        <v>96</v>
      </c>
      <c r="AB69">
        <v>46</v>
      </c>
      <c r="AC69">
        <f t="shared" si="3"/>
        <v>1043</v>
      </c>
      <c r="AD69" t="s">
        <v>33</v>
      </c>
      <c r="AE69">
        <f t="shared" si="4"/>
        <v>69.533333333333331</v>
      </c>
      <c r="AF69">
        <f t="shared" si="5"/>
        <v>94.666666666666671</v>
      </c>
    </row>
    <row r="70" spans="1:32">
      <c r="A70" t="s">
        <v>171</v>
      </c>
      <c r="B70">
        <v>4538</v>
      </c>
      <c r="C70" t="s">
        <v>172</v>
      </c>
      <c r="D70">
        <v>62</v>
      </c>
      <c r="E70">
        <v>41</v>
      </c>
      <c r="F70">
        <v>38</v>
      </c>
      <c r="G70">
        <v>52</v>
      </c>
      <c r="H70">
        <v>68</v>
      </c>
      <c r="L70">
        <v>56</v>
      </c>
      <c r="M70">
        <v>56</v>
      </c>
      <c r="N70">
        <v>42</v>
      </c>
      <c r="O70">
        <v>35</v>
      </c>
      <c r="P70">
        <v>39</v>
      </c>
      <c r="R70">
        <v>70</v>
      </c>
      <c r="S70">
        <v>65</v>
      </c>
      <c r="T70">
        <v>58</v>
      </c>
      <c r="U70">
        <v>42</v>
      </c>
      <c r="V70">
        <v>36</v>
      </c>
      <c r="W70">
        <v>55</v>
      </c>
      <c r="Y70">
        <v>42</v>
      </c>
      <c r="Z70">
        <v>41</v>
      </c>
      <c r="AA70">
        <v>94</v>
      </c>
      <c r="AB70">
        <v>44</v>
      </c>
      <c r="AC70">
        <f t="shared" si="3"/>
        <v>1036</v>
      </c>
      <c r="AD70" t="s">
        <v>33</v>
      </c>
      <c r="AE70">
        <f t="shared" si="4"/>
        <v>69.066666666666663</v>
      </c>
      <c r="AF70">
        <f t="shared" si="5"/>
        <v>92</v>
      </c>
    </row>
    <row r="71" spans="1:32">
      <c r="A71" t="s">
        <v>173</v>
      </c>
      <c r="B71">
        <v>4677</v>
      </c>
      <c r="C71" t="s">
        <v>174</v>
      </c>
      <c r="D71">
        <v>51</v>
      </c>
      <c r="E71">
        <v>38</v>
      </c>
      <c r="F71">
        <v>35</v>
      </c>
      <c r="G71">
        <v>45</v>
      </c>
      <c r="H71">
        <v>51</v>
      </c>
      <c r="L71">
        <v>40</v>
      </c>
      <c r="M71">
        <v>48</v>
      </c>
      <c r="N71">
        <v>35</v>
      </c>
      <c r="O71">
        <v>25</v>
      </c>
      <c r="P71">
        <v>36</v>
      </c>
      <c r="R71">
        <v>40</v>
      </c>
      <c r="S71">
        <v>61</v>
      </c>
      <c r="T71">
        <v>43</v>
      </c>
      <c r="U71">
        <v>43</v>
      </c>
      <c r="V71">
        <v>36</v>
      </c>
      <c r="W71">
        <v>61</v>
      </c>
      <c r="Y71">
        <v>30</v>
      </c>
      <c r="Z71">
        <v>25</v>
      </c>
      <c r="AA71">
        <v>90</v>
      </c>
      <c r="AB71">
        <v>40</v>
      </c>
      <c r="AC71">
        <f t="shared" si="3"/>
        <v>873</v>
      </c>
      <c r="AD71" t="s">
        <v>84</v>
      </c>
      <c r="AE71">
        <f t="shared" si="4"/>
        <v>58.2</v>
      </c>
      <c r="AF71">
        <f t="shared" si="5"/>
        <v>86.666666666666671</v>
      </c>
    </row>
    <row r="72" spans="1:32">
      <c r="A72" t="s">
        <v>175</v>
      </c>
      <c r="B72">
        <v>4539</v>
      </c>
      <c r="C72" t="s">
        <v>176</v>
      </c>
      <c r="D72">
        <v>54</v>
      </c>
      <c r="E72">
        <v>42</v>
      </c>
      <c r="F72">
        <v>40</v>
      </c>
      <c r="G72">
        <v>49</v>
      </c>
      <c r="H72">
        <v>55</v>
      </c>
      <c r="I72">
        <v>56</v>
      </c>
      <c r="K72">
        <v>59</v>
      </c>
      <c r="N72">
        <v>42</v>
      </c>
      <c r="O72">
        <v>39</v>
      </c>
      <c r="P72">
        <v>46</v>
      </c>
      <c r="R72">
        <v>60</v>
      </c>
      <c r="S72">
        <v>50</v>
      </c>
      <c r="T72">
        <v>52</v>
      </c>
      <c r="U72">
        <v>44</v>
      </c>
      <c r="V72">
        <v>42</v>
      </c>
      <c r="X72">
        <v>42</v>
      </c>
      <c r="Y72">
        <v>45</v>
      </c>
      <c r="Z72">
        <v>45</v>
      </c>
      <c r="AA72">
        <v>91</v>
      </c>
      <c r="AB72">
        <v>41</v>
      </c>
      <c r="AC72">
        <f t="shared" si="3"/>
        <v>994</v>
      </c>
      <c r="AD72" t="s">
        <v>33</v>
      </c>
      <c r="AE72">
        <f t="shared" si="4"/>
        <v>66.266666666666666</v>
      </c>
      <c r="AF72">
        <f t="shared" si="5"/>
        <v>88</v>
      </c>
    </row>
    <row r="73" spans="1:32">
      <c r="A73" t="s">
        <v>177</v>
      </c>
      <c r="B73">
        <v>4635</v>
      </c>
      <c r="C73" t="s">
        <v>178</v>
      </c>
      <c r="D73">
        <v>65</v>
      </c>
      <c r="E73">
        <v>47</v>
      </c>
      <c r="F73">
        <v>44</v>
      </c>
      <c r="G73">
        <v>48</v>
      </c>
      <c r="H73">
        <v>65</v>
      </c>
      <c r="K73">
        <v>66</v>
      </c>
      <c r="L73">
        <v>57</v>
      </c>
      <c r="N73">
        <v>46</v>
      </c>
      <c r="O73">
        <v>44</v>
      </c>
      <c r="P73">
        <v>45</v>
      </c>
      <c r="R73">
        <v>68</v>
      </c>
      <c r="S73">
        <v>68</v>
      </c>
      <c r="T73">
        <v>64</v>
      </c>
      <c r="U73">
        <v>46</v>
      </c>
      <c r="V73">
        <v>45</v>
      </c>
      <c r="X73">
        <v>59</v>
      </c>
      <c r="Y73">
        <v>47</v>
      </c>
      <c r="Z73">
        <v>47</v>
      </c>
      <c r="AA73">
        <v>97</v>
      </c>
      <c r="AB73">
        <v>47</v>
      </c>
      <c r="AC73">
        <f t="shared" si="3"/>
        <v>1115</v>
      </c>
      <c r="AD73" t="s">
        <v>33</v>
      </c>
      <c r="AE73">
        <f t="shared" si="4"/>
        <v>74.333333333333329</v>
      </c>
      <c r="AF73">
        <f t="shared" si="5"/>
        <v>96</v>
      </c>
    </row>
    <row r="74" spans="1:32">
      <c r="A74" t="s">
        <v>179</v>
      </c>
      <c r="B74">
        <v>4540</v>
      </c>
      <c r="C74" t="s">
        <v>180</v>
      </c>
      <c r="D74">
        <v>40</v>
      </c>
      <c r="E74">
        <v>46</v>
      </c>
      <c r="F74">
        <v>44</v>
      </c>
      <c r="G74">
        <v>47</v>
      </c>
      <c r="H74">
        <v>47</v>
      </c>
      <c r="J74">
        <v>45</v>
      </c>
      <c r="K74">
        <v>49</v>
      </c>
      <c r="N74">
        <v>40</v>
      </c>
      <c r="O74">
        <v>38</v>
      </c>
      <c r="P74">
        <v>41</v>
      </c>
      <c r="R74">
        <v>51</v>
      </c>
      <c r="S74">
        <v>46</v>
      </c>
      <c r="T74">
        <v>57</v>
      </c>
      <c r="U74">
        <v>42</v>
      </c>
      <c r="V74">
        <v>42</v>
      </c>
      <c r="X74">
        <v>45</v>
      </c>
      <c r="Y74">
        <v>42</v>
      </c>
      <c r="Z74">
        <v>40</v>
      </c>
      <c r="AA74">
        <v>92</v>
      </c>
      <c r="AB74">
        <v>40</v>
      </c>
      <c r="AC74">
        <f t="shared" si="3"/>
        <v>934</v>
      </c>
      <c r="AD74" t="s">
        <v>36</v>
      </c>
      <c r="AE74">
        <f t="shared" si="4"/>
        <v>62.266666666666666</v>
      </c>
      <c r="AF74">
        <f t="shared" si="5"/>
        <v>88</v>
      </c>
    </row>
    <row r="75" spans="1:32">
      <c r="A75" t="s">
        <v>181</v>
      </c>
      <c r="B75">
        <v>4636</v>
      </c>
      <c r="C75" t="s">
        <v>182</v>
      </c>
      <c r="D75">
        <v>54</v>
      </c>
      <c r="E75">
        <v>44</v>
      </c>
      <c r="F75">
        <v>42</v>
      </c>
      <c r="G75">
        <v>51</v>
      </c>
      <c r="H75">
        <v>64</v>
      </c>
      <c r="K75">
        <v>56</v>
      </c>
      <c r="L75">
        <v>40</v>
      </c>
      <c r="N75">
        <v>45</v>
      </c>
      <c r="O75">
        <v>42</v>
      </c>
      <c r="P75">
        <v>41</v>
      </c>
      <c r="R75">
        <v>53</v>
      </c>
      <c r="S75">
        <v>49</v>
      </c>
      <c r="T75">
        <v>54</v>
      </c>
      <c r="U75">
        <v>43</v>
      </c>
      <c r="V75">
        <v>38</v>
      </c>
      <c r="X75">
        <v>53</v>
      </c>
      <c r="Y75">
        <v>44</v>
      </c>
      <c r="Z75">
        <v>43</v>
      </c>
      <c r="AA75">
        <v>92</v>
      </c>
      <c r="AB75">
        <v>42</v>
      </c>
      <c r="AC75">
        <f t="shared" si="3"/>
        <v>990</v>
      </c>
      <c r="AD75" t="s">
        <v>33</v>
      </c>
      <c r="AE75">
        <f t="shared" si="4"/>
        <v>66</v>
      </c>
      <c r="AF75">
        <f t="shared" si="5"/>
        <v>89.333333333333329</v>
      </c>
    </row>
    <row r="76" spans="1:32">
      <c r="A76" t="s">
        <v>183</v>
      </c>
      <c r="B76">
        <v>4637</v>
      </c>
      <c r="C76" t="s">
        <v>184</v>
      </c>
      <c r="D76">
        <v>44</v>
      </c>
      <c r="E76">
        <v>34</v>
      </c>
      <c r="F76">
        <v>28</v>
      </c>
      <c r="G76">
        <v>43</v>
      </c>
      <c r="H76">
        <v>58</v>
      </c>
      <c r="K76">
        <v>45</v>
      </c>
      <c r="L76">
        <v>43</v>
      </c>
      <c r="N76">
        <v>35</v>
      </c>
      <c r="O76">
        <v>28</v>
      </c>
      <c r="P76">
        <v>33</v>
      </c>
      <c r="R76">
        <v>51</v>
      </c>
      <c r="S76">
        <v>52</v>
      </c>
      <c r="T76">
        <v>59</v>
      </c>
      <c r="U76">
        <v>44</v>
      </c>
      <c r="V76">
        <v>35</v>
      </c>
      <c r="X76">
        <v>56</v>
      </c>
      <c r="Y76">
        <v>40</v>
      </c>
      <c r="Z76">
        <v>40</v>
      </c>
      <c r="AA76">
        <v>86</v>
      </c>
      <c r="AB76">
        <v>36</v>
      </c>
      <c r="AC76">
        <f t="shared" si="3"/>
        <v>890</v>
      </c>
      <c r="AD76" t="s">
        <v>36</v>
      </c>
      <c r="AE76">
        <f t="shared" si="4"/>
        <v>59.333333333333336</v>
      </c>
      <c r="AF76">
        <f t="shared" si="5"/>
        <v>81.333333333333329</v>
      </c>
    </row>
    <row r="77" spans="1:32">
      <c r="A77" t="s">
        <v>185</v>
      </c>
      <c r="B77">
        <v>4541</v>
      </c>
      <c r="C77" t="s">
        <v>186</v>
      </c>
      <c r="D77">
        <v>56</v>
      </c>
      <c r="E77">
        <v>43</v>
      </c>
      <c r="F77">
        <v>41</v>
      </c>
      <c r="G77">
        <v>43</v>
      </c>
      <c r="H77">
        <v>69</v>
      </c>
      <c r="L77">
        <v>52</v>
      </c>
      <c r="M77">
        <v>53</v>
      </c>
      <c r="N77">
        <v>43</v>
      </c>
      <c r="O77">
        <v>42</v>
      </c>
      <c r="P77">
        <v>43</v>
      </c>
      <c r="R77">
        <v>52</v>
      </c>
      <c r="S77">
        <v>65</v>
      </c>
      <c r="T77">
        <v>60</v>
      </c>
      <c r="U77">
        <v>45</v>
      </c>
      <c r="V77">
        <v>40</v>
      </c>
      <c r="X77">
        <v>51</v>
      </c>
      <c r="Y77">
        <v>45</v>
      </c>
      <c r="Z77">
        <v>40</v>
      </c>
      <c r="AA77">
        <v>92</v>
      </c>
      <c r="AB77">
        <v>45</v>
      </c>
      <c r="AC77">
        <f t="shared" si="3"/>
        <v>1020</v>
      </c>
      <c r="AD77" t="s">
        <v>33</v>
      </c>
      <c r="AE77">
        <f t="shared" si="4"/>
        <v>68</v>
      </c>
      <c r="AF77">
        <f t="shared" si="5"/>
        <v>91.333333333333329</v>
      </c>
    </row>
    <row r="78" spans="1:32">
      <c r="A78" t="s">
        <v>187</v>
      </c>
      <c r="B78">
        <v>4638</v>
      </c>
      <c r="C78" t="s">
        <v>188</v>
      </c>
      <c r="D78">
        <v>40</v>
      </c>
      <c r="E78">
        <v>30</v>
      </c>
      <c r="F78">
        <v>28</v>
      </c>
      <c r="G78">
        <v>40</v>
      </c>
      <c r="H78">
        <v>56</v>
      </c>
      <c r="L78">
        <v>49</v>
      </c>
      <c r="M78">
        <v>47</v>
      </c>
      <c r="N78">
        <v>35</v>
      </c>
      <c r="O78">
        <v>32</v>
      </c>
      <c r="P78">
        <v>28</v>
      </c>
      <c r="R78">
        <v>51</v>
      </c>
      <c r="S78">
        <v>49</v>
      </c>
      <c r="T78">
        <v>59</v>
      </c>
      <c r="U78">
        <v>40</v>
      </c>
      <c r="V78">
        <v>36</v>
      </c>
      <c r="X78">
        <v>42</v>
      </c>
      <c r="Y78">
        <v>40</v>
      </c>
      <c r="Z78">
        <v>39</v>
      </c>
      <c r="AA78">
        <v>92</v>
      </c>
      <c r="AB78">
        <v>40</v>
      </c>
      <c r="AC78">
        <f t="shared" si="3"/>
        <v>873</v>
      </c>
      <c r="AD78" t="s">
        <v>84</v>
      </c>
      <c r="AE78">
        <f t="shared" si="4"/>
        <v>58.2</v>
      </c>
      <c r="AF78">
        <f t="shared" si="5"/>
        <v>88</v>
      </c>
    </row>
    <row r="79" spans="1:32">
      <c r="A79" t="s">
        <v>189</v>
      </c>
      <c r="B79">
        <v>4675</v>
      </c>
      <c r="C79" t="s">
        <v>190</v>
      </c>
      <c r="D79">
        <v>57</v>
      </c>
      <c r="E79">
        <v>35</v>
      </c>
      <c r="F79">
        <v>32</v>
      </c>
      <c r="G79">
        <v>52</v>
      </c>
      <c r="H79">
        <v>67</v>
      </c>
      <c r="J79">
        <v>53</v>
      </c>
      <c r="M79">
        <v>48</v>
      </c>
      <c r="N79">
        <v>40</v>
      </c>
      <c r="O79">
        <v>32</v>
      </c>
      <c r="P79">
        <v>40</v>
      </c>
      <c r="R79">
        <v>54</v>
      </c>
      <c r="S79">
        <v>58</v>
      </c>
      <c r="T79">
        <v>58</v>
      </c>
      <c r="U79">
        <v>44</v>
      </c>
      <c r="V79">
        <v>40</v>
      </c>
      <c r="W79">
        <v>55</v>
      </c>
      <c r="Y79">
        <v>42</v>
      </c>
      <c r="Z79">
        <v>40</v>
      </c>
      <c r="AA79">
        <v>85</v>
      </c>
      <c r="AB79">
        <v>35</v>
      </c>
      <c r="AC79">
        <f t="shared" si="3"/>
        <v>967</v>
      </c>
      <c r="AD79" t="s">
        <v>36</v>
      </c>
      <c r="AE79">
        <f t="shared" si="4"/>
        <v>64.466666666666669</v>
      </c>
      <c r="AF79">
        <f t="shared" si="5"/>
        <v>80</v>
      </c>
    </row>
    <row r="80" spans="1:32">
      <c r="A80" t="s">
        <v>191</v>
      </c>
      <c r="B80">
        <v>4639</v>
      </c>
      <c r="C80" t="s">
        <v>192</v>
      </c>
      <c r="D80">
        <v>52</v>
      </c>
      <c r="E80">
        <v>42</v>
      </c>
      <c r="F80">
        <v>40</v>
      </c>
      <c r="G80">
        <v>58</v>
      </c>
      <c r="H80">
        <v>64</v>
      </c>
      <c r="L80">
        <v>65</v>
      </c>
      <c r="M80">
        <v>52</v>
      </c>
      <c r="N80">
        <v>45</v>
      </c>
      <c r="O80">
        <v>44</v>
      </c>
      <c r="P80">
        <v>43</v>
      </c>
      <c r="R80">
        <v>56</v>
      </c>
      <c r="S80">
        <v>73</v>
      </c>
      <c r="T80">
        <v>56</v>
      </c>
      <c r="U80">
        <v>45</v>
      </c>
      <c r="V80">
        <v>42</v>
      </c>
      <c r="X80">
        <v>63</v>
      </c>
      <c r="Y80">
        <v>44</v>
      </c>
      <c r="Z80">
        <v>42</v>
      </c>
      <c r="AA80">
        <v>96</v>
      </c>
      <c r="AB80">
        <v>46</v>
      </c>
      <c r="AC80">
        <f t="shared" si="3"/>
        <v>1068</v>
      </c>
      <c r="AD80" t="s">
        <v>33</v>
      </c>
      <c r="AE80">
        <f t="shared" si="4"/>
        <v>71.2</v>
      </c>
      <c r="AF80">
        <f t="shared" si="5"/>
        <v>94.666666666666671</v>
      </c>
    </row>
    <row r="81" spans="1:32">
      <c r="A81" t="s">
        <v>193</v>
      </c>
      <c r="B81">
        <v>4542</v>
      </c>
      <c r="C81" t="s">
        <v>194</v>
      </c>
      <c r="D81">
        <v>59</v>
      </c>
      <c r="E81">
        <v>33</v>
      </c>
      <c r="F81">
        <v>30</v>
      </c>
      <c r="G81">
        <v>57</v>
      </c>
      <c r="H81">
        <v>60</v>
      </c>
      <c r="L81">
        <v>55</v>
      </c>
      <c r="M81">
        <v>53</v>
      </c>
      <c r="N81">
        <v>44</v>
      </c>
      <c r="O81">
        <v>40</v>
      </c>
      <c r="P81">
        <v>41</v>
      </c>
      <c r="R81">
        <v>66</v>
      </c>
      <c r="S81">
        <v>63</v>
      </c>
      <c r="T81">
        <v>64</v>
      </c>
      <c r="U81">
        <v>44</v>
      </c>
      <c r="V81">
        <v>43</v>
      </c>
      <c r="W81">
        <v>60</v>
      </c>
      <c r="Y81">
        <v>44</v>
      </c>
      <c r="Z81">
        <v>43</v>
      </c>
      <c r="AA81">
        <v>95</v>
      </c>
      <c r="AB81">
        <v>45</v>
      </c>
      <c r="AC81">
        <f t="shared" si="3"/>
        <v>1039</v>
      </c>
      <c r="AD81" t="s">
        <v>33</v>
      </c>
      <c r="AE81">
        <f t="shared" si="4"/>
        <v>69.266666666666666</v>
      </c>
      <c r="AF81">
        <f t="shared" si="5"/>
        <v>93.333333333333329</v>
      </c>
    </row>
    <row r="82" spans="1:32">
      <c r="A82" t="s">
        <v>195</v>
      </c>
      <c r="B82">
        <v>4543</v>
      </c>
      <c r="C82" t="s">
        <v>196</v>
      </c>
      <c r="D82">
        <v>52</v>
      </c>
      <c r="E82">
        <v>40</v>
      </c>
      <c r="F82">
        <v>38</v>
      </c>
      <c r="G82">
        <v>48</v>
      </c>
      <c r="H82">
        <v>62</v>
      </c>
      <c r="L82">
        <v>46</v>
      </c>
      <c r="M82">
        <v>49</v>
      </c>
      <c r="N82">
        <v>40</v>
      </c>
      <c r="O82">
        <v>41</v>
      </c>
      <c r="P82">
        <v>35</v>
      </c>
      <c r="R82">
        <v>53</v>
      </c>
      <c r="S82">
        <v>64</v>
      </c>
      <c r="T82">
        <v>58</v>
      </c>
      <c r="U82">
        <v>43</v>
      </c>
      <c r="V82">
        <v>39</v>
      </c>
      <c r="X82">
        <v>56</v>
      </c>
      <c r="Y82">
        <v>43</v>
      </c>
      <c r="Z82">
        <v>41</v>
      </c>
      <c r="AA82">
        <v>92</v>
      </c>
      <c r="AB82">
        <v>43</v>
      </c>
      <c r="AC82">
        <f t="shared" si="3"/>
        <v>983</v>
      </c>
      <c r="AD82" t="s">
        <v>36</v>
      </c>
      <c r="AE82">
        <f t="shared" si="4"/>
        <v>65.533333333333331</v>
      </c>
      <c r="AF82">
        <f t="shared" si="5"/>
        <v>90</v>
      </c>
    </row>
    <row r="83" spans="1:32">
      <c r="A83" t="s">
        <v>197</v>
      </c>
      <c r="B83">
        <v>4640</v>
      </c>
      <c r="C83" t="s">
        <v>198</v>
      </c>
      <c r="D83">
        <v>54</v>
      </c>
      <c r="E83">
        <v>40</v>
      </c>
      <c r="F83">
        <v>38</v>
      </c>
      <c r="G83">
        <v>47</v>
      </c>
      <c r="H83">
        <v>59</v>
      </c>
      <c r="I83">
        <v>65</v>
      </c>
      <c r="K83">
        <v>68</v>
      </c>
      <c r="N83">
        <v>42</v>
      </c>
      <c r="O83">
        <v>43</v>
      </c>
      <c r="P83">
        <v>43</v>
      </c>
      <c r="R83">
        <v>56</v>
      </c>
      <c r="S83">
        <v>54</v>
      </c>
      <c r="T83">
        <v>49</v>
      </c>
      <c r="U83">
        <v>45</v>
      </c>
      <c r="V83">
        <v>42</v>
      </c>
      <c r="W83">
        <v>58</v>
      </c>
      <c r="Y83">
        <v>45</v>
      </c>
      <c r="Z83">
        <v>44</v>
      </c>
      <c r="AA83">
        <v>92</v>
      </c>
      <c r="AB83">
        <v>43</v>
      </c>
      <c r="AC83">
        <f t="shared" si="3"/>
        <v>1027</v>
      </c>
      <c r="AD83" t="s">
        <v>33</v>
      </c>
      <c r="AE83">
        <f t="shared" si="4"/>
        <v>68.466666666666669</v>
      </c>
      <c r="AF83">
        <f t="shared" si="5"/>
        <v>90</v>
      </c>
    </row>
    <row r="84" spans="1:32">
      <c r="A84" t="s">
        <v>199</v>
      </c>
      <c r="B84">
        <v>4544</v>
      </c>
      <c r="C84" t="s">
        <v>200</v>
      </c>
      <c r="D84">
        <v>40</v>
      </c>
      <c r="E84">
        <v>46</v>
      </c>
      <c r="F84">
        <v>44</v>
      </c>
      <c r="G84">
        <v>41</v>
      </c>
      <c r="H84">
        <v>65</v>
      </c>
      <c r="L84">
        <v>40</v>
      </c>
      <c r="M84">
        <v>47</v>
      </c>
      <c r="N84">
        <v>46</v>
      </c>
      <c r="O84">
        <v>42</v>
      </c>
      <c r="P84">
        <v>40</v>
      </c>
      <c r="R84">
        <v>40</v>
      </c>
      <c r="S84">
        <v>49</v>
      </c>
      <c r="T84">
        <v>47</v>
      </c>
      <c r="U84">
        <v>45</v>
      </c>
      <c r="V84">
        <v>42</v>
      </c>
      <c r="W84">
        <v>55</v>
      </c>
      <c r="Y84">
        <v>46</v>
      </c>
      <c r="Z84">
        <v>44</v>
      </c>
      <c r="AA84">
        <v>95</v>
      </c>
      <c r="AB84">
        <v>46</v>
      </c>
      <c r="AC84">
        <f t="shared" si="3"/>
        <v>960</v>
      </c>
      <c r="AD84" t="s">
        <v>36</v>
      </c>
      <c r="AE84">
        <f t="shared" si="4"/>
        <v>64</v>
      </c>
      <c r="AF84">
        <f t="shared" si="5"/>
        <v>94</v>
      </c>
    </row>
    <row r="85" spans="1:32">
      <c r="A85" t="s">
        <v>201</v>
      </c>
      <c r="B85">
        <v>4641</v>
      </c>
      <c r="C85" t="s">
        <v>202</v>
      </c>
      <c r="D85">
        <v>65</v>
      </c>
      <c r="E85">
        <v>48</v>
      </c>
      <c r="F85">
        <v>45</v>
      </c>
      <c r="G85">
        <v>52</v>
      </c>
      <c r="H85">
        <v>66</v>
      </c>
      <c r="K85">
        <v>68</v>
      </c>
      <c r="L85">
        <v>60</v>
      </c>
      <c r="N85">
        <v>47</v>
      </c>
      <c r="O85">
        <v>46</v>
      </c>
      <c r="P85">
        <v>46</v>
      </c>
      <c r="R85">
        <v>60</v>
      </c>
      <c r="S85">
        <v>70</v>
      </c>
      <c r="T85">
        <v>62</v>
      </c>
      <c r="U85">
        <v>47</v>
      </c>
      <c r="V85">
        <v>47</v>
      </c>
      <c r="X85">
        <v>60</v>
      </c>
      <c r="Y85">
        <v>47</v>
      </c>
      <c r="Z85">
        <v>47</v>
      </c>
      <c r="AA85">
        <v>98</v>
      </c>
      <c r="AB85">
        <v>49</v>
      </c>
      <c r="AC85">
        <f t="shared" si="3"/>
        <v>1130</v>
      </c>
      <c r="AD85" t="s">
        <v>33</v>
      </c>
      <c r="AE85">
        <f t="shared" si="4"/>
        <v>75.333333333333329</v>
      </c>
      <c r="AF85">
        <f t="shared" si="5"/>
        <v>98</v>
      </c>
    </row>
    <row r="86" spans="1:32">
      <c r="A86" t="s">
        <v>203</v>
      </c>
      <c r="B86">
        <v>4545</v>
      </c>
      <c r="C86" t="s">
        <v>204</v>
      </c>
      <c r="D86">
        <v>61</v>
      </c>
      <c r="E86">
        <v>48</v>
      </c>
      <c r="F86">
        <v>45</v>
      </c>
      <c r="G86">
        <v>58</v>
      </c>
      <c r="H86">
        <v>64</v>
      </c>
      <c r="L86">
        <v>60</v>
      </c>
      <c r="M86">
        <v>57</v>
      </c>
      <c r="N86">
        <v>47</v>
      </c>
      <c r="O86">
        <v>44</v>
      </c>
      <c r="P86">
        <v>45</v>
      </c>
      <c r="R86">
        <v>64</v>
      </c>
      <c r="S86">
        <v>71</v>
      </c>
      <c r="T86">
        <v>65</v>
      </c>
      <c r="U86">
        <v>46</v>
      </c>
      <c r="V86">
        <v>45</v>
      </c>
      <c r="W86">
        <v>66</v>
      </c>
      <c r="Y86">
        <v>46</v>
      </c>
      <c r="Z86">
        <v>45</v>
      </c>
      <c r="AA86">
        <v>96</v>
      </c>
      <c r="AB86">
        <v>46</v>
      </c>
      <c r="AC86">
        <f t="shared" si="3"/>
        <v>1119</v>
      </c>
      <c r="AD86" t="s">
        <v>33</v>
      </c>
      <c r="AE86">
        <f t="shared" si="4"/>
        <v>74.599999999999994</v>
      </c>
      <c r="AF86">
        <f t="shared" si="5"/>
        <v>94.666666666666671</v>
      </c>
    </row>
    <row r="87" spans="1:32">
      <c r="A87" t="s">
        <v>205</v>
      </c>
      <c r="B87">
        <v>4546</v>
      </c>
      <c r="C87" t="s">
        <v>206</v>
      </c>
      <c r="D87">
        <v>62</v>
      </c>
      <c r="E87">
        <v>45</v>
      </c>
      <c r="F87">
        <v>42</v>
      </c>
      <c r="G87">
        <v>43</v>
      </c>
      <c r="H87">
        <v>60</v>
      </c>
      <c r="J87">
        <v>48</v>
      </c>
      <c r="K87">
        <v>61</v>
      </c>
      <c r="N87">
        <v>45</v>
      </c>
      <c r="O87">
        <v>44</v>
      </c>
      <c r="P87">
        <v>46</v>
      </c>
      <c r="R87">
        <v>59</v>
      </c>
      <c r="S87">
        <v>59</v>
      </c>
      <c r="T87">
        <v>60</v>
      </c>
      <c r="U87">
        <v>45</v>
      </c>
      <c r="V87">
        <v>45</v>
      </c>
      <c r="X87">
        <v>61</v>
      </c>
      <c r="Y87">
        <v>45</v>
      </c>
      <c r="Z87">
        <v>47</v>
      </c>
      <c r="AA87">
        <v>96</v>
      </c>
      <c r="AB87">
        <v>46</v>
      </c>
      <c r="AC87">
        <f t="shared" si="3"/>
        <v>1059</v>
      </c>
      <c r="AD87" t="s">
        <v>33</v>
      </c>
      <c r="AE87">
        <f t="shared" si="4"/>
        <v>70.599999999999994</v>
      </c>
      <c r="AF87">
        <f t="shared" si="5"/>
        <v>94.666666666666671</v>
      </c>
    </row>
    <row r="88" spans="1:32">
      <c r="A88" t="s">
        <v>207</v>
      </c>
      <c r="B88">
        <v>4642</v>
      </c>
      <c r="C88" t="s">
        <v>208</v>
      </c>
      <c r="D88">
        <v>45</v>
      </c>
      <c r="E88">
        <v>32</v>
      </c>
      <c r="F88">
        <v>30</v>
      </c>
      <c r="G88">
        <v>40</v>
      </c>
      <c r="H88">
        <v>50</v>
      </c>
      <c r="K88">
        <v>41</v>
      </c>
      <c r="L88">
        <v>40</v>
      </c>
      <c r="N88">
        <v>33</v>
      </c>
      <c r="O88">
        <v>41</v>
      </c>
      <c r="P88">
        <v>45</v>
      </c>
      <c r="R88">
        <v>40</v>
      </c>
      <c r="S88">
        <v>53</v>
      </c>
      <c r="T88">
        <v>43</v>
      </c>
      <c r="U88">
        <v>41</v>
      </c>
      <c r="V88">
        <v>34</v>
      </c>
      <c r="X88">
        <v>48</v>
      </c>
      <c r="Y88">
        <v>42</v>
      </c>
      <c r="Z88">
        <v>40</v>
      </c>
      <c r="AA88">
        <v>95</v>
      </c>
      <c r="AB88">
        <v>45</v>
      </c>
      <c r="AC88">
        <f t="shared" si="3"/>
        <v>878</v>
      </c>
      <c r="AD88" t="s">
        <v>84</v>
      </c>
      <c r="AE88">
        <f t="shared" si="4"/>
        <v>58.533333333333331</v>
      </c>
      <c r="AF88">
        <f t="shared" si="5"/>
        <v>93.333333333333329</v>
      </c>
    </row>
    <row r="89" spans="1:32">
      <c r="A89" t="s">
        <v>209</v>
      </c>
      <c r="B89">
        <v>4547</v>
      </c>
      <c r="C89" t="s">
        <v>210</v>
      </c>
      <c r="D89">
        <v>49</v>
      </c>
      <c r="E89">
        <v>35</v>
      </c>
      <c r="F89">
        <v>33</v>
      </c>
      <c r="G89">
        <v>49</v>
      </c>
      <c r="H89">
        <v>45</v>
      </c>
      <c r="J89">
        <v>40</v>
      </c>
      <c r="M89">
        <v>44</v>
      </c>
      <c r="N89">
        <v>37</v>
      </c>
      <c r="O89">
        <v>40</v>
      </c>
      <c r="P89">
        <v>41</v>
      </c>
      <c r="R89">
        <v>40</v>
      </c>
      <c r="S89">
        <v>58</v>
      </c>
      <c r="T89">
        <v>46</v>
      </c>
      <c r="U89">
        <v>45</v>
      </c>
      <c r="V89">
        <v>35</v>
      </c>
      <c r="W89">
        <v>50</v>
      </c>
      <c r="Y89">
        <v>45</v>
      </c>
      <c r="Z89">
        <v>41</v>
      </c>
      <c r="AA89">
        <v>95</v>
      </c>
      <c r="AB89">
        <v>47</v>
      </c>
      <c r="AC89">
        <f t="shared" si="3"/>
        <v>915</v>
      </c>
      <c r="AD89" t="s">
        <v>36</v>
      </c>
      <c r="AE89">
        <f t="shared" si="4"/>
        <v>61</v>
      </c>
      <c r="AF89">
        <f t="shared" si="5"/>
        <v>94.666666666666671</v>
      </c>
    </row>
    <row r="90" spans="1:32">
      <c r="A90" t="s">
        <v>211</v>
      </c>
      <c r="B90">
        <v>4643</v>
      </c>
      <c r="C90" t="s">
        <v>212</v>
      </c>
      <c r="D90">
        <v>63</v>
      </c>
      <c r="E90">
        <v>40</v>
      </c>
      <c r="F90">
        <v>38</v>
      </c>
      <c r="G90">
        <v>55</v>
      </c>
      <c r="H90">
        <v>68</v>
      </c>
      <c r="K90">
        <v>69</v>
      </c>
      <c r="L90">
        <v>60</v>
      </c>
      <c r="N90">
        <v>40</v>
      </c>
      <c r="O90">
        <v>40</v>
      </c>
      <c r="P90">
        <v>32</v>
      </c>
      <c r="R90">
        <v>57</v>
      </c>
      <c r="S90">
        <v>67</v>
      </c>
      <c r="T90">
        <v>57</v>
      </c>
      <c r="U90">
        <v>42</v>
      </c>
      <c r="V90">
        <v>39</v>
      </c>
      <c r="X90">
        <v>62</v>
      </c>
      <c r="Y90">
        <v>42</v>
      </c>
      <c r="Z90">
        <v>30</v>
      </c>
      <c r="AA90">
        <v>80</v>
      </c>
      <c r="AB90">
        <v>40</v>
      </c>
      <c r="AC90">
        <f t="shared" si="3"/>
        <v>1021</v>
      </c>
      <c r="AD90" t="s">
        <v>33</v>
      </c>
      <c r="AE90">
        <f t="shared" si="4"/>
        <v>68.066666666666663</v>
      </c>
      <c r="AF90">
        <f t="shared" si="5"/>
        <v>80</v>
      </c>
    </row>
    <row r="91" spans="1:32">
      <c r="A91" t="s">
        <v>213</v>
      </c>
      <c r="B91">
        <v>4676</v>
      </c>
      <c r="C91" t="s">
        <v>214</v>
      </c>
      <c r="D91">
        <v>60</v>
      </c>
      <c r="E91">
        <v>35</v>
      </c>
      <c r="F91">
        <v>32</v>
      </c>
      <c r="G91">
        <v>48</v>
      </c>
      <c r="H91">
        <v>56</v>
      </c>
      <c r="L91">
        <v>43</v>
      </c>
      <c r="M91">
        <v>52</v>
      </c>
      <c r="N91">
        <v>37</v>
      </c>
      <c r="O91">
        <v>38</v>
      </c>
      <c r="P91">
        <v>28</v>
      </c>
      <c r="R91">
        <v>55</v>
      </c>
      <c r="S91">
        <v>64</v>
      </c>
      <c r="T91">
        <v>51</v>
      </c>
      <c r="U91">
        <v>42</v>
      </c>
      <c r="V91">
        <v>40</v>
      </c>
      <c r="W91">
        <v>52</v>
      </c>
      <c r="Y91">
        <v>41</v>
      </c>
      <c r="Z91">
        <v>30</v>
      </c>
      <c r="AA91">
        <v>84</v>
      </c>
      <c r="AB91">
        <v>34</v>
      </c>
      <c r="AC91">
        <f t="shared" si="3"/>
        <v>922</v>
      </c>
      <c r="AD91" t="s">
        <v>36</v>
      </c>
      <c r="AE91">
        <f t="shared" si="4"/>
        <v>61.466666666666669</v>
      </c>
      <c r="AF91">
        <f t="shared" si="5"/>
        <v>78.666666666666671</v>
      </c>
    </row>
    <row r="92" spans="1:32">
      <c r="A92" t="s">
        <v>215</v>
      </c>
      <c r="B92">
        <v>4548</v>
      </c>
      <c r="C92" t="s">
        <v>216</v>
      </c>
      <c r="D92">
        <v>59</v>
      </c>
      <c r="E92">
        <v>40</v>
      </c>
      <c r="F92">
        <v>37</v>
      </c>
      <c r="G92">
        <v>44</v>
      </c>
      <c r="H92">
        <v>58</v>
      </c>
      <c r="I92">
        <v>57</v>
      </c>
      <c r="K92">
        <v>59</v>
      </c>
      <c r="N92">
        <v>42</v>
      </c>
      <c r="O92">
        <v>41</v>
      </c>
      <c r="P92">
        <v>47</v>
      </c>
      <c r="R92">
        <v>51</v>
      </c>
      <c r="S92">
        <v>40</v>
      </c>
      <c r="T92">
        <v>56</v>
      </c>
      <c r="U92">
        <v>45</v>
      </c>
      <c r="V92">
        <v>40</v>
      </c>
      <c r="X92">
        <v>59</v>
      </c>
      <c r="Y92">
        <v>45</v>
      </c>
      <c r="Z92">
        <v>35</v>
      </c>
      <c r="AA92">
        <v>94</v>
      </c>
      <c r="AB92">
        <v>44</v>
      </c>
      <c r="AC92">
        <f t="shared" si="3"/>
        <v>993</v>
      </c>
      <c r="AD92" t="s">
        <v>33</v>
      </c>
      <c r="AE92">
        <f t="shared" si="4"/>
        <v>66.2</v>
      </c>
      <c r="AF92">
        <f t="shared" si="5"/>
        <v>92</v>
      </c>
    </row>
    <row r="93" spans="1:32">
      <c r="A93" t="s">
        <v>217</v>
      </c>
      <c r="B93">
        <v>4644</v>
      </c>
      <c r="C93" t="s">
        <v>218</v>
      </c>
      <c r="D93">
        <v>64</v>
      </c>
      <c r="E93">
        <v>42</v>
      </c>
      <c r="F93">
        <v>39</v>
      </c>
      <c r="G93">
        <v>54</v>
      </c>
      <c r="H93">
        <v>72</v>
      </c>
      <c r="K93">
        <v>58</v>
      </c>
      <c r="L93">
        <v>48</v>
      </c>
      <c r="N93">
        <v>42</v>
      </c>
      <c r="O93">
        <v>42</v>
      </c>
      <c r="P93">
        <v>44</v>
      </c>
      <c r="R93">
        <v>46</v>
      </c>
      <c r="S93">
        <v>54</v>
      </c>
      <c r="T93">
        <v>57</v>
      </c>
      <c r="U93">
        <v>44</v>
      </c>
      <c r="V93">
        <v>42</v>
      </c>
      <c r="X93">
        <v>50</v>
      </c>
      <c r="Y93">
        <v>46</v>
      </c>
      <c r="Z93">
        <v>46</v>
      </c>
      <c r="AA93">
        <v>88</v>
      </c>
      <c r="AB93">
        <v>44</v>
      </c>
      <c r="AC93">
        <f t="shared" si="3"/>
        <v>1022</v>
      </c>
      <c r="AD93" t="s">
        <v>33</v>
      </c>
      <c r="AE93">
        <f t="shared" si="4"/>
        <v>68.13333333333334</v>
      </c>
      <c r="AF93">
        <f t="shared" si="5"/>
        <v>88</v>
      </c>
    </row>
    <row r="94" spans="1:32">
      <c r="A94" t="s">
        <v>219</v>
      </c>
      <c r="B94">
        <v>4549</v>
      </c>
      <c r="C94" t="s">
        <v>220</v>
      </c>
      <c r="D94">
        <v>66</v>
      </c>
      <c r="E94">
        <v>44</v>
      </c>
      <c r="F94">
        <v>42</v>
      </c>
      <c r="G94">
        <v>52</v>
      </c>
      <c r="H94">
        <v>67</v>
      </c>
      <c r="K94">
        <v>46</v>
      </c>
      <c r="L94">
        <v>40</v>
      </c>
      <c r="N94">
        <v>44</v>
      </c>
      <c r="O94">
        <v>41</v>
      </c>
      <c r="P94">
        <v>41</v>
      </c>
      <c r="R94">
        <v>59</v>
      </c>
      <c r="S94">
        <v>50</v>
      </c>
      <c r="T94">
        <v>56</v>
      </c>
      <c r="U94">
        <v>43</v>
      </c>
      <c r="V94">
        <v>42</v>
      </c>
      <c r="X94">
        <v>58</v>
      </c>
      <c r="Y94">
        <v>43</v>
      </c>
      <c r="Z94">
        <v>40</v>
      </c>
      <c r="AA94">
        <v>92</v>
      </c>
      <c r="AB94">
        <v>41</v>
      </c>
      <c r="AC94">
        <f t="shared" si="3"/>
        <v>1007</v>
      </c>
      <c r="AD94" t="s">
        <v>33</v>
      </c>
      <c r="AE94">
        <f t="shared" si="4"/>
        <v>67.13333333333334</v>
      </c>
      <c r="AF94">
        <f t="shared" si="5"/>
        <v>88.666666666666671</v>
      </c>
    </row>
    <row r="95" spans="1:32">
      <c r="A95" t="s">
        <v>221</v>
      </c>
      <c r="B95">
        <v>4645</v>
      </c>
      <c r="C95" t="s">
        <v>222</v>
      </c>
      <c r="D95">
        <v>71</v>
      </c>
      <c r="E95">
        <v>42</v>
      </c>
      <c r="F95">
        <v>40</v>
      </c>
      <c r="G95">
        <v>61</v>
      </c>
      <c r="H95">
        <v>68</v>
      </c>
      <c r="K95">
        <v>64</v>
      </c>
      <c r="L95">
        <v>59</v>
      </c>
      <c r="N95">
        <v>45</v>
      </c>
      <c r="O95">
        <v>40</v>
      </c>
      <c r="P95">
        <v>39</v>
      </c>
      <c r="R95">
        <v>69</v>
      </c>
      <c r="S95">
        <v>61</v>
      </c>
      <c r="T95">
        <v>60</v>
      </c>
      <c r="U95">
        <v>40</v>
      </c>
      <c r="V95">
        <v>45</v>
      </c>
      <c r="X95">
        <v>59</v>
      </c>
      <c r="Y95">
        <v>46</v>
      </c>
      <c r="Z95">
        <v>42</v>
      </c>
      <c r="AA95">
        <v>95</v>
      </c>
      <c r="AB95">
        <v>45</v>
      </c>
      <c r="AC95">
        <f t="shared" si="3"/>
        <v>1091</v>
      </c>
      <c r="AD95" t="s">
        <v>33</v>
      </c>
      <c r="AE95">
        <f t="shared" si="4"/>
        <v>72.733333333333334</v>
      </c>
      <c r="AF95">
        <f t="shared" si="5"/>
        <v>93.333333333333329</v>
      </c>
    </row>
    <row r="96" spans="1:32">
      <c r="A96" t="s">
        <v>223</v>
      </c>
      <c r="B96">
        <v>4646</v>
      </c>
      <c r="C96" t="s">
        <v>224</v>
      </c>
      <c r="D96">
        <v>63</v>
      </c>
      <c r="E96">
        <v>46</v>
      </c>
      <c r="F96">
        <v>43</v>
      </c>
      <c r="G96">
        <v>61</v>
      </c>
      <c r="H96">
        <v>68</v>
      </c>
      <c r="L96">
        <v>57</v>
      </c>
      <c r="M96">
        <v>52</v>
      </c>
      <c r="N96">
        <v>46</v>
      </c>
      <c r="O96">
        <v>42</v>
      </c>
      <c r="P96">
        <v>42</v>
      </c>
      <c r="R96">
        <v>60</v>
      </c>
      <c r="S96">
        <v>49</v>
      </c>
      <c r="T96">
        <v>61</v>
      </c>
      <c r="U96">
        <v>43</v>
      </c>
      <c r="V96">
        <v>45</v>
      </c>
      <c r="X96">
        <v>57</v>
      </c>
      <c r="Y96">
        <v>46</v>
      </c>
      <c r="Z96">
        <v>42</v>
      </c>
      <c r="AA96">
        <v>95</v>
      </c>
      <c r="AB96">
        <v>46</v>
      </c>
      <c r="AC96">
        <f t="shared" si="3"/>
        <v>1064</v>
      </c>
      <c r="AD96" t="s">
        <v>33</v>
      </c>
      <c r="AE96">
        <f t="shared" si="4"/>
        <v>70.933333333333337</v>
      </c>
      <c r="AF96">
        <f t="shared" si="5"/>
        <v>94</v>
      </c>
    </row>
    <row r="97" spans="1:32">
      <c r="A97" t="s">
        <v>225</v>
      </c>
      <c r="B97">
        <v>4551</v>
      </c>
      <c r="C97" t="s">
        <v>226</v>
      </c>
      <c r="D97">
        <v>67</v>
      </c>
      <c r="E97">
        <v>42</v>
      </c>
      <c r="F97">
        <v>40</v>
      </c>
      <c r="G97">
        <v>56</v>
      </c>
      <c r="H97">
        <v>64</v>
      </c>
      <c r="K97">
        <v>60</v>
      </c>
      <c r="L97">
        <v>55</v>
      </c>
      <c r="N97">
        <v>45</v>
      </c>
      <c r="O97">
        <v>40</v>
      </c>
      <c r="P97">
        <v>44</v>
      </c>
      <c r="R97">
        <v>62</v>
      </c>
      <c r="S97">
        <v>58</v>
      </c>
      <c r="T97">
        <v>60</v>
      </c>
      <c r="U97">
        <v>45</v>
      </c>
      <c r="V97">
        <v>43</v>
      </c>
      <c r="X97">
        <v>59</v>
      </c>
      <c r="Y97">
        <v>45</v>
      </c>
      <c r="Z97">
        <v>40</v>
      </c>
      <c r="AA97">
        <v>91</v>
      </c>
      <c r="AB97">
        <v>40</v>
      </c>
      <c r="AC97">
        <f t="shared" si="3"/>
        <v>1056</v>
      </c>
      <c r="AD97" t="s">
        <v>33</v>
      </c>
      <c r="AE97">
        <f t="shared" si="4"/>
        <v>70.400000000000006</v>
      </c>
      <c r="AF97">
        <f t="shared" si="5"/>
        <v>87.333333333333329</v>
      </c>
    </row>
    <row r="98" spans="1:32">
      <c r="A98" t="s">
        <v>227</v>
      </c>
      <c r="B98">
        <v>4552</v>
      </c>
      <c r="C98" t="s">
        <v>228</v>
      </c>
      <c r="D98">
        <v>62</v>
      </c>
      <c r="E98">
        <v>48</v>
      </c>
      <c r="F98">
        <v>46</v>
      </c>
      <c r="G98">
        <v>49</v>
      </c>
      <c r="H98">
        <v>66</v>
      </c>
      <c r="L98">
        <v>55</v>
      </c>
      <c r="M98">
        <v>59</v>
      </c>
      <c r="N98">
        <v>47</v>
      </c>
      <c r="O98">
        <v>40</v>
      </c>
      <c r="P98">
        <v>45</v>
      </c>
      <c r="R98">
        <v>64</v>
      </c>
      <c r="S98">
        <v>60</v>
      </c>
      <c r="T98">
        <v>70</v>
      </c>
      <c r="U98">
        <v>45</v>
      </c>
      <c r="V98">
        <v>43</v>
      </c>
      <c r="W98">
        <v>62</v>
      </c>
      <c r="Y98">
        <v>45</v>
      </c>
      <c r="Z98">
        <v>43</v>
      </c>
      <c r="AA98">
        <v>96</v>
      </c>
      <c r="AB98">
        <v>45</v>
      </c>
      <c r="AC98">
        <f t="shared" si="3"/>
        <v>1090</v>
      </c>
      <c r="AD98" t="s">
        <v>33</v>
      </c>
      <c r="AE98">
        <f t="shared" si="4"/>
        <v>72.666666666666671</v>
      </c>
      <c r="AF98">
        <f t="shared" si="5"/>
        <v>94</v>
      </c>
    </row>
    <row r="99" spans="1:32">
      <c r="A99" t="s">
        <v>229</v>
      </c>
      <c r="B99">
        <v>4647</v>
      </c>
      <c r="C99" t="s">
        <v>230</v>
      </c>
      <c r="D99">
        <v>75</v>
      </c>
      <c r="E99">
        <v>46</v>
      </c>
      <c r="F99">
        <v>44</v>
      </c>
      <c r="G99">
        <v>59</v>
      </c>
      <c r="H99">
        <v>65</v>
      </c>
      <c r="J99">
        <v>62</v>
      </c>
      <c r="K99">
        <v>69</v>
      </c>
      <c r="N99">
        <v>46</v>
      </c>
      <c r="O99">
        <v>42</v>
      </c>
      <c r="P99">
        <v>44</v>
      </c>
      <c r="R99">
        <v>63</v>
      </c>
      <c r="S99">
        <v>61</v>
      </c>
      <c r="T99">
        <v>67</v>
      </c>
      <c r="U99">
        <v>46</v>
      </c>
      <c r="V99">
        <v>35</v>
      </c>
      <c r="X99">
        <v>60</v>
      </c>
      <c r="Y99">
        <v>47</v>
      </c>
      <c r="Z99">
        <v>43</v>
      </c>
      <c r="AA99">
        <v>93</v>
      </c>
      <c r="AB99">
        <v>45</v>
      </c>
      <c r="AC99">
        <f t="shared" si="3"/>
        <v>1112</v>
      </c>
      <c r="AD99" t="s">
        <v>33</v>
      </c>
      <c r="AE99">
        <f t="shared" si="4"/>
        <v>74.13333333333334</v>
      </c>
      <c r="AF99">
        <f t="shared" si="5"/>
        <v>92</v>
      </c>
    </row>
    <row r="100" spans="1:32">
      <c r="A100" t="s">
        <v>231</v>
      </c>
      <c r="B100">
        <v>4553</v>
      </c>
      <c r="C100" t="s">
        <v>232</v>
      </c>
      <c r="D100">
        <v>70</v>
      </c>
      <c r="E100">
        <v>48</v>
      </c>
      <c r="F100">
        <v>45</v>
      </c>
      <c r="G100">
        <v>55</v>
      </c>
      <c r="H100">
        <v>67</v>
      </c>
      <c r="L100">
        <v>57</v>
      </c>
      <c r="M100">
        <v>58</v>
      </c>
      <c r="N100">
        <v>47</v>
      </c>
      <c r="O100">
        <v>36</v>
      </c>
      <c r="P100">
        <v>43</v>
      </c>
      <c r="R100">
        <v>55</v>
      </c>
      <c r="S100">
        <v>43</v>
      </c>
      <c r="T100">
        <v>63</v>
      </c>
      <c r="U100">
        <v>45</v>
      </c>
      <c r="V100">
        <v>35</v>
      </c>
      <c r="X100">
        <v>56</v>
      </c>
      <c r="Y100">
        <v>46</v>
      </c>
      <c r="Z100">
        <v>41</v>
      </c>
      <c r="AA100">
        <v>92</v>
      </c>
      <c r="AB100">
        <v>46</v>
      </c>
      <c r="AC100">
        <f t="shared" si="3"/>
        <v>1048</v>
      </c>
      <c r="AD100" t="s">
        <v>33</v>
      </c>
      <c r="AE100">
        <f t="shared" si="4"/>
        <v>69.86666666666666</v>
      </c>
      <c r="AF100">
        <f t="shared" si="5"/>
        <v>92</v>
      </c>
    </row>
    <row r="101" spans="1:32">
      <c r="A101" t="s">
        <v>233</v>
      </c>
      <c r="B101">
        <v>4554</v>
      </c>
      <c r="C101" t="s">
        <v>234</v>
      </c>
      <c r="D101">
        <v>68</v>
      </c>
      <c r="E101">
        <v>37</v>
      </c>
      <c r="F101">
        <v>33</v>
      </c>
      <c r="G101">
        <v>52</v>
      </c>
      <c r="H101">
        <v>58</v>
      </c>
      <c r="I101">
        <v>40</v>
      </c>
      <c r="K101">
        <v>62</v>
      </c>
      <c r="N101">
        <v>39</v>
      </c>
      <c r="O101">
        <v>40</v>
      </c>
      <c r="P101">
        <v>43</v>
      </c>
      <c r="R101">
        <v>62</v>
      </c>
      <c r="S101">
        <v>50</v>
      </c>
      <c r="T101">
        <v>48</v>
      </c>
      <c r="U101">
        <v>44</v>
      </c>
      <c r="V101">
        <v>35</v>
      </c>
      <c r="X101">
        <v>44</v>
      </c>
      <c r="Y101">
        <v>45</v>
      </c>
      <c r="Z101">
        <v>40</v>
      </c>
      <c r="AA101">
        <v>95</v>
      </c>
      <c r="AB101">
        <v>47</v>
      </c>
      <c r="AC101">
        <f t="shared" si="3"/>
        <v>982</v>
      </c>
      <c r="AD101" t="s">
        <v>36</v>
      </c>
      <c r="AE101">
        <f t="shared" si="4"/>
        <v>65.466666666666669</v>
      </c>
      <c r="AF101">
        <f t="shared" si="5"/>
        <v>94.666666666666671</v>
      </c>
    </row>
    <row r="102" spans="1:32">
      <c r="A102" t="s">
        <v>235</v>
      </c>
      <c r="B102">
        <v>4648</v>
      </c>
      <c r="C102" t="s">
        <v>236</v>
      </c>
      <c r="D102">
        <v>66</v>
      </c>
      <c r="E102">
        <v>46</v>
      </c>
      <c r="F102">
        <v>43</v>
      </c>
      <c r="G102">
        <v>51</v>
      </c>
      <c r="H102">
        <v>64</v>
      </c>
      <c r="J102">
        <v>46</v>
      </c>
      <c r="M102">
        <v>46</v>
      </c>
      <c r="N102">
        <v>45</v>
      </c>
      <c r="O102">
        <v>37</v>
      </c>
      <c r="P102">
        <v>41</v>
      </c>
      <c r="R102">
        <v>53</v>
      </c>
      <c r="S102">
        <v>46</v>
      </c>
      <c r="T102">
        <v>57</v>
      </c>
      <c r="U102">
        <v>43</v>
      </c>
      <c r="V102">
        <v>42</v>
      </c>
      <c r="X102">
        <v>52</v>
      </c>
      <c r="Y102">
        <v>46</v>
      </c>
      <c r="Z102">
        <v>40</v>
      </c>
      <c r="AA102">
        <v>89</v>
      </c>
      <c r="AB102">
        <v>39</v>
      </c>
      <c r="AC102">
        <f t="shared" si="3"/>
        <v>992</v>
      </c>
      <c r="AD102" t="s">
        <v>33</v>
      </c>
      <c r="AE102">
        <f t="shared" si="4"/>
        <v>66.13333333333334</v>
      </c>
      <c r="AF102">
        <f t="shared" si="5"/>
        <v>85.333333333333329</v>
      </c>
    </row>
    <row r="103" spans="1:32">
      <c r="A103" t="s">
        <v>237</v>
      </c>
      <c r="B103">
        <v>4555</v>
      </c>
      <c r="C103" t="s">
        <v>238</v>
      </c>
      <c r="D103">
        <v>55</v>
      </c>
      <c r="E103">
        <v>34</v>
      </c>
      <c r="F103">
        <v>30</v>
      </c>
      <c r="G103">
        <v>43</v>
      </c>
      <c r="H103">
        <v>61</v>
      </c>
      <c r="L103">
        <v>40</v>
      </c>
      <c r="M103">
        <v>40</v>
      </c>
      <c r="N103">
        <v>37</v>
      </c>
      <c r="O103">
        <v>41</v>
      </c>
      <c r="P103">
        <v>43</v>
      </c>
      <c r="R103">
        <v>40</v>
      </c>
      <c r="S103">
        <v>46</v>
      </c>
      <c r="T103">
        <v>50</v>
      </c>
      <c r="U103">
        <v>44</v>
      </c>
      <c r="V103">
        <v>33</v>
      </c>
      <c r="W103">
        <v>47</v>
      </c>
      <c r="Y103">
        <v>44</v>
      </c>
      <c r="Z103">
        <v>41</v>
      </c>
      <c r="AA103">
        <v>91</v>
      </c>
      <c r="AB103">
        <v>41</v>
      </c>
      <c r="AC103">
        <f t="shared" si="3"/>
        <v>901</v>
      </c>
      <c r="AD103" t="s">
        <v>36</v>
      </c>
      <c r="AE103">
        <f t="shared" si="4"/>
        <v>60.06666666666667</v>
      </c>
      <c r="AF103">
        <f t="shared" si="5"/>
        <v>88</v>
      </c>
    </row>
    <row r="104" spans="1:32">
      <c r="A104" t="s">
        <v>239</v>
      </c>
      <c r="B104">
        <v>4649</v>
      </c>
      <c r="C104" t="s">
        <v>240</v>
      </c>
      <c r="D104">
        <v>56</v>
      </c>
      <c r="E104">
        <v>46</v>
      </c>
      <c r="F104">
        <v>44</v>
      </c>
      <c r="G104">
        <v>58</v>
      </c>
      <c r="H104">
        <v>65</v>
      </c>
      <c r="J104">
        <v>53</v>
      </c>
      <c r="M104">
        <v>44</v>
      </c>
      <c r="N104">
        <v>45</v>
      </c>
      <c r="O104">
        <v>40</v>
      </c>
      <c r="P104">
        <v>44</v>
      </c>
      <c r="R104">
        <v>57</v>
      </c>
      <c r="S104">
        <v>51</v>
      </c>
      <c r="T104">
        <v>51</v>
      </c>
      <c r="U104">
        <v>43</v>
      </c>
      <c r="V104">
        <v>44</v>
      </c>
      <c r="X104">
        <v>55</v>
      </c>
      <c r="Y104">
        <v>46</v>
      </c>
      <c r="Z104">
        <v>45</v>
      </c>
      <c r="AA104">
        <v>94</v>
      </c>
      <c r="AB104">
        <v>41</v>
      </c>
      <c r="AC104">
        <f t="shared" si="3"/>
        <v>1022</v>
      </c>
      <c r="AD104" t="s">
        <v>33</v>
      </c>
      <c r="AE104">
        <f t="shared" si="4"/>
        <v>68.13333333333334</v>
      </c>
      <c r="AF104">
        <f t="shared" si="5"/>
        <v>90</v>
      </c>
    </row>
    <row r="105" spans="1:32">
      <c r="A105" t="s">
        <v>241</v>
      </c>
      <c r="B105">
        <v>4556</v>
      </c>
      <c r="C105" t="s">
        <v>242</v>
      </c>
      <c r="D105">
        <v>61</v>
      </c>
      <c r="E105">
        <v>44</v>
      </c>
      <c r="F105">
        <v>41</v>
      </c>
      <c r="G105">
        <v>51</v>
      </c>
      <c r="H105">
        <v>65</v>
      </c>
      <c r="I105">
        <v>65</v>
      </c>
      <c r="K105">
        <v>63</v>
      </c>
      <c r="N105">
        <v>44</v>
      </c>
      <c r="O105">
        <v>42</v>
      </c>
      <c r="P105">
        <v>44</v>
      </c>
      <c r="R105">
        <v>52</v>
      </c>
      <c r="S105">
        <v>54</v>
      </c>
      <c r="T105">
        <v>63</v>
      </c>
      <c r="U105">
        <v>46</v>
      </c>
      <c r="V105">
        <v>43</v>
      </c>
      <c r="X105">
        <v>50</v>
      </c>
      <c r="Y105">
        <v>47</v>
      </c>
      <c r="Z105">
        <v>46</v>
      </c>
      <c r="AA105">
        <v>94</v>
      </c>
      <c r="AB105">
        <v>44</v>
      </c>
      <c r="AC105">
        <f t="shared" si="3"/>
        <v>1059</v>
      </c>
      <c r="AD105" t="s">
        <v>33</v>
      </c>
      <c r="AE105">
        <f t="shared" si="4"/>
        <v>70.599999999999994</v>
      </c>
      <c r="AF105">
        <f t="shared" si="5"/>
        <v>92</v>
      </c>
    </row>
    <row r="106" spans="1:32">
      <c r="A106" t="s">
        <v>243</v>
      </c>
      <c r="B106">
        <v>4650</v>
      </c>
      <c r="C106" t="s">
        <v>244</v>
      </c>
      <c r="D106">
        <v>69</v>
      </c>
      <c r="E106">
        <v>46</v>
      </c>
      <c r="F106">
        <v>42</v>
      </c>
      <c r="G106">
        <v>56</v>
      </c>
      <c r="H106">
        <v>64</v>
      </c>
      <c r="I106">
        <v>53</v>
      </c>
      <c r="M106">
        <v>53</v>
      </c>
      <c r="N106">
        <v>46</v>
      </c>
      <c r="O106">
        <v>43</v>
      </c>
      <c r="P106">
        <v>43</v>
      </c>
      <c r="R106">
        <v>63</v>
      </c>
      <c r="S106">
        <v>56</v>
      </c>
      <c r="T106">
        <v>63</v>
      </c>
      <c r="U106">
        <v>43</v>
      </c>
      <c r="V106">
        <v>40</v>
      </c>
      <c r="X106">
        <v>55</v>
      </c>
      <c r="Y106">
        <v>46</v>
      </c>
      <c r="Z106">
        <v>45</v>
      </c>
      <c r="AA106">
        <v>94</v>
      </c>
      <c r="AB106">
        <v>41</v>
      </c>
      <c r="AC106">
        <f t="shared" si="3"/>
        <v>1061</v>
      </c>
      <c r="AD106" t="s">
        <v>33</v>
      </c>
      <c r="AE106">
        <f t="shared" si="4"/>
        <v>70.733333333333334</v>
      </c>
      <c r="AF106">
        <f t="shared" si="5"/>
        <v>90</v>
      </c>
    </row>
    <row r="107" spans="1:32">
      <c r="A107" t="s">
        <v>245</v>
      </c>
      <c r="B107">
        <v>4557</v>
      </c>
      <c r="C107" t="s">
        <v>246</v>
      </c>
      <c r="D107">
        <v>64</v>
      </c>
      <c r="E107">
        <v>38</v>
      </c>
      <c r="F107">
        <v>35</v>
      </c>
      <c r="G107">
        <v>51</v>
      </c>
      <c r="H107">
        <v>68</v>
      </c>
      <c r="L107">
        <v>46</v>
      </c>
      <c r="M107">
        <v>51</v>
      </c>
      <c r="N107">
        <v>38</v>
      </c>
      <c r="O107">
        <v>40</v>
      </c>
      <c r="P107">
        <v>44</v>
      </c>
      <c r="R107">
        <v>45</v>
      </c>
      <c r="S107">
        <v>46</v>
      </c>
      <c r="T107">
        <v>52</v>
      </c>
      <c r="U107">
        <v>42</v>
      </c>
      <c r="V107">
        <v>35</v>
      </c>
      <c r="W107">
        <v>56</v>
      </c>
      <c r="Y107">
        <v>42</v>
      </c>
      <c r="Z107">
        <v>42</v>
      </c>
      <c r="AA107">
        <v>90</v>
      </c>
      <c r="AB107">
        <v>41</v>
      </c>
      <c r="AC107">
        <f t="shared" si="3"/>
        <v>966</v>
      </c>
      <c r="AD107" t="s">
        <v>36</v>
      </c>
      <c r="AE107">
        <f t="shared" si="4"/>
        <v>64.400000000000006</v>
      </c>
      <c r="AF107">
        <f t="shared" si="5"/>
        <v>87.333333333333329</v>
      </c>
    </row>
    <row r="108" spans="1:32">
      <c r="A108" t="s">
        <v>247</v>
      </c>
      <c r="B108">
        <v>4651</v>
      </c>
      <c r="C108" t="s">
        <v>248</v>
      </c>
      <c r="D108">
        <v>62</v>
      </c>
      <c r="E108">
        <v>35</v>
      </c>
      <c r="F108">
        <v>32</v>
      </c>
      <c r="G108">
        <v>41</v>
      </c>
      <c r="H108">
        <v>60</v>
      </c>
      <c r="J108">
        <v>52</v>
      </c>
      <c r="K108">
        <v>55</v>
      </c>
      <c r="N108">
        <v>35</v>
      </c>
      <c r="O108">
        <v>40</v>
      </c>
      <c r="P108">
        <v>43</v>
      </c>
      <c r="R108">
        <v>50</v>
      </c>
      <c r="S108">
        <v>52</v>
      </c>
      <c r="T108">
        <v>54</v>
      </c>
      <c r="U108">
        <v>43</v>
      </c>
      <c r="V108">
        <v>38</v>
      </c>
      <c r="X108">
        <v>57</v>
      </c>
      <c r="Y108">
        <v>43</v>
      </c>
      <c r="Z108">
        <v>39</v>
      </c>
      <c r="AA108">
        <v>90</v>
      </c>
      <c r="AB108">
        <v>45</v>
      </c>
      <c r="AC108">
        <f t="shared" si="3"/>
        <v>966</v>
      </c>
      <c r="AD108" t="s">
        <v>36</v>
      </c>
      <c r="AE108">
        <f t="shared" si="4"/>
        <v>64.400000000000006</v>
      </c>
      <c r="AF108">
        <f t="shared" si="5"/>
        <v>90</v>
      </c>
    </row>
    <row r="109" spans="1:32">
      <c r="A109" t="s">
        <v>249</v>
      </c>
      <c r="B109">
        <v>4652</v>
      </c>
      <c r="C109" t="s">
        <v>250</v>
      </c>
      <c r="D109">
        <v>65</v>
      </c>
      <c r="E109">
        <v>40</v>
      </c>
      <c r="F109">
        <v>37</v>
      </c>
      <c r="G109">
        <v>52</v>
      </c>
      <c r="H109">
        <v>63</v>
      </c>
      <c r="I109">
        <v>61</v>
      </c>
      <c r="K109">
        <v>57</v>
      </c>
      <c r="N109">
        <v>42</v>
      </c>
      <c r="O109">
        <v>42</v>
      </c>
      <c r="P109">
        <v>40</v>
      </c>
      <c r="R109">
        <v>59</v>
      </c>
      <c r="S109">
        <v>46</v>
      </c>
      <c r="T109">
        <v>61</v>
      </c>
      <c r="U109">
        <v>43</v>
      </c>
      <c r="V109">
        <v>35</v>
      </c>
      <c r="X109">
        <v>52</v>
      </c>
      <c r="Y109">
        <v>43</v>
      </c>
      <c r="Z109">
        <v>39</v>
      </c>
      <c r="AA109">
        <v>89</v>
      </c>
      <c r="AB109">
        <v>40</v>
      </c>
      <c r="AC109">
        <f t="shared" si="3"/>
        <v>1006</v>
      </c>
      <c r="AD109" t="s">
        <v>33</v>
      </c>
      <c r="AE109">
        <f t="shared" si="4"/>
        <v>67.066666666666663</v>
      </c>
      <c r="AF109">
        <f t="shared" si="5"/>
        <v>86</v>
      </c>
    </row>
    <row r="110" spans="1:32">
      <c r="A110" t="s">
        <v>251</v>
      </c>
      <c r="B110">
        <v>4578</v>
      </c>
      <c r="C110" t="s">
        <v>252</v>
      </c>
      <c r="D110">
        <v>65</v>
      </c>
      <c r="E110">
        <v>40</v>
      </c>
      <c r="F110">
        <v>37</v>
      </c>
      <c r="G110">
        <v>47</v>
      </c>
      <c r="H110">
        <v>52</v>
      </c>
      <c r="I110">
        <v>62</v>
      </c>
      <c r="M110">
        <v>48</v>
      </c>
      <c r="N110">
        <v>42</v>
      </c>
      <c r="O110">
        <v>41</v>
      </c>
      <c r="P110">
        <v>41</v>
      </c>
      <c r="R110">
        <v>64</v>
      </c>
      <c r="S110">
        <v>46</v>
      </c>
      <c r="T110">
        <v>53</v>
      </c>
      <c r="U110">
        <v>44</v>
      </c>
      <c r="V110">
        <v>36</v>
      </c>
      <c r="W110">
        <v>50</v>
      </c>
      <c r="Y110">
        <v>38</v>
      </c>
      <c r="Z110">
        <v>28</v>
      </c>
      <c r="AA110">
        <v>94</v>
      </c>
      <c r="AB110">
        <v>45</v>
      </c>
      <c r="AC110">
        <f t="shared" si="3"/>
        <v>973</v>
      </c>
      <c r="AD110" t="s">
        <v>36</v>
      </c>
      <c r="AE110">
        <f t="shared" si="4"/>
        <v>64.86666666666666</v>
      </c>
      <c r="AF110">
        <f t="shared" si="5"/>
        <v>92.666666666666671</v>
      </c>
    </row>
    <row r="111" spans="1:32">
      <c r="A111" t="s">
        <v>253</v>
      </c>
      <c r="B111">
        <v>4558</v>
      </c>
      <c r="C111" t="s">
        <v>254</v>
      </c>
      <c r="D111">
        <v>60</v>
      </c>
      <c r="E111">
        <v>41</v>
      </c>
      <c r="F111">
        <v>38</v>
      </c>
      <c r="G111">
        <v>58</v>
      </c>
      <c r="H111">
        <v>64</v>
      </c>
      <c r="L111">
        <v>54</v>
      </c>
      <c r="M111">
        <v>61</v>
      </c>
      <c r="N111">
        <v>41</v>
      </c>
      <c r="O111">
        <v>38</v>
      </c>
      <c r="P111">
        <v>44</v>
      </c>
      <c r="R111">
        <v>60</v>
      </c>
      <c r="S111">
        <v>53</v>
      </c>
      <c r="T111">
        <v>65</v>
      </c>
      <c r="U111">
        <v>43</v>
      </c>
      <c r="V111">
        <v>43</v>
      </c>
      <c r="W111">
        <v>58</v>
      </c>
      <c r="Y111">
        <v>43</v>
      </c>
      <c r="Z111">
        <v>40</v>
      </c>
      <c r="AA111">
        <v>96</v>
      </c>
      <c r="AB111">
        <v>46</v>
      </c>
      <c r="AC111">
        <f t="shared" si="3"/>
        <v>1046</v>
      </c>
      <c r="AD111" t="s">
        <v>33</v>
      </c>
      <c r="AE111">
        <f t="shared" si="4"/>
        <v>69.733333333333334</v>
      </c>
      <c r="AF111">
        <f t="shared" si="5"/>
        <v>94.666666666666671</v>
      </c>
    </row>
    <row r="112" spans="1:32">
      <c r="A112" t="s">
        <v>255</v>
      </c>
      <c r="B112">
        <v>4653</v>
      </c>
      <c r="C112" t="s">
        <v>256</v>
      </c>
      <c r="D112">
        <v>56</v>
      </c>
      <c r="E112">
        <v>46</v>
      </c>
      <c r="F112">
        <v>43</v>
      </c>
      <c r="G112">
        <v>40</v>
      </c>
      <c r="H112">
        <v>50</v>
      </c>
      <c r="J112">
        <v>43</v>
      </c>
      <c r="M112">
        <v>55</v>
      </c>
      <c r="N112">
        <v>45</v>
      </c>
      <c r="O112">
        <v>40</v>
      </c>
      <c r="P112">
        <v>40</v>
      </c>
      <c r="R112">
        <v>43</v>
      </c>
      <c r="S112">
        <v>41</v>
      </c>
      <c r="T112">
        <v>48</v>
      </c>
      <c r="U112">
        <v>42</v>
      </c>
      <c r="V112">
        <v>36</v>
      </c>
      <c r="X112">
        <v>48</v>
      </c>
      <c r="Y112">
        <v>42</v>
      </c>
      <c r="Z112">
        <v>39</v>
      </c>
      <c r="AA112">
        <v>90</v>
      </c>
      <c r="AB112">
        <v>39</v>
      </c>
      <c r="AC112">
        <f t="shared" si="3"/>
        <v>926</v>
      </c>
      <c r="AD112" t="s">
        <v>36</v>
      </c>
      <c r="AE112">
        <f t="shared" si="4"/>
        <v>61.733333333333334</v>
      </c>
      <c r="AF112">
        <f t="shared" si="5"/>
        <v>86</v>
      </c>
    </row>
    <row r="113" spans="1:32">
      <c r="A113" t="s">
        <v>257</v>
      </c>
      <c r="B113">
        <v>4654</v>
      </c>
      <c r="C113" t="s">
        <v>258</v>
      </c>
      <c r="D113">
        <v>67</v>
      </c>
      <c r="E113">
        <v>44</v>
      </c>
      <c r="F113">
        <v>42</v>
      </c>
      <c r="G113">
        <v>45</v>
      </c>
      <c r="H113">
        <v>63</v>
      </c>
      <c r="J113">
        <v>49</v>
      </c>
      <c r="M113">
        <v>63</v>
      </c>
      <c r="N113">
        <v>44</v>
      </c>
      <c r="O113">
        <v>41</v>
      </c>
      <c r="P113">
        <v>43</v>
      </c>
      <c r="R113">
        <v>56</v>
      </c>
      <c r="S113">
        <v>58</v>
      </c>
      <c r="T113">
        <v>59</v>
      </c>
      <c r="U113">
        <v>42</v>
      </c>
      <c r="V113">
        <v>36</v>
      </c>
      <c r="X113">
        <v>61</v>
      </c>
      <c r="Y113">
        <v>42</v>
      </c>
      <c r="Z113">
        <v>39</v>
      </c>
      <c r="AA113">
        <v>94</v>
      </c>
      <c r="AB113">
        <v>40</v>
      </c>
      <c r="AC113">
        <f t="shared" si="3"/>
        <v>1028</v>
      </c>
      <c r="AD113" t="s">
        <v>33</v>
      </c>
      <c r="AE113">
        <f t="shared" si="4"/>
        <v>68.533333333333331</v>
      </c>
      <c r="AF113">
        <f t="shared" si="5"/>
        <v>89.333333333333329</v>
      </c>
    </row>
    <row r="114" spans="1:32">
      <c r="A114" t="s">
        <v>259</v>
      </c>
      <c r="B114">
        <v>4559</v>
      </c>
      <c r="C114" t="s">
        <v>260</v>
      </c>
      <c r="D114">
        <v>55</v>
      </c>
      <c r="E114">
        <v>40</v>
      </c>
      <c r="F114">
        <v>38</v>
      </c>
      <c r="G114">
        <v>41</v>
      </c>
      <c r="H114">
        <v>47</v>
      </c>
      <c r="L114">
        <v>53</v>
      </c>
      <c r="M114">
        <v>47</v>
      </c>
      <c r="N114">
        <v>41</v>
      </c>
      <c r="O114">
        <v>40</v>
      </c>
      <c r="P114">
        <v>42</v>
      </c>
      <c r="R114">
        <v>44</v>
      </c>
      <c r="S114">
        <v>40</v>
      </c>
      <c r="T114">
        <v>42</v>
      </c>
      <c r="U114">
        <v>43</v>
      </c>
      <c r="V114">
        <v>30</v>
      </c>
      <c r="X114">
        <v>45</v>
      </c>
      <c r="Y114">
        <v>43</v>
      </c>
      <c r="Z114">
        <v>30</v>
      </c>
      <c r="AA114">
        <v>93</v>
      </c>
      <c r="AB114">
        <v>45</v>
      </c>
      <c r="AC114">
        <f t="shared" si="3"/>
        <v>899</v>
      </c>
      <c r="AD114" t="s">
        <v>36</v>
      </c>
      <c r="AE114">
        <f t="shared" si="4"/>
        <v>59.93333333333333</v>
      </c>
      <c r="AF114">
        <f t="shared" si="5"/>
        <v>92</v>
      </c>
    </row>
    <row r="115" spans="1:32">
      <c r="A115" t="s">
        <v>261</v>
      </c>
      <c r="B115">
        <v>4656</v>
      </c>
      <c r="C115" t="s">
        <v>262</v>
      </c>
      <c r="D115">
        <v>74</v>
      </c>
      <c r="E115">
        <v>42</v>
      </c>
      <c r="F115">
        <v>39</v>
      </c>
      <c r="G115">
        <v>55</v>
      </c>
      <c r="H115">
        <v>70</v>
      </c>
      <c r="K115">
        <v>71</v>
      </c>
      <c r="L115">
        <v>63</v>
      </c>
      <c r="N115">
        <v>42</v>
      </c>
      <c r="O115">
        <v>42</v>
      </c>
      <c r="P115">
        <v>40</v>
      </c>
      <c r="R115">
        <v>79</v>
      </c>
      <c r="S115">
        <v>66</v>
      </c>
      <c r="T115">
        <v>64</v>
      </c>
      <c r="U115">
        <v>43</v>
      </c>
      <c r="V115">
        <v>35</v>
      </c>
      <c r="X115">
        <v>60</v>
      </c>
      <c r="Y115">
        <v>47</v>
      </c>
      <c r="Z115">
        <v>43</v>
      </c>
      <c r="AA115">
        <v>96</v>
      </c>
      <c r="AB115">
        <v>46</v>
      </c>
      <c r="AC115">
        <f t="shared" si="3"/>
        <v>1117</v>
      </c>
      <c r="AD115" t="s">
        <v>33</v>
      </c>
      <c r="AE115">
        <f t="shared" si="4"/>
        <v>74.466666666666669</v>
      </c>
      <c r="AF115">
        <f t="shared" si="5"/>
        <v>94.666666666666671</v>
      </c>
    </row>
    <row r="116" spans="1:32">
      <c r="A116" t="s">
        <v>263</v>
      </c>
      <c r="B116">
        <v>4560</v>
      </c>
      <c r="C116" t="s">
        <v>264</v>
      </c>
      <c r="D116">
        <v>52</v>
      </c>
      <c r="E116">
        <v>40</v>
      </c>
      <c r="F116">
        <v>38</v>
      </c>
      <c r="G116">
        <v>48</v>
      </c>
      <c r="H116">
        <v>45</v>
      </c>
      <c r="L116">
        <v>52</v>
      </c>
      <c r="M116">
        <v>60</v>
      </c>
      <c r="N116">
        <v>40</v>
      </c>
      <c r="O116">
        <v>41</v>
      </c>
      <c r="P116">
        <v>36</v>
      </c>
      <c r="R116">
        <v>49</v>
      </c>
      <c r="S116">
        <v>47</v>
      </c>
      <c r="T116">
        <v>53</v>
      </c>
      <c r="U116">
        <v>45</v>
      </c>
      <c r="V116">
        <v>35</v>
      </c>
      <c r="X116">
        <v>52</v>
      </c>
      <c r="Y116">
        <v>45</v>
      </c>
      <c r="Z116">
        <v>40</v>
      </c>
      <c r="AA116">
        <v>89</v>
      </c>
      <c r="AB116">
        <v>39</v>
      </c>
      <c r="AC116">
        <f t="shared" si="3"/>
        <v>946</v>
      </c>
      <c r="AD116" t="s">
        <v>36</v>
      </c>
      <c r="AE116">
        <f t="shared" si="4"/>
        <v>63.06666666666667</v>
      </c>
      <c r="AF116">
        <f t="shared" si="5"/>
        <v>85.333333333333329</v>
      </c>
    </row>
    <row r="117" spans="1:32">
      <c r="A117" t="s">
        <v>265</v>
      </c>
      <c r="B117">
        <v>4657</v>
      </c>
      <c r="C117" t="s">
        <v>266</v>
      </c>
      <c r="D117">
        <v>64</v>
      </c>
      <c r="E117">
        <v>48</v>
      </c>
      <c r="F117">
        <v>45</v>
      </c>
      <c r="G117">
        <v>66</v>
      </c>
      <c r="H117">
        <v>58</v>
      </c>
      <c r="J117">
        <v>60</v>
      </c>
      <c r="K117">
        <v>67</v>
      </c>
      <c r="N117">
        <v>47</v>
      </c>
      <c r="O117">
        <v>44</v>
      </c>
      <c r="P117">
        <v>46</v>
      </c>
      <c r="R117">
        <v>72</v>
      </c>
      <c r="S117">
        <v>63</v>
      </c>
      <c r="T117">
        <v>66</v>
      </c>
      <c r="U117">
        <v>47</v>
      </c>
      <c r="V117">
        <v>45</v>
      </c>
      <c r="X117">
        <v>54</v>
      </c>
      <c r="Y117">
        <v>47</v>
      </c>
      <c r="Z117">
        <v>44</v>
      </c>
      <c r="AA117">
        <v>95</v>
      </c>
      <c r="AB117">
        <v>45</v>
      </c>
      <c r="AC117">
        <f t="shared" si="3"/>
        <v>1123</v>
      </c>
      <c r="AD117" t="s">
        <v>33</v>
      </c>
      <c r="AE117">
        <f t="shared" si="4"/>
        <v>74.86666666666666</v>
      </c>
      <c r="AF117">
        <f t="shared" si="5"/>
        <v>93.333333333333329</v>
      </c>
    </row>
    <row r="118" spans="1:32">
      <c r="A118" t="s">
        <v>267</v>
      </c>
      <c r="B118">
        <v>4561</v>
      </c>
      <c r="C118" t="s">
        <v>268</v>
      </c>
      <c r="D118">
        <v>57</v>
      </c>
      <c r="E118">
        <v>35</v>
      </c>
      <c r="F118">
        <v>30</v>
      </c>
      <c r="G118">
        <v>53</v>
      </c>
      <c r="H118">
        <v>58</v>
      </c>
      <c r="L118">
        <v>45</v>
      </c>
      <c r="M118">
        <v>44</v>
      </c>
      <c r="N118">
        <v>35</v>
      </c>
      <c r="O118">
        <v>35</v>
      </c>
      <c r="P118">
        <v>39</v>
      </c>
      <c r="R118">
        <v>51</v>
      </c>
      <c r="S118">
        <v>46</v>
      </c>
      <c r="T118">
        <v>53</v>
      </c>
      <c r="U118">
        <v>44</v>
      </c>
      <c r="V118">
        <v>35</v>
      </c>
      <c r="W118">
        <v>44</v>
      </c>
      <c r="Y118">
        <v>44</v>
      </c>
      <c r="Z118">
        <v>39</v>
      </c>
      <c r="AA118">
        <v>90</v>
      </c>
      <c r="AB118">
        <v>41</v>
      </c>
      <c r="AC118">
        <f t="shared" si="3"/>
        <v>918</v>
      </c>
      <c r="AD118" t="s">
        <v>36</v>
      </c>
      <c r="AE118">
        <f t="shared" si="4"/>
        <v>61.2</v>
      </c>
      <c r="AF118">
        <f t="shared" si="5"/>
        <v>87.333333333333329</v>
      </c>
    </row>
    <row r="119" spans="1:32">
      <c r="A119" t="s">
        <v>269</v>
      </c>
      <c r="B119">
        <v>4658</v>
      </c>
      <c r="C119" t="s">
        <v>270</v>
      </c>
      <c r="D119">
        <v>60</v>
      </c>
      <c r="E119">
        <v>44</v>
      </c>
      <c r="F119">
        <v>42</v>
      </c>
      <c r="G119">
        <v>50</v>
      </c>
      <c r="H119">
        <v>53</v>
      </c>
      <c r="K119">
        <v>58</v>
      </c>
      <c r="L119">
        <v>59</v>
      </c>
      <c r="N119">
        <v>44</v>
      </c>
      <c r="O119">
        <v>39</v>
      </c>
      <c r="P119">
        <v>46</v>
      </c>
      <c r="R119">
        <v>70</v>
      </c>
      <c r="S119">
        <v>55</v>
      </c>
      <c r="T119">
        <v>54</v>
      </c>
      <c r="U119">
        <v>44</v>
      </c>
      <c r="V119">
        <v>43</v>
      </c>
      <c r="X119">
        <v>40</v>
      </c>
      <c r="Y119">
        <v>45</v>
      </c>
      <c r="Z119">
        <v>42</v>
      </c>
      <c r="AA119">
        <v>93</v>
      </c>
      <c r="AB119">
        <v>42</v>
      </c>
      <c r="AC119">
        <f t="shared" si="3"/>
        <v>1023</v>
      </c>
      <c r="AD119" t="s">
        <v>33</v>
      </c>
      <c r="AE119">
        <f t="shared" si="4"/>
        <v>68.2</v>
      </c>
      <c r="AF119">
        <f t="shared" si="5"/>
        <v>90</v>
      </c>
    </row>
    <row r="120" spans="1:32">
      <c r="A120" t="s">
        <v>271</v>
      </c>
      <c r="B120">
        <v>4562</v>
      </c>
      <c r="C120" t="s">
        <v>272</v>
      </c>
      <c r="D120">
        <v>57</v>
      </c>
      <c r="E120">
        <v>42</v>
      </c>
      <c r="F120">
        <v>41</v>
      </c>
      <c r="G120">
        <v>45</v>
      </c>
      <c r="H120">
        <v>56</v>
      </c>
      <c r="I120">
        <v>63</v>
      </c>
      <c r="K120">
        <v>58</v>
      </c>
      <c r="N120">
        <v>42</v>
      </c>
      <c r="O120">
        <v>40</v>
      </c>
      <c r="P120">
        <v>45</v>
      </c>
      <c r="R120">
        <v>66</v>
      </c>
      <c r="S120">
        <v>69</v>
      </c>
      <c r="T120">
        <v>54</v>
      </c>
      <c r="U120">
        <v>46</v>
      </c>
      <c r="V120">
        <v>35</v>
      </c>
      <c r="X120">
        <v>55</v>
      </c>
      <c r="Y120">
        <v>46</v>
      </c>
      <c r="Z120">
        <v>39</v>
      </c>
      <c r="AA120">
        <v>95</v>
      </c>
      <c r="AB120">
        <v>45</v>
      </c>
      <c r="AC120">
        <f t="shared" si="3"/>
        <v>1039</v>
      </c>
      <c r="AD120" t="s">
        <v>33</v>
      </c>
      <c r="AE120">
        <f t="shared" si="4"/>
        <v>69.266666666666666</v>
      </c>
      <c r="AF120">
        <f t="shared" si="5"/>
        <v>93.333333333333329</v>
      </c>
    </row>
    <row r="121" spans="1:32">
      <c r="A121" t="s">
        <v>273</v>
      </c>
      <c r="B121">
        <v>4659</v>
      </c>
      <c r="C121" t="s">
        <v>274</v>
      </c>
      <c r="D121">
        <v>56</v>
      </c>
      <c r="E121">
        <v>42</v>
      </c>
      <c r="F121">
        <v>40</v>
      </c>
      <c r="G121">
        <v>55</v>
      </c>
      <c r="H121">
        <v>63</v>
      </c>
      <c r="K121">
        <v>54</v>
      </c>
      <c r="L121">
        <v>51</v>
      </c>
      <c r="N121">
        <v>42</v>
      </c>
      <c r="O121">
        <v>40</v>
      </c>
      <c r="P121">
        <v>46</v>
      </c>
      <c r="R121">
        <v>61</v>
      </c>
      <c r="S121">
        <v>55</v>
      </c>
      <c r="T121">
        <v>60</v>
      </c>
      <c r="U121">
        <v>46</v>
      </c>
      <c r="V121">
        <v>40</v>
      </c>
      <c r="X121">
        <v>53</v>
      </c>
      <c r="Y121">
        <v>46</v>
      </c>
      <c r="Z121">
        <v>42</v>
      </c>
      <c r="AA121">
        <v>92</v>
      </c>
      <c r="AB121">
        <v>46</v>
      </c>
      <c r="AC121">
        <f t="shared" si="3"/>
        <v>1030</v>
      </c>
      <c r="AD121" t="s">
        <v>33</v>
      </c>
      <c r="AE121">
        <f t="shared" si="4"/>
        <v>68.666666666666671</v>
      </c>
      <c r="AF121">
        <f t="shared" si="5"/>
        <v>92</v>
      </c>
    </row>
    <row r="122" spans="1:32">
      <c r="A122" t="s">
        <v>275</v>
      </c>
      <c r="B122">
        <v>4563</v>
      </c>
      <c r="C122" t="s">
        <v>276</v>
      </c>
      <c r="D122">
        <v>55</v>
      </c>
      <c r="E122">
        <v>41</v>
      </c>
      <c r="F122">
        <v>40</v>
      </c>
      <c r="G122">
        <v>54</v>
      </c>
      <c r="H122">
        <v>50</v>
      </c>
      <c r="L122">
        <v>56</v>
      </c>
      <c r="M122">
        <v>48</v>
      </c>
      <c r="N122">
        <v>40</v>
      </c>
      <c r="O122">
        <v>40</v>
      </c>
      <c r="P122">
        <v>41</v>
      </c>
      <c r="R122">
        <v>50</v>
      </c>
      <c r="S122">
        <v>55</v>
      </c>
      <c r="T122">
        <v>60</v>
      </c>
      <c r="U122">
        <v>43</v>
      </c>
      <c r="V122">
        <v>38</v>
      </c>
      <c r="X122">
        <v>59</v>
      </c>
      <c r="Y122">
        <v>44</v>
      </c>
      <c r="Z122">
        <v>34</v>
      </c>
      <c r="AA122">
        <v>89</v>
      </c>
      <c r="AB122">
        <v>40</v>
      </c>
      <c r="AC122">
        <f t="shared" si="3"/>
        <v>977</v>
      </c>
      <c r="AD122" t="s">
        <v>36</v>
      </c>
      <c r="AE122">
        <f t="shared" si="4"/>
        <v>65.13333333333334</v>
      </c>
      <c r="AF122">
        <f t="shared" si="5"/>
        <v>86</v>
      </c>
    </row>
    <row r="123" spans="1:32">
      <c r="A123" t="s">
        <v>277</v>
      </c>
      <c r="B123">
        <v>4660</v>
      </c>
      <c r="C123" t="s">
        <v>278</v>
      </c>
      <c r="D123">
        <v>44</v>
      </c>
      <c r="E123">
        <v>30</v>
      </c>
      <c r="F123">
        <v>27</v>
      </c>
      <c r="G123">
        <v>52</v>
      </c>
      <c r="H123">
        <v>49</v>
      </c>
      <c r="J123">
        <v>53</v>
      </c>
      <c r="K123">
        <v>43</v>
      </c>
      <c r="N123">
        <v>30</v>
      </c>
      <c r="O123">
        <v>36</v>
      </c>
      <c r="P123">
        <v>41</v>
      </c>
      <c r="R123">
        <v>51</v>
      </c>
      <c r="S123">
        <v>50</v>
      </c>
      <c r="T123">
        <v>53</v>
      </c>
      <c r="U123">
        <v>42</v>
      </c>
      <c r="V123">
        <v>35</v>
      </c>
      <c r="X123">
        <v>49</v>
      </c>
      <c r="Y123">
        <v>35</v>
      </c>
      <c r="Z123">
        <v>25</v>
      </c>
      <c r="AA123">
        <v>87</v>
      </c>
      <c r="AB123">
        <v>36</v>
      </c>
      <c r="AC123">
        <f t="shared" si="3"/>
        <v>868</v>
      </c>
      <c r="AD123" t="s">
        <v>84</v>
      </c>
      <c r="AE123">
        <f t="shared" si="4"/>
        <v>57.866666666666667</v>
      </c>
      <c r="AF123">
        <f t="shared" si="5"/>
        <v>82</v>
      </c>
    </row>
    <row r="124" spans="1:32">
      <c r="A124" t="s">
        <v>279</v>
      </c>
      <c r="B124">
        <v>4661</v>
      </c>
      <c r="C124" t="s">
        <v>280</v>
      </c>
      <c r="D124">
        <v>54</v>
      </c>
      <c r="E124">
        <v>44</v>
      </c>
      <c r="F124">
        <v>42</v>
      </c>
      <c r="G124">
        <v>57</v>
      </c>
      <c r="H124">
        <v>65</v>
      </c>
      <c r="J124">
        <v>57</v>
      </c>
      <c r="M124">
        <v>58</v>
      </c>
      <c r="N124">
        <v>40</v>
      </c>
      <c r="O124">
        <v>41</v>
      </c>
      <c r="P124">
        <v>42</v>
      </c>
      <c r="R124">
        <v>49</v>
      </c>
      <c r="S124">
        <v>53</v>
      </c>
      <c r="T124">
        <v>57</v>
      </c>
      <c r="U124">
        <v>42</v>
      </c>
      <c r="V124">
        <v>38</v>
      </c>
      <c r="X124">
        <v>60</v>
      </c>
      <c r="Y124">
        <v>40</v>
      </c>
      <c r="Z124">
        <v>33</v>
      </c>
      <c r="AA124">
        <v>95</v>
      </c>
      <c r="AB124">
        <v>45</v>
      </c>
      <c r="AC124">
        <f t="shared" si="3"/>
        <v>1012</v>
      </c>
      <c r="AD124" t="s">
        <v>33</v>
      </c>
      <c r="AE124">
        <f t="shared" si="4"/>
        <v>67.466666666666669</v>
      </c>
      <c r="AF124">
        <f t="shared" si="5"/>
        <v>93.333333333333329</v>
      </c>
    </row>
    <row r="125" spans="1:32">
      <c r="A125" t="s">
        <v>281</v>
      </c>
      <c r="B125">
        <v>4662</v>
      </c>
      <c r="C125" t="s">
        <v>282</v>
      </c>
      <c r="D125">
        <v>56</v>
      </c>
      <c r="E125">
        <v>44</v>
      </c>
      <c r="F125">
        <v>42</v>
      </c>
      <c r="G125">
        <v>49</v>
      </c>
      <c r="H125">
        <v>55</v>
      </c>
      <c r="J125">
        <v>59</v>
      </c>
      <c r="M125">
        <v>58</v>
      </c>
      <c r="N125">
        <v>40</v>
      </c>
      <c r="O125">
        <v>40</v>
      </c>
      <c r="P125">
        <v>44</v>
      </c>
      <c r="R125">
        <v>49</v>
      </c>
      <c r="S125">
        <v>56</v>
      </c>
      <c r="T125">
        <v>56</v>
      </c>
      <c r="U125">
        <v>45</v>
      </c>
      <c r="V125">
        <v>42</v>
      </c>
      <c r="X125">
        <v>58</v>
      </c>
      <c r="Y125">
        <v>45</v>
      </c>
      <c r="Z125">
        <v>38</v>
      </c>
      <c r="AA125">
        <v>91</v>
      </c>
      <c r="AB125">
        <v>41</v>
      </c>
      <c r="AC125">
        <f t="shared" si="3"/>
        <v>1008</v>
      </c>
      <c r="AD125" t="s">
        <v>33</v>
      </c>
      <c r="AE125">
        <f t="shared" si="4"/>
        <v>67.2</v>
      </c>
      <c r="AF125">
        <f t="shared" si="5"/>
        <v>88</v>
      </c>
    </row>
    <row r="126" spans="1:32">
      <c r="A126" t="s">
        <v>283</v>
      </c>
      <c r="B126">
        <v>4564</v>
      </c>
      <c r="C126" t="s">
        <v>284</v>
      </c>
      <c r="D126">
        <v>50</v>
      </c>
      <c r="E126">
        <v>40</v>
      </c>
      <c r="F126">
        <v>38</v>
      </c>
      <c r="G126">
        <v>52</v>
      </c>
      <c r="H126">
        <v>67</v>
      </c>
      <c r="J126">
        <v>57</v>
      </c>
      <c r="M126">
        <v>54</v>
      </c>
      <c r="N126">
        <v>42</v>
      </c>
      <c r="O126">
        <v>41</v>
      </c>
      <c r="P126">
        <v>43</v>
      </c>
      <c r="R126">
        <v>44</v>
      </c>
      <c r="S126">
        <v>57</v>
      </c>
      <c r="T126">
        <v>54</v>
      </c>
      <c r="U126">
        <v>45</v>
      </c>
      <c r="V126">
        <v>46</v>
      </c>
      <c r="X126">
        <v>64</v>
      </c>
      <c r="Y126">
        <v>45</v>
      </c>
      <c r="Z126">
        <v>40</v>
      </c>
      <c r="AA126">
        <v>89</v>
      </c>
      <c r="AB126">
        <v>39</v>
      </c>
      <c r="AC126">
        <f t="shared" si="3"/>
        <v>1007</v>
      </c>
      <c r="AD126" t="s">
        <v>33</v>
      </c>
      <c r="AE126">
        <f t="shared" si="4"/>
        <v>67.13333333333334</v>
      </c>
      <c r="AF126">
        <f t="shared" si="5"/>
        <v>85.333333333333329</v>
      </c>
    </row>
    <row r="127" spans="1:32">
      <c r="A127" t="s">
        <v>285</v>
      </c>
      <c r="B127">
        <v>4565</v>
      </c>
      <c r="C127" t="s">
        <v>286</v>
      </c>
      <c r="D127">
        <v>60</v>
      </c>
      <c r="E127">
        <v>42</v>
      </c>
      <c r="F127">
        <v>40</v>
      </c>
      <c r="G127">
        <v>56</v>
      </c>
      <c r="H127">
        <v>66</v>
      </c>
      <c r="K127">
        <v>66</v>
      </c>
      <c r="L127">
        <v>52</v>
      </c>
      <c r="N127">
        <v>42</v>
      </c>
      <c r="O127">
        <v>45</v>
      </c>
      <c r="P127">
        <v>48</v>
      </c>
      <c r="R127">
        <v>60</v>
      </c>
      <c r="S127">
        <v>65</v>
      </c>
      <c r="T127">
        <v>65</v>
      </c>
      <c r="U127">
        <v>47</v>
      </c>
      <c r="V127">
        <v>45</v>
      </c>
      <c r="X127">
        <v>68</v>
      </c>
      <c r="Y127">
        <v>47</v>
      </c>
      <c r="Z127">
        <v>43</v>
      </c>
      <c r="AA127">
        <v>96</v>
      </c>
      <c r="AB127">
        <v>48</v>
      </c>
      <c r="AC127">
        <f t="shared" si="3"/>
        <v>1101</v>
      </c>
      <c r="AD127" t="s">
        <v>33</v>
      </c>
      <c r="AE127">
        <f t="shared" si="4"/>
        <v>73.400000000000006</v>
      </c>
      <c r="AF127">
        <f t="shared" si="5"/>
        <v>96</v>
      </c>
    </row>
    <row r="128" spans="1:32">
      <c r="A128" t="s">
        <v>287</v>
      </c>
      <c r="B128">
        <v>4563</v>
      </c>
      <c r="C128" t="s">
        <v>288</v>
      </c>
      <c r="D128">
        <v>68</v>
      </c>
      <c r="E128">
        <v>47</v>
      </c>
      <c r="F128">
        <v>45</v>
      </c>
      <c r="G128">
        <v>52</v>
      </c>
      <c r="H128">
        <v>59</v>
      </c>
      <c r="J128">
        <v>56</v>
      </c>
      <c r="K128">
        <v>58</v>
      </c>
      <c r="N128">
        <v>45</v>
      </c>
      <c r="O128">
        <v>41</v>
      </c>
      <c r="P128">
        <v>46</v>
      </c>
      <c r="R128">
        <v>63</v>
      </c>
      <c r="S128">
        <v>65</v>
      </c>
      <c r="T128">
        <v>66</v>
      </c>
      <c r="U128">
        <v>47</v>
      </c>
      <c r="V128">
        <v>43</v>
      </c>
      <c r="X128">
        <v>72</v>
      </c>
      <c r="Y128">
        <v>47</v>
      </c>
      <c r="Z128">
        <v>45</v>
      </c>
      <c r="AA128">
        <v>94</v>
      </c>
      <c r="AB128">
        <v>43</v>
      </c>
      <c r="AC128">
        <f t="shared" si="3"/>
        <v>1102</v>
      </c>
      <c r="AD128" t="s">
        <v>33</v>
      </c>
      <c r="AE128">
        <f t="shared" si="4"/>
        <v>73.466666666666669</v>
      </c>
      <c r="AF128">
        <f t="shared" si="5"/>
        <v>91.333333333333329</v>
      </c>
    </row>
    <row r="129" spans="1:32">
      <c r="A129" t="s">
        <v>289</v>
      </c>
      <c r="B129">
        <v>4663</v>
      </c>
      <c r="C129" t="s">
        <v>290</v>
      </c>
      <c r="D129">
        <v>62</v>
      </c>
      <c r="E129">
        <v>46</v>
      </c>
      <c r="F129">
        <v>44</v>
      </c>
      <c r="G129">
        <v>56</v>
      </c>
      <c r="H129">
        <v>60</v>
      </c>
      <c r="J129">
        <v>57</v>
      </c>
      <c r="K129">
        <v>67</v>
      </c>
      <c r="N129">
        <v>46</v>
      </c>
      <c r="O129">
        <v>42</v>
      </c>
      <c r="P129">
        <v>46</v>
      </c>
      <c r="R129">
        <v>62</v>
      </c>
      <c r="S129">
        <v>59</v>
      </c>
      <c r="T129">
        <v>62</v>
      </c>
      <c r="U129">
        <v>46</v>
      </c>
      <c r="V129">
        <v>43</v>
      </c>
      <c r="W129">
        <v>62</v>
      </c>
      <c r="Y129">
        <v>46</v>
      </c>
      <c r="Z129">
        <v>45</v>
      </c>
      <c r="AA129">
        <v>92</v>
      </c>
      <c r="AB129">
        <v>41</v>
      </c>
      <c r="AC129">
        <f t="shared" si="3"/>
        <v>1084</v>
      </c>
      <c r="AD129" t="s">
        <v>33</v>
      </c>
      <c r="AE129">
        <f t="shared" si="4"/>
        <v>72.266666666666666</v>
      </c>
      <c r="AF129">
        <f t="shared" si="5"/>
        <v>88.666666666666671</v>
      </c>
    </row>
    <row r="130" spans="1:32">
      <c r="A130" t="s">
        <v>291</v>
      </c>
      <c r="B130">
        <v>4664</v>
      </c>
      <c r="C130" t="s">
        <v>292</v>
      </c>
      <c r="D130">
        <v>68</v>
      </c>
      <c r="E130">
        <v>47</v>
      </c>
      <c r="F130">
        <v>45</v>
      </c>
      <c r="G130">
        <v>60</v>
      </c>
      <c r="H130">
        <v>75</v>
      </c>
      <c r="K130">
        <v>61</v>
      </c>
      <c r="L130">
        <v>64</v>
      </c>
      <c r="N130">
        <v>44</v>
      </c>
      <c r="O130">
        <v>40</v>
      </c>
      <c r="P130">
        <v>45</v>
      </c>
      <c r="R130">
        <v>63</v>
      </c>
      <c r="S130">
        <v>64</v>
      </c>
      <c r="T130">
        <v>60</v>
      </c>
      <c r="U130">
        <v>45</v>
      </c>
      <c r="V130">
        <v>42</v>
      </c>
      <c r="X130">
        <v>65</v>
      </c>
      <c r="Y130">
        <v>47</v>
      </c>
      <c r="Z130">
        <v>40</v>
      </c>
      <c r="AA130">
        <v>92</v>
      </c>
      <c r="AB130">
        <v>41</v>
      </c>
      <c r="AC130">
        <f t="shared" si="3"/>
        <v>1108</v>
      </c>
      <c r="AD130" t="s">
        <v>33</v>
      </c>
      <c r="AE130">
        <f t="shared" si="4"/>
        <v>73.86666666666666</v>
      </c>
      <c r="AF130">
        <f t="shared" si="5"/>
        <v>88.666666666666671</v>
      </c>
    </row>
    <row r="131" spans="1:32">
      <c r="A131" t="s">
        <v>293</v>
      </c>
      <c r="B131">
        <v>4568</v>
      </c>
      <c r="C131" t="s">
        <v>294</v>
      </c>
      <c r="D131">
        <v>62</v>
      </c>
      <c r="E131">
        <v>35</v>
      </c>
      <c r="F131">
        <v>33</v>
      </c>
      <c r="G131">
        <v>61</v>
      </c>
      <c r="H131">
        <v>68</v>
      </c>
      <c r="I131">
        <v>67</v>
      </c>
      <c r="K131">
        <v>65</v>
      </c>
      <c r="N131">
        <v>38</v>
      </c>
      <c r="O131">
        <v>44</v>
      </c>
      <c r="P131">
        <v>45</v>
      </c>
      <c r="R131">
        <v>58</v>
      </c>
      <c r="S131">
        <v>56</v>
      </c>
      <c r="T131">
        <v>57</v>
      </c>
      <c r="U131">
        <v>44</v>
      </c>
      <c r="V131">
        <v>45</v>
      </c>
      <c r="X131">
        <v>64</v>
      </c>
      <c r="Y131">
        <v>45</v>
      </c>
      <c r="Z131">
        <v>43</v>
      </c>
      <c r="AA131">
        <v>90</v>
      </c>
      <c r="AB131">
        <v>40</v>
      </c>
      <c r="AC131">
        <f t="shared" ref="AC131:AC149" si="6">SUM(D131:AB131)</f>
        <v>1060</v>
      </c>
      <c r="AD131" t="s">
        <v>33</v>
      </c>
      <c r="AE131">
        <f t="shared" ref="AE131:AE149" si="7">(AC131/15)</f>
        <v>70.666666666666671</v>
      </c>
      <c r="AF131">
        <f t="shared" ref="AF131:AF149" si="8">(AA131+AB131)/1.5</f>
        <v>86.666666666666671</v>
      </c>
    </row>
    <row r="132" spans="1:32">
      <c r="A132" t="s">
        <v>295</v>
      </c>
      <c r="B132">
        <v>4569</v>
      </c>
      <c r="C132" t="s">
        <v>296</v>
      </c>
      <c r="D132">
        <v>71</v>
      </c>
      <c r="E132">
        <v>48</v>
      </c>
      <c r="F132">
        <v>46</v>
      </c>
      <c r="G132">
        <v>59</v>
      </c>
      <c r="H132">
        <v>71</v>
      </c>
      <c r="I132">
        <v>74</v>
      </c>
      <c r="K132">
        <v>65</v>
      </c>
      <c r="N132">
        <v>47</v>
      </c>
      <c r="O132">
        <v>44</v>
      </c>
      <c r="P132">
        <v>47</v>
      </c>
      <c r="R132">
        <v>67</v>
      </c>
      <c r="S132">
        <v>64</v>
      </c>
      <c r="T132">
        <v>66</v>
      </c>
      <c r="U132">
        <v>47</v>
      </c>
      <c r="V132">
        <v>47</v>
      </c>
      <c r="X132">
        <v>71</v>
      </c>
      <c r="Y132">
        <v>47</v>
      </c>
      <c r="Z132">
        <v>46</v>
      </c>
      <c r="AA132">
        <v>98</v>
      </c>
      <c r="AB132">
        <v>47</v>
      </c>
      <c r="AC132">
        <f t="shared" si="6"/>
        <v>1172</v>
      </c>
      <c r="AD132" t="s">
        <v>33</v>
      </c>
      <c r="AE132">
        <f t="shared" si="7"/>
        <v>78.13333333333334</v>
      </c>
      <c r="AF132">
        <f t="shared" si="8"/>
        <v>96.666666666666671</v>
      </c>
    </row>
    <row r="133" spans="1:32">
      <c r="A133" t="s">
        <v>297</v>
      </c>
      <c r="B133">
        <v>4666</v>
      </c>
      <c r="C133" t="s">
        <v>298</v>
      </c>
      <c r="D133">
        <v>57</v>
      </c>
      <c r="E133">
        <v>37</v>
      </c>
      <c r="F133">
        <v>33</v>
      </c>
      <c r="G133">
        <v>46</v>
      </c>
      <c r="H133">
        <v>67</v>
      </c>
      <c r="J133">
        <v>59</v>
      </c>
      <c r="K133">
        <v>62</v>
      </c>
      <c r="N133">
        <v>37</v>
      </c>
      <c r="O133">
        <v>37</v>
      </c>
      <c r="P133">
        <v>45</v>
      </c>
      <c r="R133">
        <v>58</v>
      </c>
      <c r="S133">
        <v>61</v>
      </c>
      <c r="T133">
        <v>65</v>
      </c>
      <c r="U133">
        <v>43</v>
      </c>
      <c r="V133">
        <v>38</v>
      </c>
      <c r="X133">
        <v>69</v>
      </c>
      <c r="Y133">
        <v>43</v>
      </c>
      <c r="Z133">
        <v>40</v>
      </c>
      <c r="AA133">
        <v>95</v>
      </c>
      <c r="AB133">
        <v>46</v>
      </c>
      <c r="AC133">
        <f t="shared" si="6"/>
        <v>1038</v>
      </c>
      <c r="AD133" t="s">
        <v>33</v>
      </c>
      <c r="AE133">
        <f t="shared" si="7"/>
        <v>69.2</v>
      </c>
      <c r="AF133">
        <f t="shared" si="8"/>
        <v>94</v>
      </c>
    </row>
    <row r="134" spans="1:32">
      <c r="A134" t="s">
        <v>299</v>
      </c>
      <c r="B134">
        <v>4667</v>
      </c>
      <c r="C134" t="s">
        <v>300</v>
      </c>
      <c r="D134">
        <v>49</v>
      </c>
      <c r="E134">
        <v>38</v>
      </c>
      <c r="F134">
        <v>34</v>
      </c>
      <c r="G134">
        <v>54</v>
      </c>
      <c r="H134">
        <v>65</v>
      </c>
      <c r="J134">
        <v>66</v>
      </c>
      <c r="K134">
        <v>59</v>
      </c>
      <c r="N134">
        <v>38</v>
      </c>
      <c r="O134">
        <v>39</v>
      </c>
      <c r="P134">
        <v>43</v>
      </c>
      <c r="R134">
        <v>61</v>
      </c>
      <c r="S134">
        <v>66</v>
      </c>
      <c r="T134">
        <v>59</v>
      </c>
      <c r="U134">
        <v>42</v>
      </c>
      <c r="V134">
        <v>36</v>
      </c>
      <c r="X134">
        <v>69</v>
      </c>
      <c r="Y134">
        <v>42</v>
      </c>
      <c r="Z134">
        <v>39</v>
      </c>
      <c r="AA134">
        <v>90</v>
      </c>
      <c r="AB134">
        <v>41</v>
      </c>
      <c r="AC134">
        <f t="shared" si="6"/>
        <v>1030</v>
      </c>
      <c r="AD134" t="s">
        <v>33</v>
      </c>
      <c r="AE134">
        <f t="shared" si="7"/>
        <v>68.666666666666671</v>
      </c>
      <c r="AF134">
        <f t="shared" si="8"/>
        <v>87.333333333333329</v>
      </c>
    </row>
    <row r="135" spans="1:32">
      <c r="A135" t="s">
        <v>301</v>
      </c>
      <c r="B135">
        <v>4668</v>
      </c>
      <c r="C135" t="s">
        <v>302</v>
      </c>
      <c r="D135">
        <v>47</v>
      </c>
      <c r="E135">
        <v>30</v>
      </c>
      <c r="F135">
        <v>24</v>
      </c>
      <c r="G135">
        <v>40</v>
      </c>
      <c r="H135">
        <v>53</v>
      </c>
      <c r="J135">
        <v>46</v>
      </c>
      <c r="M135">
        <v>51</v>
      </c>
      <c r="N135">
        <v>32</v>
      </c>
      <c r="O135">
        <v>40</v>
      </c>
      <c r="P135">
        <v>27</v>
      </c>
      <c r="R135">
        <v>43</v>
      </c>
      <c r="S135">
        <v>47</v>
      </c>
      <c r="T135">
        <v>48</v>
      </c>
      <c r="U135">
        <v>42</v>
      </c>
      <c r="V135">
        <v>38</v>
      </c>
      <c r="X135">
        <v>46</v>
      </c>
      <c r="Y135">
        <v>35</v>
      </c>
      <c r="Z135">
        <v>30</v>
      </c>
      <c r="AA135">
        <v>68</v>
      </c>
      <c r="AB135">
        <v>33</v>
      </c>
      <c r="AC135">
        <f t="shared" si="6"/>
        <v>820</v>
      </c>
      <c r="AD135" t="s">
        <v>84</v>
      </c>
      <c r="AE135">
        <f t="shared" si="7"/>
        <v>54.666666666666664</v>
      </c>
      <c r="AF135">
        <f t="shared" si="8"/>
        <v>67.333333333333329</v>
      </c>
    </row>
    <row r="136" spans="1:32">
      <c r="A136" t="s">
        <v>303</v>
      </c>
      <c r="B136">
        <v>4579</v>
      </c>
      <c r="C136" t="s">
        <v>304</v>
      </c>
      <c r="D136">
        <v>49</v>
      </c>
      <c r="E136">
        <v>30</v>
      </c>
      <c r="F136">
        <v>28</v>
      </c>
      <c r="G136">
        <v>41</v>
      </c>
      <c r="H136">
        <v>40</v>
      </c>
      <c r="L136">
        <v>40</v>
      </c>
      <c r="M136">
        <v>40</v>
      </c>
      <c r="N136">
        <v>20</v>
      </c>
      <c r="O136">
        <v>10</v>
      </c>
      <c r="P136">
        <v>25</v>
      </c>
      <c r="R136">
        <v>40</v>
      </c>
      <c r="S136">
        <v>25</v>
      </c>
      <c r="T136">
        <v>26</v>
      </c>
      <c r="U136">
        <v>44</v>
      </c>
      <c r="V136">
        <v>35</v>
      </c>
      <c r="W136">
        <v>40</v>
      </c>
      <c r="Y136">
        <v>35</v>
      </c>
      <c r="Z136">
        <v>30</v>
      </c>
      <c r="AA136">
        <v>62</v>
      </c>
      <c r="AB136">
        <v>30</v>
      </c>
      <c r="AC136">
        <f t="shared" si="6"/>
        <v>690</v>
      </c>
      <c r="AD136" t="s">
        <v>43</v>
      </c>
      <c r="AE136">
        <f t="shared" si="7"/>
        <v>46</v>
      </c>
      <c r="AF136">
        <f t="shared" si="8"/>
        <v>61.333333333333336</v>
      </c>
    </row>
    <row r="137" spans="1:32">
      <c r="A137" t="s">
        <v>305</v>
      </c>
      <c r="B137">
        <v>4570</v>
      </c>
      <c r="C137" t="s">
        <v>306</v>
      </c>
      <c r="D137">
        <v>62</v>
      </c>
      <c r="E137">
        <v>44</v>
      </c>
      <c r="F137">
        <v>42</v>
      </c>
      <c r="G137">
        <v>55</v>
      </c>
      <c r="H137">
        <v>70</v>
      </c>
      <c r="K137">
        <v>51</v>
      </c>
      <c r="L137">
        <v>52</v>
      </c>
      <c r="N137">
        <v>42</v>
      </c>
      <c r="O137">
        <v>40</v>
      </c>
      <c r="P137">
        <v>40</v>
      </c>
      <c r="R137">
        <v>60</v>
      </c>
      <c r="S137">
        <v>56</v>
      </c>
      <c r="T137">
        <v>54</v>
      </c>
      <c r="U137">
        <v>44</v>
      </c>
      <c r="V137">
        <v>40</v>
      </c>
      <c r="X137">
        <v>62</v>
      </c>
      <c r="Y137">
        <v>42</v>
      </c>
      <c r="Z137">
        <v>36</v>
      </c>
      <c r="AA137">
        <v>91</v>
      </c>
      <c r="AB137">
        <v>39</v>
      </c>
      <c r="AC137">
        <f t="shared" si="6"/>
        <v>1022</v>
      </c>
      <c r="AD137" t="s">
        <v>33</v>
      </c>
      <c r="AE137">
        <f t="shared" si="7"/>
        <v>68.13333333333334</v>
      </c>
      <c r="AF137">
        <f t="shared" si="8"/>
        <v>86.666666666666671</v>
      </c>
    </row>
    <row r="138" spans="1:32">
      <c r="A138" t="s">
        <v>307</v>
      </c>
      <c r="B138">
        <v>4669</v>
      </c>
      <c r="C138" t="s">
        <v>308</v>
      </c>
      <c r="D138">
        <v>76</v>
      </c>
      <c r="E138">
        <v>47</v>
      </c>
      <c r="F138">
        <v>45</v>
      </c>
      <c r="G138">
        <v>68</v>
      </c>
      <c r="H138">
        <v>73</v>
      </c>
      <c r="J138">
        <v>63</v>
      </c>
      <c r="K138">
        <v>72</v>
      </c>
      <c r="N138">
        <v>46</v>
      </c>
      <c r="O138">
        <v>44</v>
      </c>
      <c r="P138">
        <v>41</v>
      </c>
      <c r="R138">
        <v>63</v>
      </c>
      <c r="S138">
        <v>66</v>
      </c>
      <c r="T138">
        <v>62</v>
      </c>
      <c r="U138">
        <v>47</v>
      </c>
      <c r="V138">
        <v>47</v>
      </c>
      <c r="X138">
        <v>71</v>
      </c>
      <c r="Y138">
        <v>47</v>
      </c>
      <c r="Z138">
        <v>46</v>
      </c>
      <c r="AA138">
        <v>97</v>
      </c>
      <c r="AB138">
        <v>47</v>
      </c>
      <c r="AC138">
        <f t="shared" si="6"/>
        <v>1168</v>
      </c>
      <c r="AD138" t="s">
        <v>33</v>
      </c>
      <c r="AE138">
        <f t="shared" si="7"/>
        <v>77.86666666666666</v>
      </c>
      <c r="AF138">
        <f t="shared" si="8"/>
        <v>96</v>
      </c>
    </row>
    <row r="139" spans="1:32">
      <c r="A139" t="s">
        <v>309</v>
      </c>
      <c r="B139">
        <v>4577</v>
      </c>
      <c r="C139" t="s">
        <v>310</v>
      </c>
      <c r="D139">
        <v>40</v>
      </c>
      <c r="E139">
        <v>30</v>
      </c>
      <c r="F139">
        <v>27</v>
      </c>
      <c r="G139">
        <v>42</v>
      </c>
      <c r="H139">
        <v>42</v>
      </c>
      <c r="L139">
        <v>47</v>
      </c>
      <c r="M139">
        <v>49</v>
      </c>
      <c r="N139">
        <v>35</v>
      </c>
      <c r="O139">
        <v>35</v>
      </c>
      <c r="P139">
        <v>28</v>
      </c>
      <c r="R139">
        <v>50</v>
      </c>
      <c r="S139">
        <v>46</v>
      </c>
      <c r="T139">
        <v>46</v>
      </c>
      <c r="U139">
        <v>24</v>
      </c>
      <c r="V139">
        <v>22</v>
      </c>
      <c r="X139">
        <v>55</v>
      </c>
      <c r="Y139">
        <v>41</v>
      </c>
      <c r="Z139">
        <v>30</v>
      </c>
      <c r="AA139">
        <v>84</v>
      </c>
      <c r="AB139">
        <v>34</v>
      </c>
      <c r="AC139">
        <f t="shared" si="6"/>
        <v>807</v>
      </c>
      <c r="AD139" t="s">
        <v>311</v>
      </c>
      <c r="AE139">
        <f t="shared" si="7"/>
        <v>53.8</v>
      </c>
      <c r="AF139">
        <f t="shared" si="8"/>
        <v>78.666666666666671</v>
      </c>
    </row>
    <row r="140" spans="1:32">
      <c r="A140" t="s">
        <v>312</v>
      </c>
      <c r="B140">
        <v>4571</v>
      </c>
      <c r="C140" t="s">
        <v>313</v>
      </c>
      <c r="D140">
        <v>49</v>
      </c>
      <c r="E140">
        <v>44</v>
      </c>
      <c r="F140">
        <v>42</v>
      </c>
      <c r="G140">
        <v>52</v>
      </c>
      <c r="H140">
        <v>69</v>
      </c>
      <c r="K140">
        <v>65</v>
      </c>
      <c r="L140">
        <v>61</v>
      </c>
      <c r="N140">
        <v>40</v>
      </c>
      <c r="O140">
        <v>33</v>
      </c>
      <c r="P140">
        <v>44</v>
      </c>
      <c r="R140">
        <v>53</v>
      </c>
      <c r="S140">
        <v>60</v>
      </c>
      <c r="T140">
        <v>55</v>
      </c>
      <c r="U140">
        <v>42</v>
      </c>
      <c r="V140">
        <v>42</v>
      </c>
      <c r="X140">
        <v>63</v>
      </c>
      <c r="Y140">
        <v>43</v>
      </c>
      <c r="Z140">
        <v>38</v>
      </c>
      <c r="AA140">
        <v>88</v>
      </c>
      <c r="AB140">
        <v>38</v>
      </c>
      <c r="AC140">
        <f t="shared" si="6"/>
        <v>1021</v>
      </c>
      <c r="AD140" t="s">
        <v>33</v>
      </c>
      <c r="AE140">
        <f t="shared" si="7"/>
        <v>68.066666666666663</v>
      </c>
      <c r="AF140">
        <f t="shared" si="8"/>
        <v>84</v>
      </c>
    </row>
    <row r="141" spans="1:32">
      <c r="A141" t="s">
        <v>314</v>
      </c>
      <c r="B141">
        <v>4670</v>
      </c>
      <c r="C141" t="s">
        <v>315</v>
      </c>
      <c r="D141">
        <v>63</v>
      </c>
      <c r="E141">
        <v>37</v>
      </c>
      <c r="F141">
        <v>40</v>
      </c>
      <c r="G141">
        <v>57</v>
      </c>
      <c r="H141">
        <v>70</v>
      </c>
      <c r="I141">
        <v>73</v>
      </c>
      <c r="K141">
        <v>67</v>
      </c>
      <c r="N141">
        <v>40</v>
      </c>
      <c r="O141">
        <v>42</v>
      </c>
      <c r="P141">
        <v>45</v>
      </c>
      <c r="R141">
        <v>65</v>
      </c>
      <c r="S141">
        <v>67</v>
      </c>
      <c r="T141">
        <v>64</v>
      </c>
      <c r="U141">
        <v>44</v>
      </c>
      <c r="V141">
        <v>46</v>
      </c>
      <c r="X141">
        <v>71</v>
      </c>
      <c r="Y141">
        <v>46</v>
      </c>
      <c r="Z141">
        <v>45</v>
      </c>
      <c r="AA141">
        <v>92</v>
      </c>
      <c r="AB141">
        <v>43</v>
      </c>
      <c r="AC141">
        <f t="shared" si="6"/>
        <v>1117</v>
      </c>
      <c r="AD141" t="s">
        <v>33</v>
      </c>
      <c r="AE141">
        <f t="shared" si="7"/>
        <v>74.466666666666669</v>
      </c>
      <c r="AF141">
        <f t="shared" si="8"/>
        <v>90</v>
      </c>
    </row>
    <row r="142" spans="1:32">
      <c r="A142" t="s">
        <v>316</v>
      </c>
      <c r="B142">
        <v>4573</v>
      </c>
      <c r="C142" t="s">
        <v>317</v>
      </c>
      <c r="D142">
        <v>40</v>
      </c>
      <c r="E142">
        <v>32</v>
      </c>
      <c r="F142">
        <v>35</v>
      </c>
      <c r="G142">
        <v>40</v>
      </c>
      <c r="H142">
        <v>46</v>
      </c>
      <c r="L142">
        <v>44</v>
      </c>
      <c r="M142">
        <v>45</v>
      </c>
      <c r="N142">
        <v>35</v>
      </c>
      <c r="O142">
        <v>36</v>
      </c>
      <c r="P142">
        <v>38</v>
      </c>
      <c r="R142">
        <v>40</v>
      </c>
      <c r="S142">
        <v>53</v>
      </c>
      <c r="T142">
        <v>52</v>
      </c>
      <c r="U142">
        <v>44</v>
      </c>
      <c r="V142">
        <v>39</v>
      </c>
      <c r="W142">
        <v>50</v>
      </c>
      <c r="Y142">
        <v>44</v>
      </c>
      <c r="Z142">
        <v>38</v>
      </c>
      <c r="AA142">
        <v>91</v>
      </c>
      <c r="AB142">
        <v>43</v>
      </c>
      <c r="AC142">
        <f t="shared" si="6"/>
        <v>885</v>
      </c>
      <c r="AD142" t="s">
        <v>84</v>
      </c>
      <c r="AE142">
        <f t="shared" si="7"/>
        <v>59</v>
      </c>
      <c r="AF142">
        <f t="shared" si="8"/>
        <v>89.333333333333329</v>
      </c>
    </row>
    <row r="143" spans="1:32">
      <c r="A143" t="s">
        <v>318</v>
      </c>
      <c r="B143">
        <v>4574</v>
      </c>
      <c r="C143" t="s">
        <v>319</v>
      </c>
      <c r="D143">
        <v>46</v>
      </c>
      <c r="E143">
        <v>45</v>
      </c>
      <c r="F143">
        <v>47</v>
      </c>
      <c r="G143">
        <v>43</v>
      </c>
      <c r="H143">
        <v>64</v>
      </c>
      <c r="L143">
        <v>49</v>
      </c>
      <c r="M143">
        <v>44</v>
      </c>
      <c r="N143">
        <v>46</v>
      </c>
      <c r="O143">
        <v>42</v>
      </c>
      <c r="P143">
        <v>43</v>
      </c>
      <c r="R143">
        <v>57</v>
      </c>
      <c r="S143">
        <v>56</v>
      </c>
      <c r="T143">
        <v>50</v>
      </c>
      <c r="U143">
        <v>43</v>
      </c>
      <c r="V143">
        <v>43</v>
      </c>
      <c r="W143">
        <v>48</v>
      </c>
      <c r="Y143">
        <v>45</v>
      </c>
      <c r="Z143">
        <v>44</v>
      </c>
      <c r="AA143">
        <v>96</v>
      </c>
      <c r="AB143">
        <v>46</v>
      </c>
      <c r="AC143">
        <f t="shared" si="6"/>
        <v>997</v>
      </c>
      <c r="AD143" t="s">
        <v>33</v>
      </c>
      <c r="AE143">
        <f t="shared" si="7"/>
        <v>66.466666666666669</v>
      </c>
      <c r="AF143">
        <f t="shared" si="8"/>
        <v>94.666666666666671</v>
      </c>
    </row>
    <row r="144" spans="1:32">
      <c r="A144" t="s">
        <v>320</v>
      </c>
      <c r="B144">
        <v>4671</v>
      </c>
      <c r="C144" t="s">
        <v>321</v>
      </c>
      <c r="D144">
        <v>43</v>
      </c>
      <c r="E144">
        <v>30</v>
      </c>
      <c r="F144">
        <v>34</v>
      </c>
      <c r="G144">
        <v>43</v>
      </c>
      <c r="H144">
        <v>57</v>
      </c>
      <c r="L144">
        <v>40</v>
      </c>
      <c r="M144">
        <v>51</v>
      </c>
      <c r="N144">
        <v>34</v>
      </c>
      <c r="O144">
        <v>37</v>
      </c>
      <c r="P144">
        <v>32</v>
      </c>
      <c r="R144">
        <v>40</v>
      </c>
      <c r="S144">
        <v>50</v>
      </c>
      <c r="T144">
        <v>56</v>
      </c>
      <c r="U144">
        <v>42</v>
      </c>
      <c r="V144">
        <v>43</v>
      </c>
      <c r="X144">
        <v>44</v>
      </c>
      <c r="Y144">
        <v>41</v>
      </c>
      <c r="Z144">
        <v>35</v>
      </c>
      <c r="AA144">
        <v>82</v>
      </c>
      <c r="AB144">
        <v>43</v>
      </c>
      <c r="AC144">
        <f t="shared" si="6"/>
        <v>877</v>
      </c>
      <c r="AD144" t="s">
        <v>84</v>
      </c>
      <c r="AE144">
        <f t="shared" si="7"/>
        <v>58.466666666666669</v>
      </c>
      <c r="AF144">
        <f t="shared" si="8"/>
        <v>83.333333333333329</v>
      </c>
    </row>
    <row r="145" spans="1:33">
      <c r="A145" t="s">
        <v>322</v>
      </c>
      <c r="C145" t="s">
        <v>323</v>
      </c>
      <c r="D145">
        <v>30</v>
      </c>
      <c r="E145">
        <v>20</v>
      </c>
      <c r="F145">
        <v>28</v>
      </c>
      <c r="G145">
        <v>41</v>
      </c>
      <c r="H145">
        <v>40</v>
      </c>
      <c r="L145">
        <v>58</v>
      </c>
      <c r="M145">
        <v>46</v>
      </c>
      <c r="N145">
        <v>25</v>
      </c>
      <c r="O145">
        <v>25</v>
      </c>
      <c r="P145">
        <v>23</v>
      </c>
      <c r="R145">
        <v>40</v>
      </c>
      <c r="S145">
        <v>45</v>
      </c>
      <c r="T145">
        <v>40</v>
      </c>
      <c r="U145">
        <v>22</v>
      </c>
      <c r="V145">
        <v>10</v>
      </c>
      <c r="W145">
        <v>40</v>
      </c>
      <c r="Y145">
        <v>30</v>
      </c>
      <c r="Z145">
        <v>22</v>
      </c>
      <c r="AA145">
        <v>50</v>
      </c>
      <c r="AB145">
        <v>22</v>
      </c>
      <c r="AC145">
        <f t="shared" si="6"/>
        <v>657</v>
      </c>
      <c r="AD145" t="s">
        <v>43</v>
      </c>
      <c r="AE145">
        <f t="shared" si="7"/>
        <v>43.8</v>
      </c>
      <c r="AF145">
        <f t="shared" si="8"/>
        <v>48</v>
      </c>
    </row>
    <row r="146" spans="1:33">
      <c r="A146" t="s">
        <v>324</v>
      </c>
      <c r="B146">
        <v>4672</v>
      </c>
      <c r="C146" t="s">
        <v>325</v>
      </c>
      <c r="D146">
        <v>48</v>
      </c>
      <c r="E146">
        <v>30</v>
      </c>
      <c r="F146">
        <v>25</v>
      </c>
      <c r="G146">
        <v>49</v>
      </c>
      <c r="H146">
        <v>53</v>
      </c>
      <c r="L146">
        <v>59</v>
      </c>
      <c r="M146">
        <v>50</v>
      </c>
      <c r="N146">
        <v>30</v>
      </c>
      <c r="O146">
        <v>33</v>
      </c>
      <c r="P146">
        <v>20</v>
      </c>
      <c r="R146">
        <v>46</v>
      </c>
      <c r="S146">
        <v>51</v>
      </c>
      <c r="T146">
        <v>58</v>
      </c>
      <c r="U146">
        <v>41</v>
      </c>
      <c r="V146">
        <v>38</v>
      </c>
      <c r="X146">
        <v>60</v>
      </c>
      <c r="Y146">
        <v>41</v>
      </c>
      <c r="Z146">
        <v>34</v>
      </c>
      <c r="AA146">
        <v>80</v>
      </c>
      <c r="AB146">
        <v>42</v>
      </c>
      <c r="AC146">
        <f t="shared" si="6"/>
        <v>888</v>
      </c>
      <c r="AD146" t="s">
        <v>84</v>
      </c>
      <c r="AE146">
        <f t="shared" si="7"/>
        <v>59.2</v>
      </c>
      <c r="AF146">
        <f t="shared" si="8"/>
        <v>81.333333333333329</v>
      </c>
    </row>
    <row r="147" spans="1:33">
      <c r="A147" t="s">
        <v>326</v>
      </c>
      <c r="B147">
        <v>4574</v>
      </c>
      <c r="C147" t="s">
        <v>327</v>
      </c>
      <c r="D147">
        <v>44</v>
      </c>
      <c r="E147">
        <v>30</v>
      </c>
      <c r="F147">
        <v>25</v>
      </c>
      <c r="G147">
        <v>60</v>
      </c>
      <c r="H147">
        <v>54</v>
      </c>
      <c r="I147">
        <v>60</v>
      </c>
      <c r="K147">
        <v>55</v>
      </c>
      <c r="N147">
        <v>30</v>
      </c>
      <c r="O147">
        <v>42</v>
      </c>
      <c r="P147">
        <v>35</v>
      </c>
      <c r="R147">
        <v>45</v>
      </c>
      <c r="S147">
        <v>51</v>
      </c>
      <c r="T147">
        <v>48</v>
      </c>
      <c r="U147">
        <v>42</v>
      </c>
      <c r="V147">
        <v>38</v>
      </c>
      <c r="X147">
        <v>47</v>
      </c>
      <c r="Y147">
        <v>41</v>
      </c>
      <c r="Z147">
        <v>35</v>
      </c>
      <c r="AA147">
        <v>86</v>
      </c>
      <c r="AB147">
        <v>36</v>
      </c>
      <c r="AC147">
        <f t="shared" si="6"/>
        <v>904</v>
      </c>
      <c r="AD147" t="s">
        <v>36</v>
      </c>
      <c r="AE147">
        <f t="shared" si="7"/>
        <v>60.266666666666666</v>
      </c>
      <c r="AF147">
        <f t="shared" si="8"/>
        <v>81.333333333333329</v>
      </c>
    </row>
    <row r="148" spans="1:33">
      <c r="A148" t="s">
        <v>328</v>
      </c>
      <c r="B148">
        <v>4576</v>
      </c>
      <c r="C148" t="s">
        <v>329</v>
      </c>
      <c r="D148">
        <v>42</v>
      </c>
      <c r="E148">
        <v>40</v>
      </c>
      <c r="F148">
        <v>39</v>
      </c>
      <c r="G148">
        <v>51</v>
      </c>
      <c r="H148">
        <v>65</v>
      </c>
      <c r="L148">
        <v>56</v>
      </c>
      <c r="M148">
        <v>54</v>
      </c>
      <c r="N148">
        <v>40</v>
      </c>
      <c r="O148">
        <v>39</v>
      </c>
      <c r="P148">
        <v>41</v>
      </c>
      <c r="R148">
        <v>52</v>
      </c>
      <c r="S148">
        <v>55</v>
      </c>
      <c r="T148">
        <v>53</v>
      </c>
      <c r="U148">
        <v>42</v>
      </c>
      <c r="V148">
        <v>45</v>
      </c>
      <c r="X148">
        <v>58</v>
      </c>
      <c r="Y148">
        <v>45</v>
      </c>
      <c r="Z148">
        <v>37</v>
      </c>
      <c r="AA148">
        <v>93</v>
      </c>
      <c r="AB148">
        <v>46</v>
      </c>
      <c r="AC148">
        <f t="shared" si="6"/>
        <v>993</v>
      </c>
      <c r="AD148" t="s">
        <v>33</v>
      </c>
      <c r="AE148">
        <f t="shared" si="7"/>
        <v>66.2</v>
      </c>
      <c r="AF148">
        <f t="shared" si="8"/>
        <v>92.666666666666671</v>
      </c>
    </row>
    <row r="149" spans="1:33">
      <c r="A149" t="s">
        <v>330</v>
      </c>
      <c r="B149">
        <v>4673</v>
      </c>
      <c r="C149" t="s">
        <v>331</v>
      </c>
      <c r="D149">
        <v>46</v>
      </c>
      <c r="E149">
        <v>30</v>
      </c>
      <c r="F149">
        <v>25</v>
      </c>
      <c r="G149">
        <v>55</v>
      </c>
      <c r="H149">
        <v>64</v>
      </c>
      <c r="K149">
        <v>65</v>
      </c>
      <c r="L149">
        <v>50</v>
      </c>
      <c r="N149">
        <v>30</v>
      </c>
      <c r="O149">
        <v>30</v>
      </c>
      <c r="P149">
        <v>30</v>
      </c>
      <c r="R149">
        <v>54</v>
      </c>
      <c r="S149">
        <v>52</v>
      </c>
      <c r="T149">
        <v>68</v>
      </c>
      <c r="U149">
        <v>42</v>
      </c>
      <c r="V149">
        <v>37</v>
      </c>
      <c r="X149">
        <v>68</v>
      </c>
      <c r="Y149">
        <v>24</v>
      </c>
      <c r="Z149">
        <v>10</v>
      </c>
      <c r="AA149">
        <v>91</v>
      </c>
      <c r="AB149">
        <v>38</v>
      </c>
      <c r="AC149">
        <f t="shared" si="6"/>
        <v>909</v>
      </c>
      <c r="AD149" t="s">
        <v>43</v>
      </c>
      <c r="AE149">
        <f t="shared" si="7"/>
        <v>60.6</v>
      </c>
      <c r="AF149">
        <f t="shared" si="8"/>
        <v>86</v>
      </c>
    </row>
    <row r="151" spans="1:33">
      <c r="C151" t="s">
        <v>332</v>
      </c>
      <c r="D151">
        <f>COUNTIF(D2:D149,"&gt;=66")</f>
        <v>18</v>
      </c>
      <c r="E151">
        <f>COUNTIF(E2:E149,"&gt;=20")</f>
        <v>148</v>
      </c>
      <c r="F151">
        <f>COUNTIF(F2:F149,"&gt;=20")</f>
        <v>148</v>
      </c>
      <c r="G151">
        <f>COUNTIF(G2:G149,"&gt;=66")</f>
        <v>8</v>
      </c>
      <c r="H151">
        <f>COUNTIF(H2:H149,"&gt;=66")</f>
        <v>26</v>
      </c>
      <c r="I151">
        <f t="shared" ref="I151:M151" si="9">COUNTIF(I2:I149,"&gt;=66")</f>
        <v>7</v>
      </c>
      <c r="J151">
        <f t="shared" si="9"/>
        <v>3</v>
      </c>
      <c r="K151">
        <f t="shared" si="9"/>
        <v>16</v>
      </c>
      <c r="L151">
        <f t="shared" si="9"/>
        <v>0</v>
      </c>
      <c r="M151">
        <f t="shared" si="9"/>
        <v>1</v>
      </c>
      <c r="N151">
        <f>COUNTIF(N2:N149,"&gt;=20")</f>
        <v>148</v>
      </c>
      <c r="O151">
        <f>COUNTIF(O2:O149,"&gt;=20")</f>
        <v>147</v>
      </c>
      <c r="P151">
        <f>COUNTIF(P2:P149,"&gt;=20")</f>
        <v>148</v>
      </c>
      <c r="R151">
        <f t="shared" ref="R151:T151" si="10">COUNTIF(R2:R149,"&gt;=66")</f>
        <v>25</v>
      </c>
      <c r="S151">
        <f t="shared" si="10"/>
        <v>19</v>
      </c>
      <c r="T151">
        <f t="shared" si="10"/>
        <v>29</v>
      </c>
      <c r="W151">
        <f t="shared" ref="W151:X151" si="11">COUNTIF(W2:W149,"&gt;=66")</f>
        <v>3</v>
      </c>
      <c r="X151">
        <f t="shared" si="11"/>
        <v>9</v>
      </c>
      <c r="Y151">
        <f>COUNTIF(Y2:Y149,"&gt;=20")</f>
        <v>148</v>
      </c>
      <c r="Z151">
        <f t="shared" ref="Z151" si="12">COUNTIF(Z2:Z149,"&gt;=20")</f>
        <v>147</v>
      </c>
      <c r="AA151">
        <f>COUNTIF(AA2:AA149,"&gt;=40")</f>
        <v>148</v>
      </c>
      <c r="AB151">
        <f t="shared" ref="AB151" si="13">COUNTIF(AB2:AB149,"&gt;=20")</f>
        <v>148</v>
      </c>
      <c r="AC151" s="4" t="s">
        <v>332</v>
      </c>
      <c r="AD151" s="5">
        <f>COUNTIF(AD2:AD149,"D")</f>
        <v>96</v>
      </c>
      <c r="AF151" t="s">
        <v>333</v>
      </c>
      <c r="AG151">
        <f>(AD151/148*100)</f>
        <v>64.86486486486487</v>
      </c>
    </row>
    <row r="152" spans="1:33">
      <c r="C152" t="s">
        <v>36</v>
      </c>
      <c r="D152">
        <f>COUNTIFS(D2:D149,"&gt;=60",D2:D149,"&lt;66")</f>
        <v>34</v>
      </c>
      <c r="E152">
        <f>COUNTIF(E2:E149,"&lt;20")</f>
        <v>0</v>
      </c>
      <c r="F152">
        <f>COUNTIF(F2:F149,"&lt;20")</f>
        <v>0</v>
      </c>
      <c r="G152">
        <f>COUNTIFS(G2:G149,"&gt;=60",G2:G149,"&lt;66")</f>
        <v>15</v>
      </c>
      <c r="H152">
        <f>COUNTIFS(H2:H149,"&gt;=60",H2:H149,"&lt;66")</f>
        <v>40</v>
      </c>
      <c r="I152">
        <f t="shared" ref="I152:M152" si="14">COUNTIFS(I2:I149,"&gt;=60",I2:I149,"&lt;66")</f>
        <v>10</v>
      </c>
      <c r="J152">
        <f t="shared" si="14"/>
        <v>7</v>
      </c>
      <c r="K152">
        <f t="shared" si="14"/>
        <v>22</v>
      </c>
      <c r="L152">
        <f t="shared" si="14"/>
        <v>14</v>
      </c>
      <c r="M152">
        <f t="shared" si="14"/>
        <v>11</v>
      </c>
      <c r="N152">
        <f>COUNTIF(N2:N149,"&lt;20")</f>
        <v>0</v>
      </c>
      <c r="O152">
        <f>COUNTIF(O2:O149,"&lt;20")</f>
        <v>1</v>
      </c>
      <c r="P152">
        <f>COUNTIF(P2:P149,"&lt;20")</f>
        <v>0</v>
      </c>
      <c r="R152">
        <f t="shared" ref="R152:T152" si="15">COUNTIFS(R2:R149,"&gt;=60",R2:R149,"&lt;66")</f>
        <v>41</v>
      </c>
      <c r="S152">
        <f t="shared" si="15"/>
        <v>45</v>
      </c>
      <c r="T152">
        <f t="shared" si="15"/>
        <v>48</v>
      </c>
      <c r="W152">
        <f t="shared" ref="W152:X152" si="16">COUNTIFS(W2:W149,"&gt;=60",W2:W149,"&lt;66")</f>
        <v>7</v>
      </c>
      <c r="X152">
        <f t="shared" si="16"/>
        <v>27</v>
      </c>
      <c r="Y152">
        <f>COUNTIF(Y2:Y149,"&lt;20")</f>
        <v>0</v>
      </c>
      <c r="Z152">
        <f t="shared" ref="Z152" si="17">COUNTIF(Z2:Z149,"&lt;20")</f>
        <v>1</v>
      </c>
      <c r="AA152">
        <f>COUNTIF(AA2:AA149,"&lt;40")</f>
        <v>0</v>
      </c>
      <c r="AB152">
        <f t="shared" ref="AB152" si="18">COUNTIF(AB2:AB149,"&lt;20")</f>
        <v>0</v>
      </c>
      <c r="AC152" s="4" t="s">
        <v>36</v>
      </c>
      <c r="AD152" s="5">
        <f>COUNTIF(AD2:AD149,"FC")</f>
        <v>37</v>
      </c>
      <c r="AF152" t="s">
        <v>334</v>
      </c>
      <c r="AG152">
        <f t="shared" ref="AG152:AG156" si="19">(AD152/148*100)</f>
        <v>25</v>
      </c>
    </row>
    <row r="153" spans="1:33">
      <c r="C153" t="s">
        <v>84</v>
      </c>
      <c r="D153">
        <f>COUNTIFS(D2:D149,"&gt;=55",D2:D149,"&lt;60")</f>
        <v>28</v>
      </c>
      <c r="E153">
        <f>COUNTIF(E2:E149,"A")</f>
        <v>0</v>
      </c>
      <c r="F153">
        <f>COUNTIF(F2:F149,"A")</f>
        <v>0</v>
      </c>
      <c r="G153">
        <f>COUNTIFS(G2:G149,"&gt;=55",G2:G149,"&lt;60")</f>
        <v>34</v>
      </c>
      <c r="H153">
        <f>COUNTIFS(H2:H149,"&gt;=55",H2:H149,"&lt;60")</f>
        <v>26</v>
      </c>
      <c r="I153">
        <f t="shared" ref="I153:M153" si="20">COUNTIFS(I2:I149,"&gt;=55",I2:I149,"&lt;60")</f>
        <v>3</v>
      </c>
      <c r="J153">
        <f t="shared" si="20"/>
        <v>14</v>
      </c>
      <c r="K153">
        <f t="shared" si="20"/>
        <v>13</v>
      </c>
      <c r="L153">
        <f t="shared" si="20"/>
        <v>20</v>
      </c>
      <c r="M153">
        <f t="shared" si="20"/>
        <v>18</v>
      </c>
      <c r="N153">
        <f>COUNTIF(N2:N149,"A")</f>
        <v>0</v>
      </c>
      <c r="O153">
        <f>COUNTIF(O2:O149,"A")</f>
        <v>0</v>
      </c>
      <c r="P153">
        <f>COUNTIF(P2:P149,"A")</f>
        <v>0</v>
      </c>
      <c r="R153">
        <f t="shared" ref="R153:T153" si="21">COUNTIFS(R2:R149,"&gt;=55",R2:R149,"&lt;60")</f>
        <v>24</v>
      </c>
      <c r="S153">
        <f t="shared" si="21"/>
        <v>33</v>
      </c>
      <c r="T153">
        <f t="shared" si="21"/>
        <v>33</v>
      </c>
      <c r="W153">
        <f t="shared" ref="W153:X153" si="22">COUNTIFS(W2:W149,"&gt;=55",W2:W149,"&lt;60")</f>
        <v>12</v>
      </c>
      <c r="X153">
        <f t="shared" si="22"/>
        <v>29</v>
      </c>
      <c r="Y153">
        <f>COUNTIF(Y2:Y149,"A")</f>
        <v>0</v>
      </c>
      <c r="Z153">
        <f t="shared" ref="Z153:AA153" si="23">COUNTIF(Z2:Z149,"A")</f>
        <v>0</v>
      </c>
      <c r="AA153">
        <f t="shared" si="23"/>
        <v>0</v>
      </c>
      <c r="AB153">
        <f t="shared" ref="AB153" si="24">COUNTIF(AB2:AB149,"A")</f>
        <v>0</v>
      </c>
      <c r="AC153" s="4" t="s">
        <v>84</v>
      </c>
      <c r="AD153" s="5">
        <f>COUNTIF(AD2:AD149,"HSC")</f>
        <v>9</v>
      </c>
      <c r="AE153">
        <f>COUNTIFS(AE2:AE149,"&gt;=70",AE2:AE149,"&lt;80")</f>
        <v>46</v>
      </c>
      <c r="AF153" t="s">
        <v>335</v>
      </c>
      <c r="AG153">
        <f t="shared" si="19"/>
        <v>6.0810810810810816</v>
      </c>
    </row>
    <row r="154" spans="1:33">
      <c r="C154" t="s">
        <v>311</v>
      </c>
      <c r="D154">
        <f>COUNTIFS(D2:D149,"&gt;=50",D2:D149,"&lt;55")</f>
        <v>23</v>
      </c>
      <c r="G154">
        <f>COUNTIFS(G2:G149,"&gt;=50",G2:G149,"&lt;55")</f>
        <v>43</v>
      </c>
      <c r="H154">
        <f>COUNTIFS(H2:H149,"&gt;=50",H2:H149,"&lt;55")</f>
        <v>28</v>
      </c>
      <c r="I154">
        <f t="shared" ref="I154:M154" si="25">COUNTIFS(I2:I149,"&gt;=50",I2:I149,"&lt;55")</f>
        <v>4</v>
      </c>
      <c r="J154">
        <f t="shared" si="25"/>
        <v>11</v>
      </c>
      <c r="K154">
        <f t="shared" si="25"/>
        <v>10</v>
      </c>
      <c r="L154">
        <f t="shared" si="25"/>
        <v>17</v>
      </c>
      <c r="M154">
        <f t="shared" si="25"/>
        <v>21</v>
      </c>
      <c r="R154">
        <f t="shared" ref="R154:T154" si="26">COUNTIFS(R2:R149,"&gt;=50",R2:R149,"&lt;55")</f>
        <v>31</v>
      </c>
      <c r="S154">
        <f t="shared" si="26"/>
        <v>29</v>
      </c>
      <c r="T154">
        <f t="shared" si="26"/>
        <v>23</v>
      </c>
      <c r="W154">
        <f t="shared" ref="W154:X154" si="27">COUNTIFS(W2:W149,"&gt;=50",W2:W149,"&lt;55")</f>
        <v>6</v>
      </c>
      <c r="X154">
        <f t="shared" si="27"/>
        <v>25</v>
      </c>
      <c r="AC154" s="4" t="s">
        <v>311</v>
      </c>
      <c r="AD154" s="5">
        <f>COUNTIF(AD2:AD149,"SC")</f>
        <v>1</v>
      </c>
      <c r="AE154">
        <f>COUNTIFS(AE2:AE149,"&gt;=60",AE2:AE149,"&lt;70")</f>
        <v>84</v>
      </c>
      <c r="AF154" t="s">
        <v>336</v>
      </c>
      <c r="AG154">
        <f t="shared" si="19"/>
        <v>0.67567567567567566</v>
      </c>
    </row>
    <row r="155" spans="1:33">
      <c r="C155" t="s">
        <v>337</v>
      </c>
      <c r="D155">
        <f>COUNTIFS(D2:D149,"&gt;=40",D2:D149,"&lt;50")</f>
        <v>44</v>
      </c>
      <c r="G155">
        <f>COUNTIFS(G2:G149,"&gt;=40",G2:G149,"&lt;50")</f>
        <v>48</v>
      </c>
      <c r="H155">
        <f>COUNTIFS(H2:H149,"&gt;=40",H2:H149,"&lt;50")</f>
        <v>28</v>
      </c>
      <c r="I155">
        <f t="shared" ref="I155:M155" si="28">COUNTIFS(I2:I149,"&gt;=40",I2:I149,"&lt;50")</f>
        <v>1</v>
      </c>
      <c r="J155">
        <f t="shared" si="28"/>
        <v>11</v>
      </c>
      <c r="K155">
        <f t="shared" si="28"/>
        <v>11</v>
      </c>
      <c r="L155">
        <f t="shared" si="28"/>
        <v>26</v>
      </c>
      <c r="M155">
        <f t="shared" si="28"/>
        <v>25</v>
      </c>
      <c r="R155">
        <f t="shared" ref="R155:T155" si="29">COUNTIFS(R2:R149,"&gt;=40",R2:R149,"&lt;50")</f>
        <v>27</v>
      </c>
      <c r="S155">
        <f t="shared" si="29"/>
        <v>21</v>
      </c>
      <c r="T155">
        <f t="shared" si="29"/>
        <v>14</v>
      </c>
      <c r="W155">
        <f t="shared" ref="W155:X155" si="30">COUNTIFS(W2:W149,"&gt;=40",W2:W149,"&lt;50")</f>
        <v>8</v>
      </c>
      <c r="X155">
        <f t="shared" si="30"/>
        <v>22</v>
      </c>
      <c r="AC155" s="4" t="s">
        <v>337</v>
      </c>
      <c r="AD155" s="5">
        <f>COUNTIF(AD2:AD149,"PASS")</f>
        <v>0</v>
      </c>
      <c r="AE155">
        <f>COUNTIFS(AE2:AE149,"&gt;=50",AE2:AE149,"&lt;60")</f>
        <v>15</v>
      </c>
      <c r="AF155" t="s">
        <v>338</v>
      </c>
      <c r="AG155">
        <f t="shared" si="19"/>
        <v>0</v>
      </c>
    </row>
    <row r="156" spans="1:33" s="2" customFormat="1">
      <c r="C156" s="2" t="s">
        <v>339</v>
      </c>
      <c r="D156" s="2">
        <f>COUNTIF(D2:D149,"&lt;40")</f>
        <v>1</v>
      </c>
      <c r="G156" s="2">
        <f>COUNTIF(G2:G149,"&lt;40")</f>
        <v>0</v>
      </c>
      <c r="H156" s="2">
        <f>COUNTIF(H2:H149,"&lt;40")</f>
        <v>0</v>
      </c>
      <c r="I156" s="2">
        <f t="shared" ref="I156:M156" si="31">COUNTIF(I2:I149,"&lt;40")</f>
        <v>0</v>
      </c>
      <c r="J156" s="2">
        <f t="shared" si="31"/>
        <v>0</v>
      </c>
      <c r="K156" s="2">
        <f t="shared" si="31"/>
        <v>0</v>
      </c>
      <c r="L156" s="2">
        <f t="shared" si="31"/>
        <v>0</v>
      </c>
      <c r="M156" s="2">
        <f t="shared" si="31"/>
        <v>0</v>
      </c>
      <c r="R156" s="2">
        <f t="shared" ref="R156:T156" si="32">COUNTIF(R2:R149,"&lt;40")</f>
        <v>0</v>
      </c>
      <c r="S156" s="2">
        <f t="shared" si="32"/>
        <v>1</v>
      </c>
      <c r="T156" s="2">
        <f t="shared" si="32"/>
        <v>1</v>
      </c>
      <c r="W156" s="2">
        <f t="shared" ref="W156:X156" si="33">COUNTIF(W2:W149,"&lt;40")</f>
        <v>0</v>
      </c>
      <c r="X156" s="2">
        <f t="shared" si="33"/>
        <v>0</v>
      </c>
      <c r="AC156" s="6" t="s">
        <v>358</v>
      </c>
      <c r="AD156" s="6">
        <f>COUNTIF(AD2:AD149,"FAILS")</f>
        <v>5</v>
      </c>
      <c r="AE156" s="2">
        <f>COUNTIFS(AE2:AE149,"&gt;=40",AE2:AE149,"&lt;50")</f>
        <v>3</v>
      </c>
      <c r="AF156" s="2" t="s">
        <v>340</v>
      </c>
      <c r="AG156" s="2">
        <f t="shared" si="19"/>
        <v>3.3783783783783785</v>
      </c>
    </row>
    <row r="157" spans="1:33" s="2" customFormat="1">
      <c r="C157" s="2" t="s">
        <v>341</v>
      </c>
      <c r="D157" s="2">
        <f>COUNTIF(D2:D149,"A")</f>
        <v>0</v>
      </c>
      <c r="G157" s="2">
        <f>COUNTIF(G2:G149,"A")</f>
        <v>0</v>
      </c>
      <c r="H157" s="2">
        <f>COUNTIF(H2:H149,"A")</f>
        <v>0</v>
      </c>
      <c r="I157" s="2">
        <f t="shared" ref="I157:M157" si="34">COUNTIF(I2:I149,"A")</f>
        <v>0</v>
      </c>
      <c r="J157" s="2">
        <f t="shared" si="34"/>
        <v>0</v>
      </c>
      <c r="K157" s="2">
        <f t="shared" si="34"/>
        <v>0</v>
      </c>
      <c r="L157" s="2">
        <f t="shared" si="34"/>
        <v>0</v>
      </c>
      <c r="M157" s="2">
        <f t="shared" si="34"/>
        <v>0</v>
      </c>
      <c r="R157" s="2">
        <f t="shared" ref="R157:T157" si="35">COUNTIF(R2:R149,"A")</f>
        <v>0</v>
      </c>
      <c r="S157" s="2">
        <f t="shared" si="35"/>
        <v>0</v>
      </c>
      <c r="T157" s="2">
        <f t="shared" si="35"/>
        <v>0</v>
      </c>
      <c r="W157" s="2">
        <f t="shared" ref="W157:X157" si="36">COUNTIF(W2:W149,"A")</f>
        <v>0</v>
      </c>
      <c r="X157" s="2">
        <f t="shared" si="36"/>
        <v>0</v>
      </c>
      <c r="AF157" s="2" t="s">
        <v>342</v>
      </c>
    </row>
    <row r="159" spans="1:33">
      <c r="C159" t="s">
        <v>343</v>
      </c>
      <c r="D159">
        <f>SUM(D151:D155)</f>
        <v>147</v>
      </c>
      <c r="E159">
        <f t="shared" ref="E159:AB159" si="37">SUM(E151:E155)</f>
        <v>148</v>
      </c>
      <c r="F159">
        <f t="shared" si="37"/>
        <v>148</v>
      </c>
      <c r="G159">
        <f t="shared" si="37"/>
        <v>148</v>
      </c>
      <c r="H159">
        <f t="shared" si="37"/>
        <v>148</v>
      </c>
      <c r="I159">
        <f t="shared" si="37"/>
        <v>25</v>
      </c>
      <c r="J159">
        <f t="shared" si="37"/>
        <v>46</v>
      </c>
      <c r="K159">
        <f t="shared" si="37"/>
        <v>72</v>
      </c>
      <c r="L159">
        <f t="shared" si="37"/>
        <v>77</v>
      </c>
      <c r="M159">
        <f t="shared" si="37"/>
        <v>76</v>
      </c>
      <c r="N159">
        <f t="shared" si="37"/>
        <v>148</v>
      </c>
      <c r="O159">
        <f t="shared" si="37"/>
        <v>148</v>
      </c>
      <c r="P159">
        <f t="shared" si="37"/>
        <v>148</v>
      </c>
      <c r="R159">
        <f t="shared" si="37"/>
        <v>148</v>
      </c>
      <c r="S159">
        <f t="shared" si="37"/>
        <v>147</v>
      </c>
      <c r="T159">
        <f t="shared" si="37"/>
        <v>147</v>
      </c>
      <c r="W159">
        <f t="shared" si="37"/>
        <v>36</v>
      </c>
      <c r="X159">
        <f t="shared" si="37"/>
        <v>112</v>
      </c>
      <c r="Y159">
        <f t="shared" si="37"/>
        <v>148</v>
      </c>
      <c r="Z159">
        <f t="shared" si="37"/>
        <v>148</v>
      </c>
      <c r="AA159">
        <f t="shared" si="37"/>
        <v>148</v>
      </c>
      <c r="AB159">
        <f t="shared" si="37"/>
        <v>148</v>
      </c>
      <c r="AE159" t="s">
        <v>344</v>
      </c>
      <c r="AF159">
        <v>88.73</v>
      </c>
    </row>
    <row r="160" spans="1:33">
      <c r="C160" t="s">
        <v>345</v>
      </c>
      <c r="D160">
        <f>SUM(D151:D157)</f>
        <v>148</v>
      </c>
      <c r="E160">
        <f t="shared" ref="E160:AB160" si="38">SUM(E151:E157)</f>
        <v>148</v>
      </c>
      <c r="F160">
        <f t="shared" si="38"/>
        <v>148</v>
      </c>
      <c r="G160">
        <f t="shared" si="38"/>
        <v>148</v>
      </c>
      <c r="H160">
        <f t="shared" si="38"/>
        <v>148</v>
      </c>
      <c r="I160">
        <f t="shared" si="38"/>
        <v>25</v>
      </c>
      <c r="J160">
        <f t="shared" si="38"/>
        <v>46</v>
      </c>
      <c r="K160">
        <f t="shared" si="38"/>
        <v>72</v>
      </c>
      <c r="L160">
        <f t="shared" si="38"/>
        <v>77</v>
      </c>
      <c r="M160">
        <f t="shared" si="38"/>
        <v>76</v>
      </c>
      <c r="N160">
        <f t="shared" si="38"/>
        <v>148</v>
      </c>
      <c r="O160">
        <f t="shared" si="38"/>
        <v>148</v>
      </c>
      <c r="P160">
        <f t="shared" si="38"/>
        <v>148</v>
      </c>
      <c r="R160">
        <f t="shared" si="38"/>
        <v>148</v>
      </c>
      <c r="S160">
        <f t="shared" si="38"/>
        <v>148</v>
      </c>
      <c r="T160">
        <f t="shared" si="38"/>
        <v>148</v>
      </c>
      <c r="W160">
        <f t="shared" si="38"/>
        <v>36</v>
      </c>
      <c r="X160">
        <f t="shared" si="38"/>
        <v>112</v>
      </c>
      <c r="Y160">
        <f t="shared" si="38"/>
        <v>148</v>
      </c>
      <c r="Z160">
        <f t="shared" si="38"/>
        <v>148</v>
      </c>
      <c r="AA160">
        <f t="shared" si="38"/>
        <v>148</v>
      </c>
      <c r="AB160">
        <f t="shared" si="38"/>
        <v>148</v>
      </c>
    </row>
    <row r="162" spans="3:28">
      <c r="C162" t="s">
        <v>346</v>
      </c>
      <c r="D162">
        <f>(D159*100)/148</f>
        <v>99.324324324324323</v>
      </c>
      <c r="E162">
        <f t="shared" ref="E162:AB162" si="39">(E159*100)/148</f>
        <v>100</v>
      </c>
      <c r="F162">
        <f t="shared" si="39"/>
        <v>100</v>
      </c>
      <c r="G162">
        <f t="shared" si="39"/>
        <v>100</v>
      </c>
      <c r="H162">
        <f t="shared" si="39"/>
        <v>100</v>
      </c>
      <c r="I162">
        <f>(I159*100)/25</f>
        <v>100</v>
      </c>
      <c r="J162">
        <f>(J159*100)/46</f>
        <v>100</v>
      </c>
      <c r="K162">
        <f>(K159*100)/72</f>
        <v>100</v>
      </c>
      <c r="L162">
        <f>(L159*100)/77</f>
        <v>100</v>
      </c>
      <c r="M162">
        <f>(M159*100)/76</f>
        <v>100</v>
      </c>
      <c r="N162">
        <f t="shared" si="39"/>
        <v>100</v>
      </c>
      <c r="O162">
        <f t="shared" si="39"/>
        <v>100</v>
      </c>
      <c r="P162">
        <f t="shared" si="39"/>
        <v>100</v>
      </c>
      <c r="R162">
        <f t="shared" si="39"/>
        <v>100</v>
      </c>
      <c r="S162">
        <f t="shared" si="39"/>
        <v>99.324324324324323</v>
      </c>
      <c r="T162">
        <f t="shared" si="39"/>
        <v>99.324324324324323</v>
      </c>
      <c r="W162">
        <f>(W159*100)/36</f>
        <v>100</v>
      </c>
      <c r="X162">
        <f>(X159*100)/112</f>
        <v>100</v>
      </c>
      <c r="Y162">
        <f t="shared" si="39"/>
        <v>100</v>
      </c>
      <c r="Z162">
        <f t="shared" si="39"/>
        <v>100</v>
      </c>
      <c r="AA162">
        <f t="shared" si="39"/>
        <v>100</v>
      </c>
      <c r="AB162">
        <f t="shared" si="39"/>
        <v>100</v>
      </c>
    </row>
    <row r="167" spans="3:28">
      <c r="D167" s="2"/>
      <c r="E167" s="2" t="s">
        <v>347</v>
      </c>
      <c r="F167" s="2"/>
      <c r="G167" s="2"/>
      <c r="H167" s="2"/>
      <c r="R167" s="2"/>
      <c r="S167" s="2" t="s">
        <v>348</v>
      </c>
      <c r="T167" s="2"/>
      <c r="U167" s="2"/>
      <c r="V167" s="2" t="s">
        <v>349</v>
      </c>
      <c r="W167" s="2"/>
      <c r="X167" s="2"/>
      <c r="Y167" s="2"/>
    </row>
    <row r="168" spans="3:28">
      <c r="D168" s="2"/>
      <c r="E168" s="2"/>
      <c r="F168" s="2"/>
      <c r="G168" s="2"/>
      <c r="H168" s="2"/>
      <c r="R168" s="2"/>
      <c r="S168" s="2"/>
      <c r="T168" s="2"/>
      <c r="U168" s="2"/>
      <c r="V168" s="2"/>
      <c r="W168" s="2"/>
      <c r="X168" s="2"/>
      <c r="Y168" s="2"/>
    </row>
    <row r="169" spans="3:28">
      <c r="D169" s="2"/>
      <c r="E169" s="2" t="s">
        <v>350</v>
      </c>
      <c r="F169" s="2">
        <f>AVERAGE(D162,G162,H162,I162,J162,K162,L162,M162)</f>
        <v>99.915540540540547</v>
      </c>
      <c r="G169" s="2"/>
      <c r="H169" s="2"/>
      <c r="R169" s="2"/>
      <c r="S169" s="2" t="s">
        <v>350</v>
      </c>
      <c r="T169" s="2">
        <f>AVERAGE(R162,S162,T162,W162,X162)</f>
        <v>99.729729729729726</v>
      </c>
      <c r="U169" s="2"/>
      <c r="V169" s="2" t="s">
        <v>351</v>
      </c>
      <c r="W169" s="2">
        <f>AVERAGE(F169,T169)</f>
        <v>99.82263513513513</v>
      </c>
      <c r="X169" s="2"/>
      <c r="Y169" s="2"/>
    </row>
    <row r="170" spans="3:28">
      <c r="D170" s="2"/>
      <c r="E170" s="2" t="s">
        <v>352</v>
      </c>
      <c r="F170" s="2">
        <f>AVERAGE(F162,O162,P162)</f>
        <v>100</v>
      </c>
      <c r="G170" s="2"/>
      <c r="H170" s="2"/>
      <c r="R170" s="2"/>
      <c r="S170" s="2" t="s">
        <v>353</v>
      </c>
      <c r="T170" s="2">
        <f>AVERAGE(Y162,Z162,AA162,AB162)</f>
        <v>100</v>
      </c>
      <c r="U170" s="2"/>
      <c r="V170" s="2" t="s">
        <v>354</v>
      </c>
      <c r="W170" s="2">
        <f>AVERAGE(F170,T170)</f>
        <v>100</v>
      </c>
      <c r="X170" s="2"/>
      <c r="Y170" s="2"/>
    </row>
    <row r="171" spans="3:28">
      <c r="D171" s="2"/>
      <c r="E171" s="2"/>
      <c r="F171" s="2"/>
      <c r="G171" s="2"/>
      <c r="H171" s="2"/>
      <c r="R171" s="2"/>
      <c r="S171" s="2"/>
      <c r="T171" s="2"/>
      <c r="U171" s="2"/>
      <c r="V171" s="2"/>
      <c r="W171" s="2"/>
      <c r="X171" s="2"/>
      <c r="Y171" s="2"/>
    </row>
    <row r="172" spans="3:28">
      <c r="D172" s="2"/>
      <c r="E172" s="2"/>
      <c r="F172" s="2"/>
      <c r="G172" s="2"/>
      <c r="H172" s="2"/>
      <c r="R172" s="2"/>
      <c r="S172" s="2"/>
      <c r="T172" s="2"/>
      <c r="U172" s="2"/>
      <c r="V172" s="2"/>
      <c r="W172" s="2"/>
      <c r="X172" s="2"/>
      <c r="Y172" s="2"/>
    </row>
    <row r="173" spans="3:28">
      <c r="D173" s="2"/>
      <c r="E173" s="2"/>
      <c r="F173" s="2"/>
      <c r="G173" s="2"/>
      <c r="H173" s="2"/>
      <c r="R173" s="2"/>
      <c r="S173" s="2"/>
      <c r="T173" s="2"/>
      <c r="U173" s="2"/>
      <c r="V173" s="2" t="s">
        <v>355</v>
      </c>
      <c r="W173" s="2">
        <f>AVERAGE(W169:W172)</f>
        <v>99.911317567567565</v>
      </c>
      <c r="X173" s="2"/>
      <c r="Y173" s="2"/>
    </row>
    <row r="174" spans="3:28">
      <c r="R174" s="2"/>
      <c r="S174" s="2"/>
      <c r="T174" s="2"/>
      <c r="U174" s="2"/>
      <c r="V174" s="2"/>
      <c r="W174" s="2"/>
      <c r="X174" s="2"/>
      <c r="Y174" s="2"/>
    </row>
    <row r="179" spans="5:11">
      <c r="E179" s="3"/>
      <c r="F179" s="3"/>
      <c r="G179" s="3" t="s">
        <v>356</v>
      </c>
      <c r="H179" s="3"/>
      <c r="I179" s="3"/>
      <c r="J179" s="3">
        <f>143/148*100</f>
        <v>96.621621621621628</v>
      </c>
      <c r="K179" s="3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7"/>
  <sheetViews>
    <sheetView topLeftCell="A58" workbookViewId="0">
      <selection activeCell="C8" sqref="C8"/>
    </sheetView>
  </sheetViews>
  <sheetFormatPr defaultColWidth="9" defaultRowHeight="14.4"/>
  <cols>
    <col min="1" max="2" width="13.44140625" customWidth="1"/>
    <col min="3" max="3" width="41.33203125" customWidth="1"/>
    <col min="7" max="7" width="11" customWidth="1"/>
    <col min="19" max="19" width="13.109375" customWidth="1"/>
    <col min="21" max="22" width="14.44140625" customWidth="1"/>
    <col min="26" max="26" width="12.5546875" customWidth="1"/>
    <col min="27" max="27" width="10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4501</v>
      </c>
      <c r="C2" t="s">
        <v>32</v>
      </c>
      <c r="D2">
        <v>55</v>
      </c>
      <c r="E2">
        <v>42</v>
      </c>
      <c r="F2">
        <v>40</v>
      </c>
      <c r="G2">
        <v>57</v>
      </c>
      <c r="H2">
        <v>58</v>
      </c>
      <c r="I2">
        <v>66</v>
      </c>
      <c r="K2">
        <v>62</v>
      </c>
      <c r="N2">
        <v>44</v>
      </c>
      <c r="O2">
        <v>43</v>
      </c>
      <c r="P2">
        <v>43</v>
      </c>
      <c r="Q2">
        <v>61</v>
      </c>
      <c r="R2">
        <v>60</v>
      </c>
      <c r="S2">
        <v>68</v>
      </c>
      <c r="T2">
        <v>45</v>
      </c>
      <c r="U2">
        <v>44</v>
      </c>
      <c r="W2">
        <v>61</v>
      </c>
      <c r="X2">
        <v>45</v>
      </c>
      <c r="Y2">
        <v>43</v>
      </c>
      <c r="Z2">
        <v>93</v>
      </c>
      <c r="AA2">
        <v>43</v>
      </c>
      <c r="AB2">
        <f>SUM(D2:AA2)</f>
        <v>1073</v>
      </c>
      <c r="AC2" t="s">
        <v>33</v>
      </c>
      <c r="AD2">
        <f>(AB2/15)</f>
        <v>71.533333333333331</v>
      </c>
      <c r="AE2">
        <f>(Z2+AA2)/1.5</f>
        <v>90.666666666666671</v>
      </c>
    </row>
    <row r="3" spans="1:31">
      <c r="A3" t="s">
        <v>34</v>
      </c>
      <c r="B3">
        <v>4502</v>
      </c>
      <c r="C3" t="s">
        <v>35</v>
      </c>
      <c r="D3">
        <v>55</v>
      </c>
      <c r="E3">
        <v>40</v>
      </c>
      <c r="F3">
        <v>39</v>
      </c>
      <c r="G3">
        <v>59</v>
      </c>
      <c r="H3">
        <v>44</v>
      </c>
      <c r="L3">
        <v>53</v>
      </c>
      <c r="M3">
        <v>54</v>
      </c>
      <c r="N3">
        <v>40</v>
      </c>
      <c r="O3">
        <v>30</v>
      </c>
      <c r="P3">
        <v>42</v>
      </c>
      <c r="Q3">
        <v>49</v>
      </c>
      <c r="R3">
        <v>50</v>
      </c>
      <c r="S3">
        <v>67</v>
      </c>
      <c r="T3">
        <v>43</v>
      </c>
      <c r="U3">
        <v>39</v>
      </c>
      <c r="W3">
        <v>52</v>
      </c>
      <c r="X3">
        <v>42</v>
      </c>
      <c r="Y3">
        <v>40</v>
      </c>
      <c r="Z3">
        <v>92</v>
      </c>
      <c r="AA3">
        <v>45</v>
      </c>
      <c r="AB3">
        <f t="shared" ref="AB3:AB36" si="0">SUM(D3:AA3)</f>
        <v>975</v>
      </c>
      <c r="AC3" t="s">
        <v>36</v>
      </c>
      <c r="AD3">
        <f t="shared" ref="AD3:AD36" si="1">(AB3/15)</f>
        <v>65</v>
      </c>
      <c r="AE3">
        <f t="shared" ref="AE3:AE36" si="2">(Z3+AA3)/1.5</f>
        <v>91.333333333333329</v>
      </c>
    </row>
    <row r="4" spans="1:31">
      <c r="A4" t="s">
        <v>41</v>
      </c>
      <c r="B4">
        <v>4503</v>
      </c>
      <c r="C4" t="s">
        <v>42</v>
      </c>
      <c r="D4">
        <v>41</v>
      </c>
      <c r="E4">
        <v>20</v>
      </c>
      <c r="F4">
        <v>32</v>
      </c>
      <c r="G4">
        <v>40</v>
      </c>
      <c r="H4">
        <v>43</v>
      </c>
      <c r="L4">
        <v>54</v>
      </c>
      <c r="M4">
        <v>51</v>
      </c>
      <c r="N4">
        <v>23</v>
      </c>
      <c r="O4">
        <v>25</v>
      </c>
      <c r="P4">
        <v>25</v>
      </c>
      <c r="Q4">
        <v>53</v>
      </c>
      <c r="R4">
        <v>59</v>
      </c>
      <c r="S4">
        <v>62</v>
      </c>
      <c r="T4">
        <v>22</v>
      </c>
      <c r="U4">
        <v>5</v>
      </c>
      <c r="W4">
        <v>44</v>
      </c>
      <c r="X4">
        <v>32</v>
      </c>
      <c r="Y4">
        <v>28</v>
      </c>
      <c r="Z4">
        <v>51</v>
      </c>
      <c r="AA4">
        <v>24</v>
      </c>
      <c r="AB4">
        <f t="shared" si="0"/>
        <v>734</v>
      </c>
      <c r="AC4" t="s">
        <v>43</v>
      </c>
      <c r="AD4">
        <f t="shared" si="1"/>
        <v>48.93333333333333</v>
      </c>
      <c r="AE4">
        <f t="shared" si="2"/>
        <v>50</v>
      </c>
    </row>
    <row r="5" spans="1:31">
      <c r="A5" t="s">
        <v>44</v>
      </c>
      <c r="B5">
        <v>4525</v>
      </c>
      <c r="C5" t="s">
        <v>45</v>
      </c>
      <c r="D5">
        <v>54</v>
      </c>
      <c r="E5">
        <v>44</v>
      </c>
      <c r="F5">
        <v>42</v>
      </c>
      <c r="G5">
        <v>54</v>
      </c>
      <c r="H5">
        <v>58</v>
      </c>
      <c r="I5">
        <v>50</v>
      </c>
      <c r="M5">
        <v>56</v>
      </c>
      <c r="N5">
        <v>45</v>
      </c>
      <c r="O5">
        <v>38</v>
      </c>
      <c r="P5">
        <v>21</v>
      </c>
      <c r="Q5">
        <v>62</v>
      </c>
      <c r="R5">
        <v>53</v>
      </c>
      <c r="S5">
        <v>62</v>
      </c>
      <c r="T5">
        <v>35</v>
      </c>
      <c r="U5">
        <v>37</v>
      </c>
      <c r="W5">
        <v>54</v>
      </c>
      <c r="X5">
        <v>42</v>
      </c>
      <c r="Y5">
        <v>35</v>
      </c>
      <c r="Z5">
        <v>80</v>
      </c>
      <c r="AA5">
        <v>38</v>
      </c>
      <c r="AB5">
        <f t="shared" si="0"/>
        <v>960</v>
      </c>
      <c r="AC5" t="s">
        <v>36</v>
      </c>
      <c r="AD5">
        <f t="shared" si="1"/>
        <v>64</v>
      </c>
      <c r="AE5">
        <f t="shared" si="2"/>
        <v>78.666666666666671</v>
      </c>
    </row>
    <row r="6" spans="1:31">
      <c r="A6" t="s">
        <v>46</v>
      </c>
      <c r="B6">
        <v>4504</v>
      </c>
      <c r="C6" t="s">
        <v>47</v>
      </c>
      <c r="D6">
        <v>49</v>
      </c>
      <c r="E6">
        <v>46</v>
      </c>
      <c r="F6">
        <v>45</v>
      </c>
      <c r="G6">
        <v>58</v>
      </c>
      <c r="H6">
        <v>57</v>
      </c>
      <c r="K6">
        <v>61</v>
      </c>
      <c r="L6">
        <v>63</v>
      </c>
      <c r="N6">
        <v>45</v>
      </c>
      <c r="O6">
        <v>42</v>
      </c>
      <c r="P6">
        <v>45</v>
      </c>
      <c r="Q6">
        <v>64</v>
      </c>
      <c r="R6">
        <v>63</v>
      </c>
      <c r="S6">
        <v>64</v>
      </c>
      <c r="T6">
        <v>43</v>
      </c>
      <c r="U6">
        <v>45</v>
      </c>
      <c r="W6">
        <v>58</v>
      </c>
      <c r="X6">
        <v>45</v>
      </c>
      <c r="Y6">
        <v>45</v>
      </c>
      <c r="Z6">
        <v>97</v>
      </c>
      <c r="AA6">
        <v>47</v>
      </c>
      <c r="AB6">
        <f t="shared" si="0"/>
        <v>1082</v>
      </c>
      <c r="AC6" t="s">
        <v>33</v>
      </c>
      <c r="AD6">
        <f t="shared" si="1"/>
        <v>72.13333333333334</v>
      </c>
      <c r="AE6">
        <f t="shared" si="2"/>
        <v>96</v>
      </c>
    </row>
    <row r="7" spans="1:31">
      <c r="A7" t="s">
        <v>50</v>
      </c>
      <c r="B7">
        <v>4505</v>
      </c>
      <c r="C7" t="s">
        <v>51</v>
      </c>
      <c r="D7">
        <v>50</v>
      </c>
      <c r="E7">
        <v>35</v>
      </c>
      <c r="F7">
        <v>32</v>
      </c>
      <c r="G7">
        <v>60</v>
      </c>
      <c r="H7">
        <v>59</v>
      </c>
      <c r="L7">
        <v>62</v>
      </c>
      <c r="M7">
        <v>56</v>
      </c>
      <c r="N7">
        <v>35</v>
      </c>
      <c r="O7">
        <v>35</v>
      </c>
      <c r="P7">
        <v>20</v>
      </c>
      <c r="Q7">
        <v>60</v>
      </c>
      <c r="R7">
        <v>62</v>
      </c>
      <c r="S7">
        <v>60</v>
      </c>
      <c r="T7">
        <v>45</v>
      </c>
      <c r="U7">
        <v>38</v>
      </c>
      <c r="W7">
        <v>56</v>
      </c>
      <c r="X7">
        <v>40</v>
      </c>
      <c r="Y7">
        <v>37</v>
      </c>
      <c r="Z7">
        <v>82</v>
      </c>
      <c r="AA7">
        <v>40</v>
      </c>
      <c r="AB7">
        <f t="shared" si="0"/>
        <v>964</v>
      </c>
      <c r="AC7" t="s">
        <v>36</v>
      </c>
      <c r="AD7">
        <f t="shared" si="1"/>
        <v>64.266666666666666</v>
      </c>
      <c r="AE7">
        <f t="shared" si="2"/>
        <v>81.333333333333329</v>
      </c>
    </row>
    <row r="8" spans="1:31">
      <c r="A8" t="s">
        <v>52</v>
      </c>
      <c r="B8">
        <v>4506</v>
      </c>
      <c r="C8" t="s">
        <v>53</v>
      </c>
      <c r="D8">
        <v>48</v>
      </c>
      <c r="E8">
        <v>44</v>
      </c>
      <c r="F8">
        <v>40</v>
      </c>
      <c r="G8">
        <v>60</v>
      </c>
      <c r="H8">
        <v>61</v>
      </c>
      <c r="J8">
        <v>62</v>
      </c>
      <c r="K8">
        <v>44</v>
      </c>
      <c r="N8">
        <v>44</v>
      </c>
      <c r="O8">
        <v>34</v>
      </c>
      <c r="P8">
        <v>42</v>
      </c>
      <c r="Q8">
        <v>56</v>
      </c>
      <c r="R8">
        <v>56</v>
      </c>
      <c r="S8">
        <v>57</v>
      </c>
      <c r="T8">
        <v>44</v>
      </c>
      <c r="U8">
        <v>38</v>
      </c>
      <c r="W8">
        <v>50</v>
      </c>
      <c r="X8">
        <v>44</v>
      </c>
      <c r="Y8">
        <v>42</v>
      </c>
      <c r="Z8">
        <v>92</v>
      </c>
      <c r="AA8">
        <v>42</v>
      </c>
      <c r="AB8">
        <f t="shared" si="0"/>
        <v>1000</v>
      </c>
      <c r="AC8" t="s">
        <v>33</v>
      </c>
      <c r="AD8">
        <f t="shared" si="1"/>
        <v>66.666666666666671</v>
      </c>
      <c r="AE8">
        <f t="shared" si="2"/>
        <v>89.333333333333329</v>
      </c>
    </row>
    <row r="9" spans="1:31">
      <c r="A9" t="s">
        <v>56</v>
      </c>
      <c r="B9">
        <v>4507</v>
      </c>
      <c r="C9" t="s">
        <v>57</v>
      </c>
      <c r="D9">
        <v>57</v>
      </c>
      <c r="E9">
        <v>47</v>
      </c>
      <c r="F9">
        <v>45</v>
      </c>
      <c r="G9">
        <v>60</v>
      </c>
      <c r="H9">
        <v>54</v>
      </c>
      <c r="L9">
        <v>53</v>
      </c>
      <c r="M9">
        <v>57</v>
      </c>
      <c r="N9">
        <v>46</v>
      </c>
      <c r="O9">
        <v>41</v>
      </c>
      <c r="P9">
        <v>40</v>
      </c>
      <c r="Q9">
        <v>56</v>
      </c>
      <c r="R9">
        <v>60</v>
      </c>
      <c r="S9">
        <v>62</v>
      </c>
      <c r="T9">
        <v>46</v>
      </c>
      <c r="U9">
        <v>41</v>
      </c>
      <c r="W9">
        <v>63</v>
      </c>
      <c r="X9">
        <v>43</v>
      </c>
      <c r="Y9">
        <v>40</v>
      </c>
      <c r="Z9">
        <v>90</v>
      </c>
      <c r="AA9">
        <v>40</v>
      </c>
      <c r="AB9">
        <f t="shared" si="0"/>
        <v>1041</v>
      </c>
      <c r="AC9" t="s">
        <v>33</v>
      </c>
      <c r="AD9">
        <f t="shared" si="1"/>
        <v>69.400000000000006</v>
      </c>
      <c r="AE9">
        <f t="shared" si="2"/>
        <v>86.666666666666671</v>
      </c>
    </row>
    <row r="10" spans="1:31">
      <c r="A10" t="s">
        <v>60</v>
      </c>
      <c r="B10">
        <v>4509</v>
      </c>
      <c r="C10" t="s">
        <v>61</v>
      </c>
      <c r="D10">
        <v>55</v>
      </c>
      <c r="E10">
        <v>43</v>
      </c>
      <c r="F10">
        <v>40</v>
      </c>
      <c r="G10">
        <v>67</v>
      </c>
      <c r="H10">
        <v>52</v>
      </c>
      <c r="L10">
        <v>54</v>
      </c>
      <c r="M10">
        <v>61</v>
      </c>
      <c r="N10">
        <v>44</v>
      </c>
      <c r="O10">
        <v>41</v>
      </c>
      <c r="P10">
        <v>42</v>
      </c>
      <c r="Q10">
        <v>55</v>
      </c>
      <c r="R10">
        <v>64</v>
      </c>
      <c r="S10">
        <v>65</v>
      </c>
      <c r="T10">
        <v>44</v>
      </c>
      <c r="U10">
        <v>44</v>
      </c>
      <c r="V10">
        <v>69</v>
      </c>
      <c r="X10">
        <v>42</v>
      </c>
      <c r="Y10">
        <v>42</v>
      </c>
      <c r="Z10">
        <v>95</v>
      </c>
      <c r="AA10">
        <v>45</v>
      </c>
      <c r="AB10">
        <f t="shared" si="0"/>
        <v>1064</v>
      </c>
      <c r="AC10" t="s">
        <v>33</v>
      </c>
      <c r="AD10">
        <f t="shared" si="1"/>
        <v>70.933333333333337</v>
      </c>
      <c r="AE10">
        <f t="shared" si="2"/>
        <v>93.333333333333329</v>
      </c>
    </row>
    <row r="11" spans="1:31">
      <c r="A11" t="s">
        <v>64</v>
      </c>
      <c r="B11">
        <v>4510</v>
      </c>
      <c r="C11" t="s">
        <v>65</v>
      </c>
      <c r="D11">
        <v>45</v>
      </c>
      <c r="E11">
        <v>44</v>
      </c>
      <c r="F11">
        <v>40</v>
      </c>
      <c r="G11">
        <v>47</v>
      </c>
      <c r="H11">
        <v>42</v>
      </c>
      <c r="L11">
        <v>41</v>
      </c>
      <c r="M11">
        <v>43</v>
      </c>
      <c r="N11">
        <v>44</v>
      </c>
      <c r="O11">
        <v>40</v>
      </c>
      <c r="P11">
        <v>25</v>
      </c>
      <c r="Q11">
        <v>42</v>
      </c>
      <c r="R11">
        <v>56</v>
      </c>
      <c r="S11">
        <v>56</v>
      </c>
      <c r="T11">
        <v>45</v>
      </c>
      <c r="U11">
        <v>35</v>
      </c>
      <c r="V11">
        <v>42</v>
      </c>
      <c r="X11">
        <v>40</v>
      </c>
      <c r="Y11">
        <v>37</v>
      </c>
      <c r="Z11">
        <v>91</v>
      </c>
      <c r="AA11">
        <v>38</v>
      </c>
      <c r="AB11">
        <f t="shared" si="0"/>
        <v>893</v>
      </c>
      <c r="AC11" t="s">
        <v>36</v>
      </c>
      <c r="AD11">
        <f t="shared" si="1"/>
        <v>59.533333333333331</v>
      </c>
      <c r="AE11">
        <f t="shared" si="2"/>
        <v>86</v>
      </c>
    </row>
    <row r="12" spans="1:31">
      <c r="A12" t="s">
        <v>72</v>
      </c>
      <c r="B12">
        <v>4511</v>
      </c>
      <c r="C12" t="s">
        <v>73</v>
      </c>
      <c r="D12">
        <v>40</v>
      </c>
      <c r="E12">
        <v>44</v>
      </c>
      <c r="F12">
        <v>45</v>
      </c>
      <c r="G12">
        <v>53</v>
      </c>
      <c r="H12">
        <v>45</v>
      </c>
      <c r="L12">
        <v>58</v>
      </c>
      <c r="M12">
        <v>52</v>
      </c>
      <c r="N12">
        <v>40</v>
      </c>
      <c r="O12">
        <v>28</v>
      </c>
      <c r="P12">
        <v>48</v>
      </c>
      <c r="Q12">
        <v>54</v>
      </c>
      <c r="R12">
        <v>52</v>
      </c>
      <c r="S12">
        <v>64</v>
      </c>
      <c r="T12">
        <v>45</v>
      </c>
      <c r="U12">
        <v>43</v>
      </c>
      <c r="W12">
        <v>47</v>
      </c>
      <c r="X12">
        <v>46</v>
      </c>
      <c r="Y12">
        <v>45</v>
      </c>
      <c r="Z12">
        <v>94</v>
      </c>
      <c r="AA12">
        <v>47</v>
      </c>
      <c r="AB12">
        <f t="shared" si="0"/>
        <v>990</v>
      </c>
      <c r="AC12" t="s">
        <v>33</v>
      </c>
      <c r="AD12">
        <f t="shared" si="1"/>
        <v>66</v>
      </c>
      <c r="AE12">
        <f t="shared" si="2"/>
        <v>94</v>
      </c>
    </row>
    <row r="13" spans="1:31">
      <c r="A13" t="s">
        <v>74</v>
      </c>
      <c r="B13">
        <v>4512</v>
      </c>
      <c r="C13" t="s">
        <v>75</v>
      </c>
      <c r="D13">
        <v>61</v>
      </c>
      <c r="E13">
        <v>48</v>
      </c>
      <c r="F13">
        <v>47</v>
      </c>
      <c r="G13">
        <v>71</v>
      </c>
      <c r="H13">
        <v>65</v>
      </c>
      <c r="I13">
        <v>74</v>
      </c>
      <c r="K13">
        <v>71</v>
      </c>
      <c r="N13">
        <v>46</v>
      </c>
      <c r="O13">
        <v>44</v>
      </c>
      <c r="P13">
        <v>47</v>
      </c>
      <c r="Q13">
        <v>69</v>
      </c>
      <c r="R13">
        <v>72</v>
      </c>
      <c r="S13">
        <v>67</v>
      </c>
      <c r="T13">
        <v>47</v>
      </c>
      <c r="U13">
        <v>45</v>
      </c>
      <c r="W13">
        <v>62</v>
      </c>
      <c r="X13">
        <v>47</v>
      </c>
      <c r="Y13">
        <v>47</v>
      </c>
      <c r="Z13">
        <v>98</v>
      </c>
      <c r="AA13">
        <v>47</v>
      </c>
      <c r="AB13">
        <f t="shared" si="0"/>
        <v>1175</v>
      </c>
      <c r="AC13" t="s">
        <v>33</v>
      </c>
      <c r="AD13">
        <f t="shared" si="1"/>
        <v>78.333333333333329</v>
      </c>
      <c r="AE13">
        <f t="shared" si="2"/>
        <v>96.666666666666671</v>
      </c>
    </row>
    <row r="14" spans="1:31">
      <c r="A14" t="s">
        <v>78</v>
      </c>
      <c r="B14">
        <v>4513</v>
      </c>
      <c r="C14" t="s">
        <v>79</v>
      </c>
      <c r="D14">
        <v>49</v>
      </c>
      <c r="E14">
        <v>47</v>
      </c>
      <c r="F14">
        <v>46</v>
      </c>
      <c r="G14">
        <v>69</v>
      </c>
      <c r="H14">
        <v>54</v>
      </c>
      <c r="L14">
        <v>60</v>
      </c>
      <c r="M14">
        <v>56</v>
      </c>
      <c r="N14">
        <v>46</v>
      </c>
      <c r="O14">
        <v>45</v>
      </c>
      <c r="P14">
        <v>47</v>
      </c>
      <c r="Q14">
        <v>66</v>
      </c>
      <c r="R14">
        <v>61</v>
      </c>
      <c r="S14">
        <v>63</v>
      </c>
      <c r="T14">
        <v>47</v>
      </c>
      <c r="U14">
        <v>40</v>
      </c>
      <c r="W14">
        <v>56</v>
      </c>
      <c r="X14">
        <v>47</v>
      </c>
      <c r="Y14">
        <v>47</v>
      </c>
      <c r="Z14">
        <v>94</v>
      </c>
      <c r="AA14">
        <v>47</v>
      </c>
      <c r="AB14">
        <f t="shared" si="0"/>
        <v>1087</v>
      </c>
      <c r="AC14" t="s">
        <v>33</v>
      </c>
      <c r="AD14">
        <f t="shared" si="1"/>
        <v>72.466666666666669</v>
      </c>
      <c r="AE14">
        <f t="shared" si="2"/>
        <v>94</v>
      </c>
    </row>
    <row r="15" spans="1:31">
      <c r="A15" t="s">
        <v>85</v>
      </c>
      <c r="B15">
        <v>4514</v>
      </c>
      <c r="C15" t="s">
        <v>86</v>
      </c>
      <c r="D15">
        <v>50</v>
      </c>
      <c r="E15">
        <v>35</v>
      </c>
      <c r="F15">
        <v>37</v>
      </c>
      <c r="G15">
        <v>65</v>
      </c>
      <c r="H15">
        <v>59</v>
      </c>
      <c r="L15">
        <v>58</v>
      </c>
      <c r="M15">
        <v>58</v>
      </c>
      <c r="N15">
        <v>40</v>
      </c>
      <c r="O15">
        <v>38</v>
      </c>
      <c r="P15">
        <v>40</v>
      </c>
      <c r="Q15">
        <v>62</v>
      </c>
      <c r="R15">
        <v>64</v>
      </c>
      <c r="S15">
        <v>57</v>
      </c>
      <c r="T15">
        <v>45</v>
      </c>
      <c r="U15">
        <v>40</v>
      </c>
      <c r="V15">
        <v>65</v>
      </c>
      <c r="X15">
        <v>42</v>
      </c>
      <c r="Y15">
        <v>40</v>
      </c>
      <c r="Z15">
        <v>91</v>
      </c>
      <c r="AA15">
        <v>44</v>
      </c>
      <c r="AB15">
        <f t="shared" si="0"/>
        <v>1030</v>
      </c>
      <c r="AC15" t="s">
        <v>33</v>
      </c>
      <c r="AD15">
        <f t="shared" si="1"/>
        <v>68.666666666666671</v>
      </c>
      <c r="AE15">
        <f t="shared" si="2"/>
        <v>90</v>
      </c>
    </row>
    <row r="16" spans="1:31">
      <c r="A16" t="s">
        <v>87</v>
      </c>
      <c r="B16">
        <v>4515</v>
      </c>
      <c r="C16" t="s">
        <v>88</v>
      </c>
      <c r="D16">
        <v>52</v>
      </c>
      <c r="E16">
        <v>44</v>
      </c>
      <c r="F16">
        <v>41</v>
      </c>
      <c r="G16">
        <v>51</v>
      </c>
      <c r="H16">
        <v>54</v>
      </c>
      <c r="J16">
        <v>53</v>
      </c>
      <c r="K16">
        <v>51</v>
      </c>
      <c r="N16">
        <v>44</v>
      </c>
      <c r="O16">
        <v>40</v>
      </c>
      <c r="P16">
        <v>42</v>
      </c>
      <c r="Q16">
        <v>53</v>
      </c>
      <c r="R16">
        <v>56</v>
      </c>
      <c r="S16">
        <v>59</v>
      </c>
      <c r="T16">
        <v>43</v>
      </c>
      <c r="U16">
        <v>34</v>
      </c>
      <c r="W16">
        <v>49</v>
      </c>
      <c r="X16">
        <v>45</v>
      </c>
      <c r="Y16">
        <v>45</v>
      </c>
      <c r="Z16">
        <v>92</v>
      </c>
      <c r="AA16">
        <v>42</v>
      </c>
      <c r="AB16">
        <f t="shared" si="0"/>
        <v>990</v>
      </c>
      <c r="AC16" t="s">
        <v>33</v>
      </c>
      <c r="AD16">
        <f t="shared" si="1"/>
        <v>66</v>
      </c>
      <c r="AE16">
        <f t="shared" si="2"/>
        <v>89.333333333333329</v>
      </c>
    </row>
    <row r="17" spans="1:31">
      <c r="A17" t="s">
        <v>89</v>
      </c>
      <c r="B17">
        <v>4516</v>
      </c>
      <c r="C17" t="s">
        <v>90</v>
      </c>
      <c r="D17">
        <v>60</v>
      </c>
      <c r="E17">
        <v>40</v>
      </c>
      <c r="F17">
        <v>38</v>
      </c>
      <c r="G17">
        <v>69</v>
      </c>
      <c r="H17">
        <v>52</v>
      </c>
      <c r="L17">
        <v>65</v>
      </c>
      <c r="M17">
        <v>61</v>
      </c>
      <c r="N17">
        <v>42</v>
      </c>
      <c r="O17">
        <v>41</v>
      </c>
      <c r="P17">
        <v>41</v>
      </c>
      <c r="Q17">
        <v>62</v>
      </c>
      <c r="R17">
        <v>64</v>
      </c>
      <c r="S17">
        <v>67</v>
      </c>
      <c r="T17">
        <v>42</v>
      </c>
      <c r="U17">
        <v>35</v>
      </c>
      <c r="V17">
        <v>68</v>
      </c>
      <c r="X17">
        <v>46</v>
      </c>
      <c r="Y17">
        <v>46</v>
      </c>
      <c r="Z17">
        <v>94</v>
      </c>
      <c r="AA17">
        <v>44</v>
      </c>
      <c r="AB17">
        <f t="shared" si="0"/>
        <v>1077</v>
      </c>
      <c r="AC17" t="s">
        <v>33</v>
      </c>
      <c r="AD17">
        <f t="shared" si="1"/>
        <v>71.8</v>
      </c>
      <c r="AE17">
        <f t="shared" si="2"/>
        <v>92</v>
      </c>
    </row>
    <row r="18" spans="1:31">
      <c r="A18" t="s">
        <v>93</v>
      </c>
      <c r="B18">
        <v>4517</v>
      </c>
      <c r="C18" t="s">
        <v>94</v>
      </c>
      <c r="D18">
        <v>41</v>
      </c>
      <c r="E18">
        <v>42</v>
      </c>
      <c r="F18">
        <v>41</v>
      </c>
      <c r="G18">
        <v>43</v>
      </c>
      <c r="H18">
        <v>48</v>
      </c>
      <c r="J18">
        <v>52</v>
      </c>
      <c r="K18">
        <v>44</v>
      </c>
      <c r="N18">
        <v>40</v>
      </c>
      <c r="O18">
        <v>28</v>
      </c>
      <c r="P18">
        <v>41</v>
      </c>
      <c r="Q18">
        <v>60</v>
      </c>
      <c r="R18">
        <v>57</v>
      </c>
      <c r="S18">
        <v>63</v>
      </c>
      <c r="T18">
        <v>40</v>
      </c>
      <c r="U18">
        <v>40</v>
      </c>
      <c r="V18">
        <v>40</v>
      </c>
      <c r="X18">
        <v>35</v>
      </c>
      <c r="Y18">
        <v>35</v>
      </c>
      <c r="Z18">
        <v>92</v>
      </c>
      <c r="AA18">
        <v>41</v>
      </c>
      <c r="AB18">
        <f t="shared" si="0"/>
        <v>923</v>
      </c>
      <c r="AC18" t="s">
        <v>36</v>
      </c>
      <c r="AD18">
        <f t="shared" si="1"/>
        <v>61.533333333333331</v>
      </c>
      <c r="AE18">
        <f t="shared" si="2"/>
        <v>88.666666666666671</v>
      </c>
    </row>
    <row r="19" spans="1:31">
      <c r="A19" t="s">
        <v>97</v>
      </c>
      <c r="B19">
        <v>4518</v>
      </c>
      <c r="C19" t="s">
        <v>98</v>
      </c>
      <c r="D19">
        <v>61</v>
      </c>
      <c r="E19">
        <v>42</v>
      </c>
      <c r="F19">
        <v>44</v>
      </c>
      <c r="G19">
        <v>52</v>
      </c>
      <c r="H19">
        <v>46</v>
      </c>
      <c r="J19">
        <v>58</v>
      </c>
      <c r="K19">
        <v>65</v>
      </c>
      <c r="N19">
        <v>44</v>
      </c>
      <c r="O19">
        <v>43</v>
      </c>
      <c r="P19">
        <v>44</v>
      </c>
      <c r="Q19">
        <v>63</v>
      </c>
      <c r="R19">
        <v>62</v>
      </c>
      <c r="S19">
        <v>63</v>
      </c>
      <c r="T19">
        <v>43</v>
      </c>
      <c r="U19">
        <v>37</v>
      </c>
      <c r="W19">
        <v>49</v>
      </c>
      <c r="X19">
        <v>43</v>
      </c>
      <c r="Y19">
        <v>42</v>
      </c>
      <c r="Z19">
        <v>92</v>
      </c>
      <c r="AA19">
        <v>43</v>
      </c>
      <c r="AB19">
        <f t="shared" si="0"/>
        <v>1036</v>
      </c>
      <c r="AC19" t="s">
        <v>33</v>
      </c>
      <c r="AD19">
        <f t="shared" si="1"/>
        <v>69.066666666666663</v>
      </c>
      <c r="AE19">
        <f t="shared" si="2"/>
        <v>90</v>
      </c>
    </row>
    <row r="20" spans="1:31">
      <c r="A20" t="s">
        <v>103</v>
      </c>
      <c r="B20">
        <v>4519</v>
      </c>
      <c r="C20" t="s">
        <v>104</v>
      </c>
      <c r="D20">
        <v>55</v>
      </c>
      <c r="E20">
        <v>42</v>
      </c>
      <c r="F20">
        <v>40</v>
      </c>
      <c r="G20">
        <v>53</v>
      </c>
      <c r="H20">
        <v>44</v>
      </c>
      <c r="I20">
        <v>64</v>
      </c>
      <c r="M20">
        <v>60</v>
      </c>
      <c r="N20">
        <v>42</v>
      </c>
      <c r="O20">
        <v>40</v>
      </c>
      <c r="P20">
        <v>37</v>
      </c>
      <c r="Q20">
        <v>63</v>
      </c>
      <c r="R20">
        <v>69</v>
      </c>
      <c r="S20">
        <v>70</v>
      </c>
      <c r="T20">
        <v>45</v>
      </c>
      <c r="U20">
        <v>40</v>
      </c>
      <c r="W20">
        <v>49</v>
      </c>
      <c r="X20">
        <v>43</v>
      </c>
      <c r="Y20">
        <v>42</v>
      </c>
      <c r="Z20">
        <v>85</v>
      </c>
      <c r="AA20">
        <v>42</v>
      </c>
      <c r="AB20">
        <f t="shared" si="0"/>
        <v>1025</v>
      </c>
      <c r="AC20" t="s">
        <v>33</v>
      </c>
      <c r="AD20">
        <f t="shared" si="1"/>
        <v>68.333333333333329</v>
      </c>
      <c r="AE20">
        <f t="shared" si="2"/>
        <v>84.666666666666671</v>
      </c>
    </row>
    <row r="21" spans="1:31">
      <c r="A21" t="s">
        <v>107</v>
      </c>
      <c r="B21">
        <v>4520</v>
      </c>
      <c r="C21" t="s">
        <v>108</v>
      </c>
      <c r="D21">
        <v>50</v>
      </c>
      <c r="E21">
        <v>40</v>
      </c>
      <c r="F21">
        <v>40</v>
      </c>
      <c r="G21">
        <v>47</v>
      </c>
      <c r="H21">
        <v>46</v>
      </c>
      <c r="I21">
        <v>54</v>
      </c>
      <c r="K21">
        <v>54</v>
      </c>
      <c r="N21">
        <v>41</v>
      </c>
      <c r="O21">
        <v>39</v>
      </c>
      <c r="P21">
        <v>32</v>
      </c>
      <c r="Q21">
        <v>53</v>
      </c>
      <c r="R21">
        <v>60</v>
      </c>
      <c r="S21">
        <v>55</v>
      </c>
      <c r="T21">
        <v>43</v>
      </c>
      <c r="U21">
        <v>36</v>
      </c>
      <c r="V21">
        <v>60</v>
      </c>
      <c r="X21">
        <v>40</v>
      </c>
      <c r="Y21">
        <v>37</v>
      </c>
      <c r="Z21">
        <v>87</v>
      </c>
      <c r="AA21">
        <v>38</v>
      </c>
      <c r="AB21">
        <f t="shared" si="0"/>
        <v>952</v>
      </c>
      <c r="AC21" t="s">
        <v>36</v>
      </c>
      <c r="AD21">
        <f t="shared" si="1"/>
        <v>63.466666666666669</v>
      </c>
      <c r="AE21">
        <f t="shared" si="2"/>
        <v>83.333333333333329</v>
      </c>
    </row>
    <row r="22" spans="1:31">
      <c r="A22" t="s">
        <v>109</v>
      </c>
      <c r="B22">
        <v>4521</v>
      </c>
      <c r="C22" t="s">
        <v>110</v>
      </c>
      <c r="D22">
        <v>40</v>
      </c>
      <c r="E22">
        <v>44</v>
      </c>
      <c r="F22">
        <v>40</v>
      </c>
      <c r="G22">
        <v>45</v>
      </c>
      <c r="H22">
        <v>54</v>
      </c>
      <c r="L22">
        <v>48</v>
      </c>
      <c r="M22">
        <v>41</v>
      </c>
      <c r="N22">
        <v>44</v>
      </c>
      <c r="O22">
        <v>41</v>
      </c>
      <c r="P22">
        <v>38</v>
      </c>
      <c r="Q22">
        <v>50</v>
      </c>
      <c r="R22">
        <v>57</v>
      </c>
      <c r="S22">
        <v>57</v>
      </c>
      <c r="T22">
        <v>44</v>
      </c>
      <c r="U22">
        <v>34</v>
      </c>
      <c r="V22">
        <v>54</v>
      </c>
      <c r="X22">
        <v>42</v>
      </c>
      <c r="Y22">
        <v>40</v>
      </c>
      <c r="Z22">
        <v>90</v>
      </c>
      <c r="AA22">
        <v>40</v>
      </c>
      <c r="AB22">
        <f t="shared" si="0"/>
        <v>943</v>
      </c>
      <c r="AC22" t="s">
        <v>36</v>
      </c>
      <c r="AD22">
        <f t="shared" si="1"/>
        <v>62.866666666666667</v>
      </c>
      <c r="AE22">
        <f t="shared" si="2"/>
        <v>86.666666666666671</v>
      </c>
    </row>
    <row r="23" spans="1:31">
      <c r="A23" t="s">
        <v>113</v>
      </c>
      <c r="B23">
        <v>4522</v>
      </c>
      <c r="C23" t="s">
        <v>114</v>
      </c>
      <c r="D23">
        <v>43</v>
      </c>
      <c r="E23">
        <v>43</v>
      </c>
      <c r="F23">
        <v>40</v>
      </c>
      <c r="G23">
        <v>55</v>
      </c>
      <c r="H23">
        <v>55</v>
      </c>
      <c r="J23">
        <v>47</v>
      </c>
      <c r="M23">
        <v>61</v>
      </c>
      <c r="N23">
        <v>43</v>
      </c>
      <c r="O23">
        <v>43</v>
      </c>
      <c r="P23">
        <v>39</v>
      </c>
      <c r="Q23">
        <v>70</v>
      </c>
      <c r="R23">
        <v>51</v>
      </c>
      <c r="S23">
        <v>66</v>
      </c>
      <c r="T23">
        <v>43</v>
      </c>
      <c r="U23">
        <v>40</v>
      </c>
      <c r="W23">
        <v>51</v>
      </c>
      <c r="X23">
        <v>44</v>
      </c>
      <c r="Y23">
        <v>42</v>
      </c>
      <c r="Z23">
        <v>94</v>
      </c>
      <c r="AA23">
        <v>44</v>
      </c>
      <c r="AB23">
        <f t="shared" si="0"/>
        <v>1014</v>
      </c>
      <c r="AC23" t="s">
        <v>33</v>
      </c>
      <c r="AD23">
        <f t="shared" si="1"/>
        <v>67.599999999999994</v>
      </c>
      <c r="AE23">
        <f t="shared" si="2"/>
        <v>92</v>
      </c>
    </row>
    <row r="24" spans="1:31">
      <c r="A24" t="s">
        <v>117</v>
      </c>
      <c r="B24">
        <v>4523</v>
      </c>
      <c r="C24" t="s">
        <v>118</v>
      </c>
      <c r="D24">
        <v>59</v>
      </c>
      <c r="E24">
        <v>43</v>
      </c>
      <c r="F24">
        <v>39</v>
      </c>
      <c r="G24">
        <v>60</v>
      </c>
      <c r="H24">
        <v>51</v>
      </c>
      <c r="J24">
        <v>48</v>
      </c>
      <c r="M24">
        <v>62</v>
      </c>
      <c r="N24">
        <v>43</v>
      </c>
      <c r="O24">
        <v>40</v>
      </c>
      <c r="P24">
        <v>41</v>
      </c>
      <c r="Q24">
        <v>74</v>
      </c>
      <c r="R24">
        <v>70</v>
      </c>
      <c r="S24">
        <v>72</v>
      </c>
      <c r="T24">
        <v>42</v>
      </c>
      <c r="U24">
        <v>44</v>
      </c>
      <c r="V24">
        <v>59</v>
      </c>
      <c r="X24">
        <v>43</v>
      </c>
      <c r="Y24">
        <v>42</v>
      </c>
      <c r="Z24">
        <v>96</v>
      </c>
      <c r="AA24">
        <v>46</v>
      </c>
      <c r="AB24">
        <f t="shared" si="0"/>
        <v>1074</v>
      </c>
      <c r="AC24" t="s">
        <v>33</v>
      </c>
      <c r="AD24">
        <f t="shared" si="1"/>
        <v>71.599999999999994</v>
      </c>
      <c r="AE24">
        <f t="shared" si="2"/>
        <v>94.666666666666671</v>
      </c>
    </row>
    <row r="25" spans="1:31">
      <c r="A25" t="s">
        <v>123</v>
      </c>
      <c r="B25">
        <v>4524</v>
      </c>
      <c r="C25" t="s">
        <v>124</v>
      </c>
      <c r="D25">
        <v>44</v>
      </c>
      <c r="E25">
        <v>32</v>
      </c>
      <c r="F25">
        <v>34</v>
      </c>
      <c r="G25">
        <v>49</v>
      </c>
      <c r="H25">
        <v>60</v>
      </c>
      <c r="L25">
        <v>47</v>
      </c>
      <c r="M25">
        <v>53</v>
      </c>
      <c r="N25">
        <v>32</v>
      </c>
      <c r="O25">
        <v>22</v>
      </c>
      <c r="P25">
        <v>43</v>
      </c>
      <c r="Q25">
        <v>66</v>
      </c>
      <c r="R25">
        <v>59</v>
      </c>
      <c r="S25">
        <v>68</v>
      </c>
      <c r="T25">
        <v>44</v>
      </c>
      <c r="U25">
        <v>38</v>
      </c>
      <c r="W25">
        <v>50</v>
      </c>
      <c r="X25">
        <v>43</v>
      </c>
      <c r="Y25">
        <v>40</v>
      </c>
      <c r="Z25">
        <v>96</v>
      </c>
      <c r="AA25">
        <v>47</v>
      </c>
      <c r="AB25">
        <f t="shared" si="0"/>
        <v>967</v>
      </c>
      <c r="AC25" t="s">
        <v>36</v>
      </c>
      <c r="AD25">
        <f t="shared" si="1"/>
        <v>64.466666666666669</v>
      </c>
      <c r="AE25">
        <f t="shared" si="2"/>
        <v>95.333333333333329</v>
      </c>
    </row>
    <row r="26" spans="1:31">
      <c r="A26" t="s">
        <v>125</v>
      </c>
      <c r="B26">
        <v>4580</v>
      </c>
      <c r="C26" t="s">
        <v>126</v>
      </c>
      <c r="D26">
        <v>43</v>
      </c>
      <c r="E26">
        <v>30</v>
      </c>
      <c r="F26">
        <v>28</v>
      </c>
      <c r="G26">
        <v>43</v>
      </c>
      <c r="H26">
        <v>51</v>
      </c>
      <c r="L26">
        <v>54</v>
      </c>
      <c r="M26">
        <v>54</v>
      </c>
      <c r="N26">
        <v>21</v>
      </c>
      <c r="O26">
        <v>23</v>
      </c>
      <c r="P26">
        <v>24</v>
      </c>
      <c r="Q26">
        <v>64</v>
      </c>
      <c r="R26">
        <v>56</v>
      </c>
      <c r="S26">
        <v>66</v>
      </c>
      <c r="T26">
        <v>21</v>
      </c>
      <c r="U26">
        <v>4</v>
      </c>
      <c r="W26">
        <v>53</v>
      </c>
      <c r="X26">
        <v>27</v>
      </c>
      <c r="Y26">
        <v>25</v>
      </c>
      <c r="Z26">
        <v>50</v>
      </c>
      <c r="AA26">
        <v>22</v>
      </c>
      <c r="AB26">
        <f t="shared" si="0"/>
        <v>759</v>
      </c>
      <c r="AC26" t="s">
        <v>43</v>
      </c>
      <c r="AD26">
        <f t="shared" si="1"/>
        <v>50.6</v>
      </c>
      <c r="AE26">
        <f t="shared" si="2"/>
        <v>48</v>
      </c>
    </row>
    <row r="27" spans="1:31">
      <c r="A27" t="s">
        <v>129</v>
      </c>
      <c r="B27">
        <v>4526</v>
      </c>
      <c r="C27" t="s">
        <v>130</v>
      </c>
      <c r="D27">
        <v>42</v>
      </c>
      <c r="E27">
        <v>44</v>
      </c>
      <c r="F27">
        <v>38</v>
      </c>
      <c r="G27">
        <v>51</v>
      </c>
      <c r="H27">
        <v>41</v>
      </c>
      <c r="L27">
        <v>53</v>
      </c>
      <c r="M27">
        <v>59</v>
      </c>
      <c r="N27">
        <v>45</v>
      </c>
      <c r="O27">
        <v>44</v>
      </c>
      <c r="P27">
        <v>36</v>
      </c>
      <c r="Q27">
        <v>62</v>
      </c>
      <c r="R27">
        <v>63</v>
      </c>
      <c r="S27">
        <v>72</v>
      </c>
      <c r="T27">
        <v>43</v>
      </c>
      <c r="U27">
        <v>42</v>
      </c>
      <c r="W27">
        <v>52</v>
      </c>
      <c r="X27">
        <v>43</v>
      </c>
      <c r="Y27">
        <v>41</v>
      </c>
      <c r="Z27">
        <v>90</v>
      </c>
      <c r="AA27">
        <v>41</v>
      </c>
      <c r="AB27">
        <f t="shared" si="0"/>
        <v>1002</v>
      </c>
      <c r="AC27" t="s">
        <v>33</v>
      </c>
      <c r="AD27">
        <f t="shared" si="1"/>
        <v>66.8</v>
      </c>
      <c r="AE27">
        <f t="shared" si="2"/>
        <v>87.333333333333329</v>
      </c>
    </row>
    <row r="28" spans="1:31">
      <c r="A28" t="s">
        <v>131</v>
      </c>
      <c r="B28">
        <v>4527</v>
      </c>
      <c r="C28" t="s">
        <v>132</v>
      </c>
      <c r="D28">
        <v>56</v>
      </c>
      <c r="E28">
        <v>41</v>
      </c>
      <c r="F28">
        <v>40</v>
      </c>
      <c r="G28">
        <v>57</v>
      </c>
      <c r="H28">
        <v>44</v>
      </c>
      <c r="K28">
        <v>61</v>
      </c>
      <c r="L28">
        <v>56</v>
      </c>
      <c r="N28">
        <v>42</v>
      </c>
      <c r="O28">
        <v>35</v>
      </c>
      <c r="P28">
        <v>44</v>
      </c>
      <c r="Q28">
        <v>64</v>
      </c>
      <c r="R28">
        <v>58</v>
      </c>
      <c r="S28">
        <v>64</v>
      </c>
      <c r="T28">
        <v>43</v>
      </c>
      <c r="U28">
        <v>38</v>
      </c>
      <c r="W28">
        <v>53</v>
      </c>
      <c r="X28">
        <v>43</v>
      </c>
      <c r="Y28">
        <v>40</v>
      </c>
      <c r="Z28">
        <v>96</v>
      </c>
      <c r="AA28">
        <v>46</v>
      </c>
      <c r="AB28">
        <f t="shared" si="0"/>
        <v>1021</v>
      </c>
      <c r="AC28" t="s">
        <v>33</v>
      </c>
      <c r="AD28">
        <f t="shared" si="1"/>
        <v>68.066666666666663</v>
      </c>
      <c r="AE28">
        <f t="shared" si="2"/>
        <v>94.666666666666671</v>
      </c>
    </row>
    <row r="29" spans="1:31">
      <c r="A29" t="s">
        <v>135</v>
      </c>
      <c r="B29">
        <v>4529</v>
      </c>
      <c r="C29" t="s">
        <v>136</v>
      </c>
      <c r="D29">
        <v>59</v>
      </c>
      <c r="E29">
        <v>42</v>
      </c>
      <c r="F29">
        <v>40</v>
      </c>
      <c r="G29">
        <v>54</v>
      </c>
      <c r="H29">
        <v>55</v>
      </c>
      <c r="J29">
        <v>64</v>
      </c>
      <c r="M29">
        <v>62</v>
      </c>
      <c r="N29">
        <v>44</v>
      </c>
      <c r="O29">
        <v>38</v>
      </c>
      <c r="P29">
        <v>40</v>
      </c>
      <c r="Q29">
        <v>80</v>
      </c>
      <c r="R29">
        <v>64</v>
      </c>
      <c r="S29">
        <v>75</v>
      </c>
      <c r="T29">
        <v>42</v>
      </c>
      <c r="U29">
        <v>34</v>
      </c>
      <c r="W29">
        <v>63</v>
      </c>
      <c r="X29">
        <v>42</v>
      </c>
      <c r="Y29">
        <v>40</v>
      </c>
      <c r="Z29">
        <v>94</v>
      </c>
      <c r="AA29">
        <v>43</v>
      </c>
      <c r="AB29">
        <f t="shared" si="0"/>
        <v>1075</v>
      </c>
      <c r="AC29" t="s">
        <v>33</v>
      </c>
      <c r="AD29">
        <f t="shared" si="1"/>
        <v>71.666666666666671</v>
      </c>
      <c r="AE29">
        <f t="shared" si="2"/>
        <v>91.333333333333329</v>
      </c>
    </row>
    <row r="30" spans="1:31">
      <c r="A30" t="s">
        <v>137</v>
      </c>
      <c r="B30">
        <v>4530</v>
      </c>
      <c r="C30" t="s">
        <v>138</v>
      </c>
      <c r="D30">
        <v>60</v>
      </c>
      <c r="E30">
        <v>48</v>
      </c>
      <c r="F30">
        <v>45</v>
      </c>
      <c r="G30">
        <v>60</v>
      </c>
      <c r="H30">
        <v>52</v>
      </c>
      <c r="I30">
        <v>70</v>
      </c>
      <c r="K30">
        <v>56</v>
      </c>
      <c r="N30">
        <v>45</v>
      </c>
      <c r="O30">
        <v>40</v>
      </c>
      <c r="P30">
        <v>45</v>
      </c>
      <c r="Q30">
        <v>72</v>
      </c>
      <c r="R30">
        <v>69</v>
      </c>
      <c r="S30">
        <v>69</v>
      </c>
      <c r="T30">
        <v>43</v>
      </c>
      <c r="U30">
        <v>46</v>
      </c>
      <c r="W30">
        <v>63</v>
      </c>
      <c r="X30">
        <v>45</v>
      </c>
      <c r="Y30">
        <v>45</v>
      </c>
      <c r="Z30">
        <v>94</v>
      </c>
      <c r="AA30">
        <v>46</v>
      </c>
      <c r="AB30">
        <f t="shared" si="0"/>
        <v>1113</v>
      </c>
      <c r="AC30" t="s">
        <v>33</v>
      </c>
      <c r="AD30">
        <f t="shared" si="1"/>
        <v>74.2</v>
      </c>
      <c r="AE30">
        <f t="shared" si="2"/>
        <v>93.333333333333329</v>
      </c>
    </row>
    <row r="31" spans="1:31">
      <c r="A31" t="s">
        <v>141</v>
      </c>
      <c r="B31">
        <v>4532</v>
      </c>
      <c r="C31" t="s">
        <v>142</v>
      </c>
      <c r="D31">
        <v>43</v>
      </c>
      <c r="E31">
        <v>44</v>
      </c>
      <c r="F31">
        <v>40</v>
      </c>
      <c r="G31">
        <v>51</v>
      </c>
      <c r="H31">
        <v>45</v>
      </c>
      <c r="I31">
        <v>50</v>
      </c>
      <c r="K31">
        <v>55</v>
      </c>
      <c r="N31">
        <v>44</v>
      </c>
      <c r="O31">
        <v>40</v>
      </c>
      <c r="P31">
        <v>45</v>
      </c>
      <c r="Q31">
        <v>64</v>
      </c>
      <c r="R31">
        <v>59</v>
      </c>
      <c r="S31">
        <v>61</v>
      </c>
      <c r="T31">
        <v>43</v>
      </c>
      <c r="U31">
        <v>38</v>
      </c>
      <c r="W31">
        <v>53</v>
      </c>
      <c r="X31">
        <v>41</v>
      </c>
      <c r="Y31">
        <v>30</v>
      </c>
      <c r="Z31">
        <v>90</v>
      </c>
      <c r="AA31">
        <v>40</v>
      </c>
      <c r="AB31">
        <f t="shared" si="0"/>
        <v>976</v>
      </c>
      <c r="AC31" t="s">
        <v>36</v>
      </c>
      <c r="AD31">
        <f t="shared" si="1"/>
        <v>65.066666666666663</v>
      </c>
      <c r="AE31">
        <f t="shared" si="2"/>
        <v>86.666666666666671</v>
      </c>
    </row>
    <row r="32" spans="1:31">
      <c r="A32" t="s">
        <v>143</v>
      </c>
      <c r="B32">
        <v>4525</v>
      </c>
      <c r="C32" t="s">
        <v>144</v>
      </c>
      <c r="D32">
        <v>53</v>
      </c>
      <c r="E32">
        <v>44</v>
      </c>
      <c r="F32">
        <v>40</v>
      </c>
      <c r="G32">
        <v>52</v>
      </c>
      <c r="H32">
        <v>50</v>
      </c>
      <c r="J32">
        <v>56</v>
      </c>
      <c r="M32">
        <v>52</v>
      </c>
      <c r="N32">
        <v>44</v>
      </c>
      <c r="O32">
        <v>43</v>
      </c>
      <c r="P32">
        <v>44</v>
      </c>
      <c r="Q32">
        <v>61</v>
      </c>
      <c r="R32">
        <v>52</v>
      </c>
      <c r="S32">
        <v>62</v>
      </c>
      <c r="T32">
        <v>44</v>
      </c>
      <c r="U32">
        <v>41</v>
      </c>
      <c r="W32">
        <v>49</v>
      </c>
      <c r="X32">
        <v>42</v>
      </c>
      <c r="Y32">
        <v>37</v>
      </c>
      <c r="Z32">
        <v>97</v>
      </c>
      <c r="AA32">
        <v>47</v>
      </c>
      <c r="AB32">
        <f t="shared" si="0"/>
        <v>1010</v>
      </c>
      <c r="AC32" t="s">
        <v>33</v>
      </c>
      <c r="AD32">
        <f t="shared" si="1"/>
        <v>67.333333333333329</v>
      </c>
      <c r="AE32">
        <f t="shared" si="2"/>
        <v>96</v>
      </c>
    </row>
    <row r="33" spans="1:31">
      <c r="A33" t="s">
        <v>151</v>
      </c>
      <c r="B33">
        <v>4533</v>
      </c>
      <c r="C33" t="s">
        <v>152</v>
      </c>
      <c r="D33">
        <v>54</v>
      </c>
      <c r="E33">
        <v>42</v>
      </c>
      <c r="F33">
        <v>40</v>
      </c>
      <c r="G33">
        <v>51</v>
      </c>
      <c r="H33">
        <v>56</v>
      </c>
      <c r="J33">
        <v>55</v>
      </c>
      <c r="M33">
        <v>54</v>
      </c>
      <c r="N33">
        <v>42</v>
      </c>
      <c r="O33">
        <v>39</v>
      </c>
      <c r="P33">
        <v>38</v>
      </c>
      <c r="Q33">
        <v>59</v>
      </c>
      <c r="R33">
        <v>60</v>
      </c>
      <c r="S33">
        <v>68</v>
      </c>
      <c r="T33">
        <v>43</v>
      </c>
      <c r="U33">
        <v>37</v>
      </c>
      <c r="W33">
        <v>59</v>
      </c>
      <c r="X33">
        <v>43</v>
      </c>
      <c r="Y33">
        <v>40</v>
      </c>
      <c r="Z33">
        <v>94</v>
      </c>
      <c r="AA33">
        <v>44</v>
      </c>
      <c r="AB33">
        <f t="shared" si="0"/>
        <v>1018</v>
      </c>
      <c r="AC33" t="s">
        <v>33</v>
      </c>
      <c r="AD33">
        <f t="shared" si="1"/>
        <v>67.86666666666666</v>
      </c>
      <c r="AE33">
        <f t="shared" si="2"/>
        <v>92</v>
      </c>
    </row>
    <row r="34" spans="1:31">
      <c r="A34" t="s">
        <v>155</v>
      </c>
      <c r="B34">
        <v>4534</v>
      </c>
      <c r="C34" t="s">
        <v>156</v>
      </c>
      <c r="D34">
        <v>54</v>
      </c>
      <c r="E34">
        <v>45</v>
      </c>
      <c r="F34">
        <v>44</v>
      </c>
      <c r="G34">
        <v>53</v>
      </c>
      <c r="H34">
        <v>66</v>
      </c>
      <c r="I34">
        <v>60</v>
      </c>
      <c r="K34">
        <v>71</v>
      </c>
      <c r="N34">
        <v>45</v>
      </c>
      <c r="O34">
        <v>33</v>
      </c>
      <c r="P34">
        <v>47</v>
      </c>
      <c r="Q34">
        <v>63</v>
      </c>
      <c r="R34">
        <v>62</v>
      </c>
      <c r="S34">
        <v>66</v>
      </c>
      <c r="T34">
        <v>47</v>
      </c>
      <c r="U34">
        <v>46</v>
      </c>
      <c r="W34">
        <v>58</v>
      </c>
      <c r="X34">
        <v>46</v>
      </c>
      <c r="Y34">
        <v>45</v>
      </c>
      <c r="Z34">
        <v>95</v>
      </c>
      <c r="AA34">
        <v>45</v>
      </c>
      <c r="AB34">
        <f t="shared" si="0"/>
        <v>1091</v>
      </c>
      <c r="AC34" t="s">
        <v>33</v>
      </c>
      <c r="AD34">
        <f t="shared" si="1"/>
        <v>72.733333333333334</v>
      </c>
      <c r="AE34">
        <f t="shared" si="2"/>
        <v>93.333333333333329</v>
      </c>
    </row>
    <row r="35" spans="1:31">
      <c r="A35" t="s">
        <v>159</v>
      </c>
      <c r="B35">
        <v>4535</v>
      </c>
      <c r="C35" t="s">
        <v>160</v>
      </c>
      <c r="D35">
        <v>58</v>
      </c>
      <c r="E35">
        <v>45</v>
      </c>
      <c r="F35">
        <v>42</v>
      </c>
      <c r="G35">
        <v>52</v>
      </c>
      <c r="H35">
        <v>65</v>
      </c>
      <c r="J35">
        <v>51</v>
      </c>
      <c r="K35">
        <v>60</v>
      </c>
      <c r="N35">
        <v>45</v>
      </c>
      <c r="O35">
        <v>44</v>
      </c>
      <c r="P35">
        <v>45</v>
      </c>
      <c r="Q35">
        <v>62</v>
      </c>
      <c r="R35">
        <v>61</v>
      </c>
      <c r="S35">
        <v>59</v>
      </c>
      <c r="T35">
        <v>47</v>
      </c>
      <c r="U35">
        <v>42</v>
      </c>
      <c r="W35">
        <v>59</v>
      </c>
      <c r="X35">
        <v>45</v>
      </c>
      <c r="Y35">
        <v>45</v>
      </c>
      <c r="Z35">
        <v>92</v>
      </c>
      <c r="AA35">
        <v>46</v>
      </c>
      <c r="AB35">
        <f t="shared" si="0"/>
        <v>1065</v>
      </c>
      <c r="AC35" t="s">
        <v>33</v>
      </c>
      <c r="AD35">
        <f t="shared" si="1"/>
        <v>71</v>
      </c>
      <c r="AE35">
        <f t="shared" si="2"/>
        <v>92</v>
      </c>
    </row>
    <row r="36" spans="1:31">
      <c r="A36" t="s">
        <v>163</v>
      </c>
      <c r="B36">
        <v>4536</v>
      </c>
      <c r="C36" t="s">
        <v>164</v>
      </c>
      <c r="D36">
        <v>59</v>
      </c>
      <c r="E36">
        <v>41</v>
      </c>
      <c r="F36">
        <v>38</v>
      </c>
      <c r="G36">
        <v>52</v>
      </c>
      <c r="H36">
        <v>68</v>
      </c>
      <c r="L36">
        <v>48</v>
      </c>
      <c r="M36">
        <v>52</v>
      </c>
      <c r="N36">
        <v>41</v>
      </c>
      <c r="O36">
        <v>35</v>
      </c>
      <c r="P36">
        <v>41</v>
      </c>
      <c r="Q36">
        <v>57</v>
      </c>
      <c r="R36">
        <v>61</v>
      </c>
      <c r="S36">
        <v>59</v>
      </c>
      <c r="T36">
        <v>45</v>
      </c>
      <c r="U36">
        <v>34</v>
      </c>
      <c r="W36">
        <v>58</v>
      </c>
      <c r="X36">
        <v>40</v>
      </c>
      <c r="Y36">
        <v>35</v>
      </c>
      <c r="Z36">
        <v>95</v>
      </c>
      <c r="AA36">
        <v>45</v>
      </c>
      <c r="AB36">
        <f t="shared" si="0"/>
        <v>1004</v>
      </c>
      <c r="AC36" t="s">
        <v>33</v>
      </c>
      <c r="AD36">
        <f t="shared" si="1"/>
        <v>66.933333333333337</v>
      </c>
      <c r="AE36">
        <f t="shared" si="2"/>
        <v>93.333333333333329</v>
      </c>
    </row>
    <row r="37" spans="1:31">
      <c r="A37" t="s">
        <v>167</v>
      </c>
      <c r="B37">
        <v>4537</v>
      </c>
      <c r="C37" t="s">
        <v>168</v>
      </c>
      <c r="D37">
        <v>56</v>
      </c>
      <c r="E37">
        <v>40</v>
      </c>
      <c r="F37">
        <v>38</v>
      </c>
      <c r="G37">
        <v>50</v>
      </c>
      <c r="H37">
        <v>54</v>
      </c>
      <c r="K37">
        <v>52</v>
      </c>
      <c r="L37">
        <v>52</v>
      </c>
      <c r="N37">
        <v>40</v>
      </c>
      <c r="O37">
        <v>35</v>
      </c>
      <c r="P37">
        <v>44</v>
      </c>
      <c r="Q37">
        <v>50</v>
      </c>
      <c r="R37">
        <v>57</v>
      </c>
      <c r="S37">
        <v>55</v>
      </c>
      <c r="T37">
        <v>43</v>
      </c>
      <c r="U37">
        <v>35</v>
      </c>
      <c r="V37">
        <v>57</v>
      </c>
      <c r="X37">
        <v>45</v>
      </c>
      <c r="Y37">
        <v>44</v>
      </c>
      <c r="Z37">
        <v>95</v>
      </c>
      <c r="AA37">
        <v>48</v>
      </c>
      <c r="AB37">
        <f t="shared" ref="AB37:AB66" si="3">SUM(D37:AA37)</f>
        <v>990</v>
      </c>
      <c r="AC37" t="s">
        <v>33</v>
      </c>
      <c r="AD37">
        <f t="shared" ref="AD37:AD66" si="4">(AB37/15)</f>
        <v>66</v>
      </c>
      <c r="AE37">
        <f t="shared" ref="AE37:AE66" si="5">(Z37+AA37)/1.5</f>
        <v>95.333333333333329</v>
      </c>
    </row>
    <row r="38" spans="1:31">
      <c r="A38" t="s">
        <v>171</v>
      </c>
      <c r="B38">
        <v>4538</v>
      </c>
      <c r="C38" t="s">
        <v>172</v>
      </c>
      <c r="D38">
        <v>62</v>
      </c>
      <c r="E38">
        <v>41</v>
      </c>
      <c r="F38">
        <v>38</v>
      </c>
      <c r="G38">
        <v>52</v>
      </c>
      <c r="H38">
        <v>68</v>
      </c>
      <c r="L38">
        <v>56</v>
      </c>
      <c r="M38">
        <v>56</v>
      </c>
      <c r="N38">
        <v>42</v>
      </c>
      <c r="O38">
        <v>35</v>
      </c>
      <c r="P38">
        <v>39</v>
      </c>
      <c r="Q38">
        <v>70</v>
      </c>
      <c r="R38">
        <v>65</v>
      </c>
      <c r="S38">
        <v>58</v>
      </c>
      <c r="T38">
        <v>42</v>
      </c>
      <c r="U38">
        <v>36</v>
      </c>
      <c r="V38">
        <v>55</v>
      </c>
      <c r="X38">
        <v>42</v>
      </c>
      <c r="Y38">
        <v>41</v>
      </c>
      <c r="Z38">
        <v>94</v>
      </c>
      <c r="AA38">
        <v>44</v>
      </c>
      <c r="AB38">
        <f t="shared" si="3"/>
        <v>1036</v>
      </c>
      <c r="AC38" t="s">
        <v>33</v>
      </c>
      <c r="AD38">
        <f t="shared" si="4"/>
        <v>69.066666666666663</v>
      </c>
      <c r="AE38">
        <f t="shared" si="5"/>
        <v>92</v>
      </c>
    </row>
    <row r="39" spans="1:31">
      <c r="A39" t="s">
        <v>175</v>
      </c>
      <c r="B39">
        <v>4539</v>
      </c>
      <c r="C39" t="s">
        <v>176</v>
      </c>
      <c r="D39">
        <v>54</v>
      </c>
      <c r="E39">
        <v>42</v>
      </c>
      <c r="F39">
        <v>40</v>
      </c>
      <c r="G39">
        <v>49</v>
      </c>
      <c r="H39">
        <v>55</v>
      </c>
      <c r="I39">
        <v>56</v>
      </c>
      <c r="K39">
        <v>59</v>
      </c>
      <c r="N39">
        <v>42</v>
      </c>
      <c r="O39">
        <v>39</v>
      </c>
      <c r="P39">
        <v>46</v>
      </c>
      <c r="Q39">
        <v>60</v>
      </c>
      <c r="R39">
        <v>50</v>
      </c>
      <c r="S39">
        <v>52</v>
      </c>
      <c r="T39">
        <v>44</v>
      </c>
      <c r="U39">
        <v>42</v>
      </c>
      <c r="W39">
        <v>42</v>
      </c>
      <c r="X39">
        <v>45</v>
      </c>
      <c r="Y39">
        <v>45</v>
      </c>
      <c r="Z39">
        <v>91</v>
      </c>
      <c r="AA39">
        <v>41</v>
      </c>
      <c r="AB39">
        <f t="shared" si="3"/>
        <v>994</v>
      </c>
      <c r="AC39" t="s">
        <v>33</v>
      </c>
      <c r="AD39">
        <f t="shared" si="4"/>
        <v>66.266666666666666</v>
      </c>
      <c r="AE39">
        <f t="shared" si="5"/>
        <v>88</v>
      </c>
    </row>
    <row r="40" spans="1:31">
      <c r="A40" t="s">
        <v>179</v>
      </c>
      <c r="B40">
        <v>4540</v>
      </c>
      <c r="C40" t="s">
        <v>180</v>
      </c>
      <c r="D40">
        <v>40</v>
      </c>
      <c r="E40">
        <v>46</v>
      </c>
      <c r="F40">
        <v>44</v>
      </c>
      <c r="G40">
        <v>47</v>
      </c>
      <c r="H40">
        <v>47</v>
      </c>
      <c r="J40">
        <v>45</v>
      </c>
      <c r="K40">
        <v>49</v>
      </c>
      <c r="N40">
        <v>40</v>
      </c>
      <c r="O40">
        <v>38</v>
      </c>
      <c r="P40">
        <v>41</v>
      </c>
      <c r="Q40">
        <v>51</v>
      </c>
      <c r="R40">
        <v>46</v>
      </c>
      <c r="S40">
        <v>57</v>
      </c>
      <c r="T40">
        <v>42</v>
      </c>
      <c r="U40">
        <v>42</v>
      </c>
      <c r="W40">
        <v>45</v>
      </c>
      <c r="X40">
        <v>42</v>
      </c>
      <c r="Y40">
        <v>40</v>
      </c>
      <c r="Z40">
        <v>92</v>
      </c>
      <c r="AA40">
        <v>40</v>
      </c>
      <c r="AB40">
        <f t="shared" si="3"/>
        <v>934</v>
      </c>
      <c r="AC40" t="s">
        <v>36</v>
      </c>
      <c r="AD40">
        <f t="shared" si="4"/>
        <v>62.266666666666666</v>
      </c>
      <c r="AE40">
        <f t="shared" si="5"/>
        <v>88</v>
      </c>
    </row>
    <row r="41" spans="1:31">
      <c r="A41" t="s">
        <v>185</v>
      </c>
      <c r="B41">
        <v>4541</v>
      </c>
      <c r="C41" t="s">
        <v>186</v>
      </c>
      <c r="D41">
        <v>56</v>
      </c>
      <c r="E41">
        <v>43</v>
      </c>
      <c r="F41">
        <v>41</v>
      </c>
      <c r="G41">
        <v>43</v>
      </c>
      <c r="H41">
        <v>69</v>
      </c>
      <c r="L41">
        <v>52</v>
      </c>
      <c r="M41">
        <v>53</v>
      </c>
      <c r="N41">
        <v>43</v>
      </c>
      <c r="O41">
        <v>42</v>
      </c>
      <c r="P41">
        <v>43</v>
      </c>
      <c r="Q41">
        <v>52</v>
      </c>
      <c r="R41">
        <v>65</v>
      </c>
      <c r="S41">
        <v>60</v>
      </c>
      <c r="T41">
        <v>45</v>
      </c>
      <c r="U41">
        <v>40</v>
      </c>
      <c r="W41">
        <v>51</v>
      </c>
      <c r="X41">
        <v>45</v>
      </c>
      <c r="Y41">
        <v>40</v>
      </c>
      <c r="Z41">
        <v>92</v>
      </c>
      <c r="AA41">
        <v>45</v>
      </c>
      <c r="AB41">
        <f t="shared" si="3"/>
        <v>1020</v>
      </c>
      <c r="AC41" t="s">
        <v>33</v>
      </c>
      <c r="AD41">
        <f t="shared" si="4"/>
        <v>68</v>
      </c>
      <c r="AE41">
        <f t="shared" si="5"/>
        <v>91.333333333333329</v>
      </c>
    </row>
    <row r="42" spans="1:31">
      <c r="A42" t="s">
        <v>193</v>
      </c>
      <c r="B42">
        <v>4542</v>
      </c>
      <c r="C42" t="s">
        <v>194</v>
      </c>
      <c r="D42">
        <v>59</v>
      </c>
      <c r="E42">
        <v>33</v>
      </c>
      <c r="F42">
        <v>30</v>
      </c>
      <c r="G42">
        <v>57</v>
      </c>
      <c r="H42">
        <v>60</v>
      </c>
      <c r="L42">
        <v>55</v>
      </c>
      <c r="M42">
        <v>53</v>
      </c>
      <c r="N42">
        <v>44</v>
      </c>
      <c r="O42">
        <v>40</v>
      </c>
      <c r="P42">
        <v>41</v>
      </c>
      <c r="Q42">
        <v>66</v>
      </c>
      <c r="R42">
        <v>63</v>
      </c>
      <c r="S42">
        <v>64</v>
      </c>
      <c r="T42">
        <v>44</v>
      </c>
      <c r="U42">
        <v>43</v>
      </c>
      <c r="V42">
        <v>60</v>
      </c>
      <c r="X42">
        <v>44</v>
      </c>
      <c r="Y42">
        <v>43</v>
      </c>
      <c r="Z42">
        <v>95</v>
      </c>
      <c r="AA42">
        <v>45</v>
      </c>
      <c r="AB42">
        <f t="shared" si="3"/>
        <v>1039</v>
      </c>
      <c r="AC42" t="s">
        <v>33</v>
      </c>
      <c r="AD42">
        <f t="shared" si="4"/>
        <v>69.266666666666666</v>
      </c>
      <c r="AE42">
        <f t="shared" si="5"/>
        <v>93.333333333333329</v>
      </c>
    </row>
    <row r="43" spans="1:31">
      <c r="A43" t="s">
        <v>195</v>
      </c>
      <c r="B43">
        <v>4543</v>
      </c>
      <c r="C43" t="s">
        <v>196</v>
      </c>
      <c r="D43">
        <v>52</v>
      </c>
      <c r="E43">
        <v>40</v>
      </c>
      <c r="F43">
        <v>38</v>
      </c>
      <c r="G43">
        <v>48</v>
      </c>
      <c r="H43">
        <v>62</v>
      </c>
      <c r="L43">
        <v>46</v>
      </c>
      <c r="M43">
        <v>49</v>
      </c>
      <c r="N43">
        <v>40</v>
      </c>
      <c r="O43">
        <v>41</v>
      </c>
      <c r="P43">
        <v>35</v>
      </c>
      <c r="Q43">
        <v>53</v>
      </c>
      <c r="R43">
        <v>64</v>
      </c>
      <c r="S43">
        <v>58</v>
      </c>
      <c r="T43">
        <v>43</v>
      </c>
      <c r="U43">
        <v>39</v>
      </c>
      <c r="W43">
        <v>56</v>
      </c>
      <c r="X43">
        <v>43</v>
      </c>
      <c r="Y43">
        <v>41</v>
      </c>
      <c r="Z43">
        <v>92</v>
      </c>
      <c r="AA43">
        <v>43</v>
      </c>
      <c r="AB43">
        <f t="shared" si="3"/>
        <v>983</v>
      </c>
      <c r="AC43" t="s">
        <v>36</v>
      </c>
      <c r="AD43">
        <f t="shared" si="4"/>
        <v>65.533333333333331</v>
      </c>
      <c r="AE43">
        <f t="shared" si="5"/>
        <v>90</v>
      </c>
    </row>
    <row r="44" spans="1:31">
      <c r="A44" t="s">
        <v>199</v>
      </c>
      <c r="B44">
        <v>4544</v>
      </c>
      <c r="C44" t="s">
        <v>200</v>
      </c>
      <c r="D44">
        <v>40</v>
      </c>
      <c r="E44">
        <v>46</v>
      </c>
      <c r="F44">
        <v>44</v>
      </c>
      <c r="G44">
        <v>41</v>
      </c>
      <c r="H44">
        <v>65</v>
      </c>
      <c r="L44">
        <v>40</v>
      </c>
      <c r="M44">
        <v>47</v>
      </c>
      <c r="N44">
        <v>46</v>
      </c>
      <c r="O44">
        <v>42</v>
      </c>
      <c r="P44">
        <v>40</v>
      </c>
      <c r="Q44">
        <v>40</v>
      </c>
      <c r="R44">
        <v>49</v>
      </c>
      <c r="S44">
        <v>47</v>
      </c>
      <c r="T44">
        <v>45</v>
      </c>
      <c r="U44">
        <v>42</v>
      </c>
      <c r="V44">
        <v>55</v>
      </c>
      <c r="X44">
        <v>46</v>
      </c>
      <c r="Y44">
        <v>44</v>
      </c>
      <c r="Z44">
        <v>95</v>
      </c>
      <c r="AA44">
        <v>46</v>
      </c>
      <c r="AB44">
        <f t="shared" si="3"/>
        <v>960</v>
      </c>
      <c r="AC44" t="s">
        <v>36</v>
      </c>
      <c r="AD44">
        <f t="shared" si="4"/>
        <v>64</v>
      </c>
      <c r="AE44">
        <f t="shared" si="5"/>
        <v>94</v>
      </c>
    </row>
    <row r="45" spans="1:31">
      <c r="A45" t="s">
        <v>203</v>
      </c>
      <c r="B45">
        <v>4545</v>
      </c>
      <c r="C45" t="s">
        <v>204</v>
      </c>
      <c r="D45">
        <v>61</v>
      </c>
      <c r="E45">
        <v>48</v>
      </c>
      <c r="F45">
        <v>45</v>
      </c>
      <c r="G45">
        <v>58</v>
      </c>
      <c r="H45">
        <v>64</v>
      </c>
      <c r="L45">
        <v>60</v>
      </c>
      <c r="M45">
        <v>57</v>
      </c>
      <c r="N45">
        <v>47</v>
      </c>
      <c r="O45">
        <v>44</v>
      </c>
      <c r="P45">
        <v>45</v>
      </c>
      <c r="Q45">
        <v>64</v>
      </c>
      <c r="R45">
        <v>71</v>
      </c>
      <c r="S45">
        <v>65</v>
      </c>
      <c r="T45">
        <v>46</v>
      </c>
      <c r="U45">
        <v>45</v>
      </c>
      <c r="V45">
        <v>66</v>
      </c>
      <c r="X45">
        <v>46</v>
      </c>
      <c r="Y45">
        <v>45</v>
      </c>
      <c r="Z45">
        <v>96</v>
      </c>
      <c r="AA45">
        <v>46</v>
      </c>
      <c r="AB45">
        <f t="shared" si="3"/>
        <v>1119</v>
      </c>
      <c r="AC45" t="s">
        <v>33</v>
      </c>
      <c r="AD45">
        <f t="shared" si="4"/>
        <v>74.599999999999994</v>
      </c>
      <c r="AE45">
        <f t="shared" si="5"/>
        <v>94.666666666666671</v>
      </c>
    </row>
    <row r="46" spans="1:31">
      <c r="A46" t="s">
        <v>205</v>
      </c>
      <c r="B46">
        <v>4546</v>
      </c>
      <c r="C46" t="s">
        <v>206</v>
      </c>
      <c r="D46">
        <v>62</v>
      </c>
      <c r="E46">
        <v>45</v>
      </c>
      <c r="F46">
        <v>42</v>
      </c>
      <c r="G46">
        <v>43</v>
      </c>
      <c r="H46">
        <v>60</v>
      </c>
      <c r="J46">
        <v>48</v>
      </c>
      <c r="K46">
        <v>61</v>
      </c>
      <c r="N46">
        <v>45</v>
      </c>
      <c r="O46">
        <v>44</v>
      </c>
      <c r="P46">
        <v>46</v>
      </c>
      <c r="Q46">
        <v>59</v>
      </c>
      <c r="R46">
        <v>59</v>
      </c>
      <c r="S46">
        <v>60</v>
      </c>
      <c r="T46">
        <v>45</v>
      </c>
      <c r="U46">
        <v>45</v>
      </c>
      <c r="W46">
        <v>61</v>
      </c>
      <c r="X46">
        <v>45</v>
      </c>
      <c r="Y46">
        <v>47</v>
      </c>
      <c r="Z46">
        <v>96</v>
      </c>
      <c r="AA46">
        <v>46</v>
      </c>
      <c r="AB46">
        <f t="shared" si="3"/>
        <v>1059</v>
      </c>
      <c r="AC46" t="s">
        <v>33</v>
      </c>
      <c r="AD46">
        <f t="shared" si="4"/>
        <v>70.599999999999994</v>
      </c>
      <c r="AE46">
        <f t="shared" si="5"/>
        <v>94.666666666666671</v>
      </c>
    </row>
    <row r="47" spans="1:31">
      <c r="A47" t="s">
        <v>209</v>
      </c>
      <c r="B47">
        <v>4547</v>
      </c>
      <c r="C47" t="s">
        <v>210</v>
      </c>
      <c r="D47">
        <v>49</v>
      </c>
      <c r="E47">
        <v>35</v>
      </c>
      <c r="F47">
        <v>33</v>
      </c>
      <c r="G47">
        <v>49</v>
      </c>
      <c r="H47">
        <v>45</v>
      </c>
      <c r="J47">
        <v>40</v>
      </c>
      <c r="M47">
        <v>44</v>
      </c>
      <c r="N47">
        <v>37</v>
      </c>
      <c r="O47">
        <v>40</v>
      </c>
      <c r="P47">
        <v>41</v>
      </c>
      <c r="Q47">
        <v>40</v>
      </c>
      <c r="R47">
        <v>58</v>
      </c>
      <c r="S47">
        <v>46</v>
      </c>
      <c r="T47">
        <v>45</v>
      </c>
      <c r="U47">
        <v>35</v>
      </c>
      <c r="V47">
        <v>50</v>
      </c>
      <c r="X47">
        <v>45</v>
      </c>
      <c r="Y47">
        <v>41</v>
      </c>
      <c r="Z47">
        <v>95</v>
      </c>
      <c r="AA47">
        <v>47</v>
      </c>
      <c r="AB47">
        <f t="shared" si="3"/>
        <v>915</v>
      </c>
      <c r="AC47" t="s">
        <v>36</v>
      </c>
      <c r="AD47">
        <f t="shared" si="4"/>
        <v>61</v>
      </c>
      <c r="AE47">
        <f t="shared" si="5"/>
        <v>94.666666666666671</v>
      </c>
    </row>
    <row r="48" spans="1:31">
      <c r="A48" t="s">
        <v>215</v>
      </c>
      <c r="B48">
        <v>4548</v>
      </c>
      <c r="C48" t="s">
        <v>216</v>
      </c>
      <c r="D48">
        <v>59</v>
      </c>
      <c r="E48">
        <v>40</v>
      </c>
      <c r="F48">
        <v>37</v>
      </c>
      <c r="G48">
        <v>44</v>
      </c>
      <c r="H48">
        <v>58</v>
      </c>
      <c r="I48">
        <v>57</v>
      </c>
      <c r="K48">
        <v>59</v>
      </c>
      <c r="N48">
        <v>42</v>
      </c>
      <c r="O48">
        <v>41</v>
      </c>
      <c r="P48">
        <v>47</v>
      </c>
      <c r="Q48">
        <v>51</v>
      </c>
      <c r="R48">
        <v>40</v>
      </c>
      <c r="S48">
        <v>56</v>
      </c>
      <c r="T48">
        <v>45</v>
      </c>
      <c r="U48">
        <v>40</v>
      </c>
      <c r="W48">
        <v>59</v>
      </c>
      <c r="X48">
        <v>45</v>
      </c>
      <c r="Y48">
        <v>35</v>
      </c>
      <c r="Z48">
        <v>94</v>
      </c>
      <c r="AA48">
        <v>44</v>
      </c>
      <c r="AB48">
        <f t="shared" si="3"/>
        <v>993</v>
      </c>
      <c r="AC48" t="s">
        <v>33</v>
      </c>
      <c r="AD48">
        <f t="shared" si="4"/>
        <v>66.2</v>
      </c>
      <c r="AE48">
        <f t="shared" si="5"/>
        <v>92</v>
      </c>
    </row>
    <row r="49" spans="1:31">
      <c r="A49" t="s">
        <v>219</v>
      </c>
      <c r="B49">
        <v>4549</v>
      </c>
      <c r="C49" t="s">
        <v>220</v>
      </c>
      <c r="D49">
        <v>66</v>
      </c>
      <c r="E49">
        <v>44</v>
      </c>
      <c r="F49">
        <v>42</v>
      </c>
      <c r="G49">
        <v>52</v>
      </c>
      <c r="H49">
        <v>67</v>
      </c>
      <c r="K49">
        <v>46</v>
      </c>
      <c r="L49">
        <v>40</v>
      </c>
      <c r="N49">
        <v>44</v>
      </c>
      <c r="O49">
        <v>41</v>
      </c>
      <c r="P49">
        <v>41</v>
      </c>
      <c r="Q49">
        <v>59</v>
      </c>
      <c r="R49">
        <v>50</v>
      </c>
      <c r="S49">
        <v>56</v>
      </c>
      <c r="T49">
        <v>43</v>
      </c>
      <c r="U49">
        <v>42</v>
      </c>
      <c r="W49">
        <v>58</v>
      </c>
      <c r="X49">
        <v>43</v>
      </c>
      <c r="Y49">
        <v>40</v>
      </c>
      <c r="Z49">
        <v>92</v>
      </c>
      <c r="AA49">
        <v>41</v>
      </c>
      <c r="AB49">
        <f t="shared" si="3"/>
        <v>1007</v>
      </c>
      <c r="AC49" t="s">
        <v>33</v>
      </c>
      <c r="AD49">
        <f t="shared" si="4"/>
        <v>67.13333333333334</v>
      </c>
      <c r="AE49">
        <f t="shared" si="5"/>
        <v>88.666666666666671</v>
      </c>
    </row>
    <row r="50" spans="1:31">
      <c r="A50" t="s">
        <v>225</v>
      </c>
      <c r="B50">
        <v>4551</v>
      </c>
      <c r="C50" t="s">
        <v>226</v>
      </c>
      <c r="D50">
        <v>67</v>
      </c>
      <c r="E50">
        <v>42</v>
      </c>
      <c r="F50">
        <v>40</v>
      </c>
      <c r="G50">
        <v>56</v>
      </c>
      <c r="H50">
        <v>64</v>
      </c>
      <c r="K50">
        <v>60</v>
      </c>
      <c r="L50">
        <v>55</v>
      </c>
      <c r="N50">
        <v>45</v>
      </c>
      <c r="O50">
        <v>40</v>
      </c>
      <c r="P50">
        <v>44</v>
      </c>
      <c r="Q50">
        <v>62</v>
      </c>
      <c r="R50">
        <v>58</v>
      </c>
      <c r="S50">
        <v>60</v>
      </c>
      <c r="T50">
        <v>45</v>
      </c>
      <c r="U50">
        <v>43</v>
      </c>
      <c r="W50">
        <v>59</v>
      </c>
      <c r="X50">
        <v>45</v>
      </c>
      <c r="Y50">
        <v>40</v>
      </c>
      <c r="Z50">
        <v>91</v>
      </c>
      <c r="AA50">
        <v>40</v>
      </c>
      <c r="AB50">
        <f t="shared" si="3"/>
        <v>1056</v>
      </c>
      <c r="AC50" t="s">
        <v>33</v>
      </c>
      <c r="AD50">
        <f t="shared" si="4"/>
        <v>70.400000000000006</v>
      </c>
      <c r="AE50">
        <f t="shared" si="5"/>
        <v>87.333333333333329</v>
      </c>
    </row>
    <row r="51" spans="1:31">
      <c r="A51" t="s">
        <v>227</v>
      </c>
      <c r="B51">
        <v>4552</v>
      </c>
      <c r="C51" t="s">
        <v>228</v>
      </c>
      <c r="D51">
        <v>62</v>
      </c>
      <c r="E51">
        <v>48</v>
      </c>
      <c r="F51">
        <v>46</v>
      </c>
      <c r="G51">
        <v>49</v>
      </c>
      <c r="H51">
        <v>66</v>
      </c>
      <c r="L51">
        <v>55</v>
      </c>
      <c r="M51">
        <v>59</v>
      </c>
      <c r="N51">
        <v>47</v>
      </c>
      <c r="O51">
        <v>40</v>
      </c>
      <c r="P51">
        <v>45</v>
      </c>
      <c r="Q51">
        <v>64</v>
      </c>
      <c r="R51">
        <v>60</v>
      </c>
      <c r="S51">
        <v>70</v>
      </c>
      <c r="T51">
        <v>45</v>
      </c>
      <c r="U51">
        <v>43</v>
      </c>
      <c r="V51">
        <v>62</v>
      </c>
      <c r="X51">
        <v>45</v>
      </c>
      <c r="Y51">
        <v>43</v>
      </c>
      <c r="Z51">
        <v>96</v>
      </c>
      <c r="AA51">
        <v>45</v>
      </c>
      <c r="AB51">
        <f t="shared" si="3"/>
        <v>1090</v>
      </c>
      <c r="AC51" t="s">
        <v>33</v>
      </c>
      <c r="AD51">
        <f t="shared" si="4"/>
        <v>72.666666666666671</v>
      </c>
      <c r="AE51">
        <f t="shared" si="5"/>
        <v>94</v>
      </c>
    </row>
    <row r="52" spans="1:31">
      <c r="A52" t="s">
        <v>231</v>
      </c>
      <c r="B52">
        <v>4553</v>
      </c>
      <c r="C52" t="s">
        <v>232</v>
      </c>
      <c r="D52">
        <v>70</v>
      </c>
      <c r="E52">
        <v>48</v>
      </c>
      <c r="F52">
        <v>45</v>
      </c>
      <c r="G52">
        <v>55</v>
      </c>
      <c r="H52">
        <v>67</v>
      </c>
      <c r="L52">
        <v>57</v>
      </c>
      <c r="M52">
        <v>58</v>
      </c>
      <c r="N52">
        <v>47</v>
      </c>
      <c r="O52">
        <v>36</v>
      </c>
      <c r="P52">
        <v>43</v>
      </c>
      <c r="Q52">
        <v>55</v>
      </c>
      <c r="R52">
        <v>43</v>
      </c>
      <c r="S52">
        <v>63</v>
      </c>
      <c r="T52">
        <v>45</v>
      </c>
      <c r="U52">
        <v>35</v>
      </c>
      <c r="W52">
        <v>56</v>
      </c>
      <c r="X52">
        <v>46</v>
      </c>
      <c r="Y52">
        <v>41</v>
      </c>
      <c r="Z52">
        <v>92</v>
      </c>
      <c r="AA52">
        <v>46</v>
      </c>
      <c r="AB52">
        <f t="shared" si="3"/>
        <v>1048</v>
      </c>
      <c r="AC52" t="s">
        <v>33</v>
      </c>
      <c r="AD52">
        <f t="shared" si="4"/>
        <v>69.86666666666666</v>
      </c>
      <c r="AE52">
        <f t="shared" si="5"/>
        <v>92</v>
      </c>
    </row>
    <row r="53" spans="1:31">
      <c r="A53" t="s">
        <v>233</v>
      </c>
      <c r="B53">
        <v>4554</v>
      </c>
      <c r="C53" t="s">
        <v>234</v>
      </c>
      <c r="D53">
        <v>68</v>
      </c>
      <c r="E53">
        <v>37</v>
      </c>
      <c r="F53">
        <v>33</v>
      </c>
      <c r="G53">
        <v>52</v>
      </c>
      <c r="H53">
        <v>58</v>
      </c>
      <c r="I53">
        <v>40</v>
      </c>
      <c r="K53">
        <v>62</v>
      </c>
      <c r="N53">
        <v>39</v>
      </c>
      <c r="O53">
        <v>40</v>
      </c>
      <c r="P53">
        <v>43</v>
      </c>
      <c r="Q53">
        <v>62</v>
      </c>
      <c r="R53">
        <v>50</v>
      </c>
      <c r="S53">
        <v>48</v>
      </c>
      <c r="T53">
        <v>44</v>
      </c>
      <c r="U53">
        <v>35</v>
      </c>
      <c r="W53">
        <v>44</v>
      </c>
      <c r="X53">
        <v>45</v>
      </c>
      <c r="Y53">
        <v>40</v>
      </c>
      <c r="Z53">
        <v>95</v>
      </c>
      <c r="AA53">
        <v>47</v>
      </c>
      <c r="AB53">
        <f t="shared" si="3"/>
        <v>982</v>
      </c>
      <c r="AC53" t="s">
        <v>36</v>
      </c>
      <c r="AD53">
        <f t="shared" si="4"/>
        <v>65.466666666666669</v>
      </c>
      <c r="AE53">
        <f t="shared" si="5"/>
        <v>94.666666666666671</v>
      </c>
    </row>
    <row r="54" spans="1:31">
      <c r="A54" t="s">
        <v>237</v>
      </c>
      <c r="B54">
        <v>4555</v>
      </c>
      <c r="C54" t="s">
        <v>238</v>
      </c>
      <c r="D54">
        <v>55</v>
      </c>
      <c r="E54">
        <v>34</v>
      </c>
      <c r="F54">
        <v>30</v>
      </c>
      <c r="G54">
        <v>43</v>
      </c>
      <c r="H54">
        <v>61</v>
      </c>
      <c r="L54">
        <v>40</v>
      </c>
      <c r="M54">
        <v>40</v>
      </c>
      <c r="N54">
        <v>37</v>
      </c>
      <c r="O54">
        <v>41</v>
      </c>
      <c r="P54">
        <v>43</v>
      </c>
      <c r="Q54">
        <v>40</v>
      </c>
      <c r="R54">
        <v>46</v>
      </c>
      <c r="S54">
        <v>50</v>
      </c>
      <c r="T54">
        <v>44</v>
      </c>
      <c r="U54">
        <v>33</v>
      </c>
      <c r="V54">
        <v>47</v>
      </c>
      <c r="X54">
        <v>44</v>
      </c>
      <c r="Y54">
        <v>41</v>
      </c>
      <c r="Z54">
        <v>91</v>
      </c>
      <c r="AA54">
        <v>41</v>
      </c>
      <c r="AB54">
        <f t="shared" si="3"/>
        <v>901</v>
      </c>
      <c r="AC54" t="s">
        <v>36</v>
      </c>
      <c r="AD54">
        <f t="shared" si="4"/>
        <v>60.06666666666667</v>
      </c>
      <c r="AE54">
        <f t="shared" si="5"/>
        <v>88</v>
      </c>
    </row>
    <row r="55" spans="1:31">
      <c r="A55" t="s">
        <v>241</v>
      </c>
      <c r="B55">
        <v>4556</v>
      </c>
      <c r="C55" t="s">
        <v>242</v>
      </c>
      <c r="D55">
        <v>61</v>
      </c>
      <c r="E55">
        <v>44</v>
      </c>
      <c r="F55">
        <v>41</v>
      </c>
      <c r="G55">
        <v>51</v>
      </c>
      <c r="H55">
        <v>65</v>
      </c>
      <c r="I55">
        <v>65</v>
      </c>
      <c r="K55">
        <v>63</v>
      </c>
      <c r="N55">
        <v>44</v>
      </c>
      <c r="O55">
        <v>42</v>
      </c>
      <c r="P55">
        <v>44</v>
      </c>
      <c r="Q55">
        <v>52</v>
      </c>
      <c r="R55">
        <v>54</v>
      </c>
      <c r="S55">
        <v>63</v>
      </c>
      <c r="T55">
        <v>46</v>
      </c>
      <c r="U55">
        <v>43</v>
      </c>
      <c r="W55">
        <v>50</v>
      </c>
      <c r="X55">
        <v>47</v>
      </c>
      <c r="Y55">
        <v>46</v>
      </c>
      <c r="Z55">
        <v>94</v>
      </c>
      <c r="AA55">
        <v>44</v>
      </c>
      <c r="AB55">
        <f t="shared" si="3"/>
        <v>1059</v>
      </c>
      <c r="AC55" t="s">
        <v>33</v>
      </c>
      <c r="AD55">
        <f t="shared" si="4"/>
        <v>70.599999999999994</v>
      </c>
      <c r="AE55">
        <f t="shared" si="5"/>
        <v>92</v>
      </c>
    </row>
    <row r="56" spans="1:31">
      <c r="A56" t="s">
        <v>245</v>
      </c>
      <c r="B56">
        <v>4557</v>
      </c>
      <c r="C56" t="s">
        <v>246</v>
      </c>
      <c r="D56">
        <v>64</v>
      </c>
      <c r="E56">
        <v>38</v>
      </c>
      <c r="F56">
        <v>35</v>
      </c>
      <c r="G56">
        <v>51</v>
      </c>
      <c r="H56">
        <v>68</v>
      </c>
      <c r="L56">
        <v>46</v>
      </c>
      <c r="M56">
        <v>51</v>
      </c>
      <c r="N56">
        <v>38</v>
      </c>
      <c r="O56">
        <v>40</v>
      </c>
      <c r="P56">
        <v>44</v>
      </c>
      <c r="Q56">
        <v>45</v>
      </c>
      <c r="R56">
        <v>46</v>
      </c>
      <c r="S56">
        <v>52</v>
      </c>
      <c r="T56">
        <v>42</v>
      </c>
      <c r="U56">
        <v>35</v>
      </c>
      <c r="V56">
        <v>56</v>
      </c>
      <c r="X56">
        <v>42</v>
      </c>
      <c r="Y56">
        <v>42</v>
      </c>
      <c r="Z56">
        <v>90</v>
      </c>
      <c r="AA56">
        <v>41</v>
      </c>
      <c r="AB56">
        <f t="shared" si="3"/>
        <v>966</v>
      </c>
      <c r="AC56" t="s">
        <v>36</v>
      </c>
      <c r="AD56">
        <f t="shared" si="4"/>
        <v>64.400000000000006</v>
      </c>
      <c r="AE56">
        <f t="shared" si="5"/>
        <v>87.333333333333329</v>
      </c>
    </row>
    <row r="57" spans="1:31">
      <c r="A57" t="s">
        <v>251</v>
      </c>
      <c r="B57">
        <v>4578</v>
      </c>
      <c r="C57" t="s">
        <v>252</v>
      </c>
      <c r="D57">
        <v>65</v>
      </c>
      <c r="E57">
        <v>40</v>
      </c>
      <c r="F57">
        <v>37</v>
      </c>
      <c r="G57">
        <v>47</v>
      </c>
      <c r="H57">
        <v>52</v>
      </c>
      <c r="I57">
        <v>62</v>
      </c>
      <c r="M57">
        <v>48</v>
      </c>
      <c r="N57">
        <v>42</v>
      </c>
      <c r="O57">
        <v>41</v>
      </c>
      <c r="P57">
        <v>41</v>
      </c>
      <c r="Q57">
        <v>64</v>
      </c>
      <c r="R57">
        <v>46</v>
      </c>
      <c r="S57">
        <v>53</v>
      </c>
      <c r="T57">
        <v>44</v>
      </c>
      <c r="U57">
        <v>36</v>
      </c>
      <c r="V57">
        <v>50</v>
      </c>
      <c r="X57">
        <v>38</v>
      </c>
      <c r="Y57">
        <v>28</v>
      </c>
      <c r="Z57">
        <v>94</v>
      </c>
      <c r="AA57">
        <v>45</v>
      </c>
      <c r="AB57">
        <f t="shared" si="3"/>
        <v>973</v>
      </c>
      <c r="AC57" t="s">
        <v>36</v>
      </c>
      <c r="AD57">
        <f t="shared" si="4"/>
        <v>64.86666666666666</v>
      </c>
      <c r="AE57">
        <f t="shared" si="5"/>
        <v>92.666666666666671</v>
      </c>
    </row>
    <row r="58" spans="1:31">
      <c r="A58" t="s">
        <v>253</v>
      </c>
      <c r="B58">
        <v>4558</v>
      </c>
      <c r="C58" t="s">
        <v>254</v>
      </c>
      <c r="D58">
        <v>60</v>
      </c>
      <c r="E58">
        <v>41</v>
      </c>
      <c r="F58">
        <v>38</v>
      </c>
      <c r="G58">
        <v>58</v>
      </c>
      <c r="H58">
        <v>64</v>
      </c>
      <c r="L58">
        <v>54</v>
      </c>
      <c r="M58">
        <v>61</v>
      </c>
      <c r="N58">
        <v>41</v>
      </c>
      <c r="O58">
        <v>38</v>
      </c>
      <c r="P58">
        <v>44</v>
      </c>
      <c r="Q58">
        <v>60</v>
      </c>
      <c r="R58">
        <v>53</v>
      </c>
      <c r="S58">
        <v>65</v>
      </c>
      <c r="T58">
        <v>43</v>
      </c>
      <c r="U58">
        <v>43</v>
      </c>
      <c r="V58">
        <v>58</v>
      </c>
      <c r="X58">
        <v>43</v>
      </c>
      <c r="Y58">
        <v>40</v>
      </c>
      <c r="Z58">
        <v>96</v>
      </c>
      <c r="AA58">
        <v>46</v>
      </c>
      <c r="AB58">
        <f t="shared" si="3"/>
        <v>1046</v>
      </c>
      <c r="AC58" t="s">
        <v>33</v>
      </c>
      <c r="AD58">
        <f t="shared" si="4"/>
        <v>69.733333333333334</v>
      </c>
      <c r="AE58">
        <f t="shared" si="5"/>
        <v>94.666666666666671</v>
      </c>
    </row>
    <row r="59" spans="1:31">
      <c r="A59" t="s">
        <v>259</v>
      </c>
      <c r="B59">
        <v>4559</v>
      </c>
      <c r="C59" t="s">
        <v>260</v>
      </c>
      <c r="D59">
        <v>55</v>
      </c>
      <c r="E59">
        <v>40</v>
      </c>
      <c r="F59">
        <v>38</v>
      </c>
      <c r="G59">
        <v>41</v>
      </c>
      <c r="H59">
        <v>47</v>
      </c>
      <c r="L59">
        <v>53</v>
      </c>
      <c r="M59">
        <v>47</v>
      </c>
      <c r="N59">
        <v>41</v>
      </c>
      <c r="O59">
        <v>40</v>
      </c>
      <c r="P59">
        <v>42</v>
      </c>
      <c r="Q59">
        <v>44</v>
      </c>
      <c r="R59">
        <v>40</v>
      </c>
      <c r="S59">
        <v>42</v>
      </c>
      <c r="T59">
        <v>43</v>
      </c>
      <c r="U59">
        <v>30</v>
      </c>
      <c r="W59">
        <v>45</v>
      </c>
      <c r="X59">
        <v>43</v>
      </c>
      <c r="Y59">
        <v>30</v>
      </c>
      <c r="Z59">
        <v>93</v>
      </c>
      <c r="AA59">
        <v>45</v>
      </c>
      <c r="AB59">
        <f t="shared" si="3"/>
        <v>899</v>
      </c>
      <c r="AC59" t="s">
        <v>36</v>
      </c>
      <c r="AD59">
        <f t="shared" si="4"/>
        <v>59.93333333333333</v>
      </c>
      <c r="AE59">
        <f t="shared" si="5"/>
        <v>92</v>
      </c>
    </row>
    <row r="60" spans="1:31">
      <c r="A60" t="s">
        <v>263</v>
      </c>
      <c r="B60">
        <v>4560</v>
      </c>
      <c r="C60" t="s">
        <v>264</v>
      </c>
      <c r="D60">
        <v>52</v>
      </c>
      <c r="E60">
        <v>40</v>
      </c>
      <c r="F60">
        <v>38</v>
      </c>
      <c r="G60">
        <v>48</v>
      </c>
      <c r="H60">
        <v>45</v>
      </c>
      <c r="L60">
        <v>52</v>
      </c>
      <c r="M60">
        <v>60</v>
      </c>
      <c r="N60">
        <v>40</v>
      </c>
      <c r="O60">
        <v>41</v>
      </c>
      <c r="P60">
        <v>36</v>
      </c>
      <c r="Q60">
        <v>49</v>
      </c>
      <c r="R60">
        <v>47</v>
      </c>
      <c r="S60">
        <v>53</v>
      </c>
      <c r="T60">
        <v>45</v>
      </c>
      <c r="U60">
        <v>35</v>
      </c>
      <c r="W60">
        <v>52</v>
      </c>
      <c r="X60">
        <v>45</v>
      </c>
      <c r="Y60">
        <v>40</v>
      </c>
      <c r="Z60">
        <v>89</v>
      </c>
      <c r="AA60">
        <v>39</v>
      </c>
      <c r="AB60">
        <f t="shared" si="3"/>
        <v>946</v>
      </c>
      <c r="AC60" t="s">
        <v>36</v>
      </c>
      <c r="AD60">
        <f t="shared" si="4"/>
        <v>63.06666666666667</v>
      </c>
      <c r="AE60">
        <f t="shared" si="5"/>
        <v>85.333333333333329</v>
      </c>
    </row>
    <row r="61" spans="1:31">
      <c r="A61" t="s">
        <v>267</v>
      </c>
      <c r="B61">
        <v>4561</v>
      </c>
      <c r="C61" t="s">
        <v>268</v>
      </c>
      <c r="D61">
        <v>57</v>
      </c>
      <c r="E61">
        <v>35</v>
      </c>
      <c r="F61">
        <v>30</v>
      </c>
      <c r="G61">
        <v>53</v>
      </c>
      <c r="H61">
        <v>58</v>
      </c>
      <c r="L61">
        <v>45</v>
      </c>
      <c r="M61">
        <v>44</v>
      </c>
      <c r="N61">
        <v>35</v>
      </c>
      <c r="O61">
        <v>35</v>
      </c>
      <c r="P61">
        <v>39</v>
      </c>
      <c r="Q61">
        <v>51</v>
      </c>
      <c r="R61">
        <v>46</v>
      </c>
      <c r="S61">
        <v>53</v>
      </c>
      <c r="T61">
        <v>44</v>
      </c>
      <c r="U61">
        <v>35</v>
      </c>
      <c r="V61">
        <v>44</v>
      </c>
      <c r="X61">
        <v>44</v>
      </c>
      <c r="Y61">
        <v>39</v>
      </c>
      <c r="Z61">
        <v>90</v>
      </c>
      <c r="AA61">
        <v>41</v>
      </c>
      <c r="AB61">
        <f t="shared" si="3"/>
        <v>918</v>
      </c>
      <c r="AC61" t="s">
        <v>36</v>
      </c>
      <c r="AD61">
        <f t="shared" si="4"/>
        <v>61.2</v>
      </c>
      <c r="AE61">
        <f t="shared" si="5"/>
        <v>87.333333333333329</v>
      </c>
    </row>
    <row r="62" spans="1:31">
      <c r="A62" t="s">
        <v>271</v>
      </c>
      <c r="B62">
        <v>4562</v>
      </c>
      <c r="C62" t="s">
        <v>272</v>
      </c>
      <c r="D62">
        <v>57</v>
      </c>
      <c r="E62">
        <v>42</v>
      </c>
      <c r="F62">
        <v>41</v>
      </c>
      <c r="G62">
        <v>45</v>
      </c>
      <c r="H62">
        <v>56</v>
      </c>
      <c r="I62">
        <v>63</v>
      </c>
      <c r="K62">
        <v>58</v>
      </c>
      <c r="N62">
        <v>42</v>
      </c>
      <c r="O62">
        <v>40</v>
      </c>
      <c r="P62">
        <v>45</v>
      </c>
      <c r="Q62">
        <v>66</v>
      </c>
      <c r="R62">
        <v>69</v>
      </c>
      <c r="S62">
        <v>54</v>
      </c>
      <c r="T62">
        <v>46</v>
      </c>
      <c r="U62">
        <v>35</v>
      </c>
      <c r="W62">
        <v>55</v>
      </c>
      <c r="X62">
        <v>46</v>
      </c>
      <c r="Y62">
        <v>39</v>
      </c>
      <c r="Z62">
        <v>95</v>
      </c>
      <c r="AA62">
        <v>45</v>
      </c>
      <c r="AB62">
        <f t="shared" si="3"/>
        <v>1039</v>
      </c>
      <c r="AC62" t="s">
        <v>33</v>
      </c>
      <c r="AD62">
        <f t="shared" si="4"/>
        <v>69.266666666666666</v>
      </c>
      <c r="AE62">
        <f t="shared" si="5"/>
        <v>93.333333333333329</v>
      </c>
    </row>
    <row r="63" spans="1:31">
      <c r="A63" t="s">
        <v>275</v>
      </c>
      <c r="B63">
        <v>4563</v>
      </c>
      <c r="C63" t="s">
        <v>276</v>
      </c>
      <c r="D63">
        <v>55</v>
      </c>
      <c r="E63">
        <v>41</v>
      </c>
      <c r="F63">
        <v>40</v>
      </c>
      <c r="G63">
        <v>54</v>
      </c>
      <c r="H63">
        <v>50</v>
      </c>
      <c r="L63">
        <v>56</v>
      </c>
      <c r="M63">
        <v>48</v>
      </c>
      <c r="N63">
        <v>40</v>
      </c>
      <c r="O63">
        <v>40</v>
      </c>
      <c r="P63">
        <v>41</v>
      </c>
      <c r="Q63">
        <v>50</v>
      </c>
      <c r="R63">
        <v>55</v>
      </c>
      <c r="S63">
        <v>60</v>
      </c>
      <c r="T63">
        <v>43</v>
      </c>
      <c r="U63">
        <v>38</v>
      </c>
      <c r="W63">
        <v>59</v>
      </c>
      <c r="X63">
        <v>44</v>
      </c>
      <c r="Y63">
        <v>34</v>
      </c>
      <c r="Z63">
        <v>89</v>
      </c>
      <c r="AA63">
        <v>40</v>
      </c>
      <c r="AB63">
        <f t="shared" si="3"/>
        <v>977</v>
      </c>
      <c r="AC63" t="s">
        <v>36</v>
      </c>
      <c r="AD63">
        <f t="shared" si="4"/>
        <v>65.13333333333334</v>
      </c>
      <c r="AE63">
        <f t="shared" si="5"/>
        <v>86</v>
      </c>
    </row>
    <row r="64" spans="1:31">
      <c r="A64" t="s">
        <v>283</v>
      </c>
      <c r="B64">
        <v>4564</v>
      </c>
      <c r="C64" t="s">
        <v>284</v>
      </c>
      <c r="D64">
        <v>50</v>
      </c>
      <c r="E64">
        <v>40</v>
      </c>
      <c r="F64">
        <v>38</v>
      </c>
      <c r="G64">
        <v>52</v>
      </c>
      <c r="H64">
        <v>67</v>
      </c>
      <c r="J64">
        <v>57</v>
      </c>
      <c r="M64">
        <v>54</v>
      </c>
      <c r="N64">
        <v>42</v>
      </c>
      <c r="O64">
        <v>41</v>
      </c>
      <c r="P64">
        <v>43</v>
      </c>
      <c r="Q64">
        <v>44</v>
      </c>
      <c r="R64">
        <v>57</v>
      </c>
      <c r="S64">
        <v>54</v>
      </c>
      <c r="T64">
        <v>45</v>
      </c>
      <c r="U64">
        <v>46</v>
      </c>
      <c r="W64">
        <v>64</v>
      </c>
      <c r="X64">
        <v>45</v>
      </c>
      <c r="Y64">
        <v>40</v>
      </c>
      <c r="Z64">
        <v>89</v>
      </c>
      <c r="AA64">
        <v>39</v>
      </c>
      <c r="AB64">
        <f t="shared" si="3"/>
        <v>1007</v>
      </c>
      <c r="AC64" t="s">
        <v>33</v>
      </c>
      <c r="AD64">
        <f t="shared" si="4"/>
        <v>67.13333333333334</v>
      </c>
      <c r="AE64">
        <f t="shared" si="5"/>
        <v>85.333333333333329</v>
      </c>
    </row>
    <row r="65" spans="1:31">
      <c r="A65" t="s">
        <v>285</v>
      </c>
      <c r="B65">
        <v>4565</v>
      </c>
      <c r="C65" t="s">
        <v>286</v>
      </c>
      <c r="D65">
        <v>60</v>
      </c>
      <c r="E65">
        <v>42</v>
      </c>
      <c r="F65">
        <v>40</v>
      </c>
      <c r="G65">
        <v>56</v>
      </c>
      <c r="H65">
        <v>66</v>
      </c>
      <c r="K65">
        <v>66</v>
      </c>
      <c r="L65">
        <v>52</v>
      </c>
      <c r="N65">
        <v>42</v>
      </c>
      <c r="O65">
        <v>45</v>
      </c>
      <c r="P65">
        <v>48</v>
      </c>
      <c r="Q65">
        <v>60</v>
      </c>
      <c r="R65">
        <v>65</v>
      </c>
      <c r="S65">
        <v>65</v>
      </c>
      <c r="T65">
        <v>47</v>
      </c>
      <c r="U65">
        <v>45</v>
      </c>
      <c r="W65">
        <v>68</v>
      </c>
      <c r="X65">
        <v>47</v>
      </c>
      <c r="Y65">
        <v>43</v>
      </c>
      <c r="Z65">
        <v>96</v>
      </c>
      <c r="AA65">
        <v>48</v>
      </c>
      <c r="AB65">
        <f t="shared" si="3"/>
        <v>1101</v>
      </c>
      <c r="AC65" t="s">
        <v>33</v>
      </c>
      <c r="AD65">
        <f t="shared" si="4"/>
        <v>73.400000000000006</v>
      </c>
      <c r="AE65">
        <f t="shared" si="5"/>
        <v>96</v>
      </c>
    </row>
    <row r="66" spans="1:31">
      <c r="A66" t="s">
        <v>287</v>
      </c>
      <c r="B66">
        <v>4563</v>
      </c>
      <c r="C66" t="s">
        <v>288</v>
      </c>
      <c r="D66">
        <v>68</v>
      </c>
      <c r="E66">
        <v>47</v>
      </c>
      <c r="F66">
        <v>45</v>
      </c>
      <c r="G66">
        <v>52</v>
      </c>
      <c r="H66">
        <v>59</v>
      </c>
      <c r="J66">
        <v>56</v>
      </c>
      <c r="K66">
        <v>58</v>
      </c>
      <c r="N66">
        <v>45</v>
      </c>
      <c r="O66">
        <v>41</v>
      </c>
      <c r="P66">
        <v>46</v>
      </c>
      <c r="Q66">
        <v>63</v>
      </c>
      <c r="R66">
        <v>65</v>
      </c>
      <c r="S66">
        <v>66</v>
      </c>
      <c r="T66">
        <v>47</v>
      </c>
      <c r="U66">
        <v>43</v>
      </c>
      <c r="W66">
        <v>72</v>
      </c>
      <c r="X66">
        <v>47</v>
      </c>
      <c r="Y66">
        <v>45</v>
      </c>
      <c r="Z66">
        <v>94</v>
      </c>
      <c r="AA66">
        <v>43</v>
      </c>
      <c r="AB66">
        <f t="shared" si="3"/>
        <v>1102</v>
      </c>
      <c r="AC66" t="s">
        <v>33</v>
      </c>
      <c r="AD66">
        <f t="shared" si="4"/>
        <v>73.466666666666669</v>
      </c>
      <c r="AE66">
        <f t="shared" si="5"/>
        <v>91.333333333333329</v>
      </c>
    </row>
    <row r="67" spans="1:31">
      <c r="A67" t="s">
        <v>293</v>
      </c>
      <c r="B67">
        <v>4568</v>
      </c>
      <c r="C67" t="s">
        <v>294</v>
      </c>
      <c r="D67">
        <v>62</v>
      </c>
      <c r="E67">
        <v>35</v>
      </c>
      <c r="F67">
        <v>33</v>
      </c>
      <c r="G67">
        <v>61</v>
      </c>
      <c r="H67">
        <v>68</v>
      </c>
      <c r="I67">
        <v>67</v>
      </c>
      <c r="K67">
        <v>65</v>
      </c>
      <c r="N67">
        <v>38</v>
      </c>
      <c r="O67">
        <v>44</v>
      </c>
      <c r="P67">
        <v>45</v>
      </c>
      <c r="Q67">
        <v>58</v>
      </c>
      <c r="R67">
        <v>56</v>
      </c>
      <c r="S67">
        <v>57</v>
      </c>
      <c r="T67">
        <v>44</v>
      </c>
      <c r="U67">
        <v>45</v>
      </c>
      <c r="W67">
        <v>64</v>
      </c>
      <c r="X67">
        <v>45</v>
      </c>
      <c r="Y67">
        <v>43</v>
      </c>
      <c r="Z67">
        <v>90</v>
      </c>
      <c r="AA67">
        <v>40</v>
      </c>
      <c r="AB67">
        <f t="shared" ref="AB67:AB77" si="6">SUM(D67:AA67)</f>
        <v>1060</v>
      </c>
      <c r="AC67" t="s">
        <v>33</v>
      </c>
      <c r="AD67">
        <f t="shared" ref="AD67:AD77" si="7">(AB67/15)</f>
        <v>70.666666666666671</v>
      </c>
      <c r="AE67">
        <f t="shared" ref="AE67:AE77" si="8">(Z67+AA67)/1.5</f>
        <v>86.666666666666671</v>
      </c>
    </row>
    <row r="68" spans="1:31">
      <c r="A68" t="s">
        <v>295</v>
      </c>
      <c r="B68">
        <v>4569</v>
      </c>
      <c r="C68" t="s">
        <v>296</v>
      </c>
      <c r="D68">
        <v>71</v>
      </c>
      <c r="E68">
        <v>48</v>
      </c>
      <c r="F68">
        <v>46</v>
      </c>
      <c r="G68">
        <v>59</v>
      </c>
      <c r="H68">
        <v>71</v>
      </c>
      <c r="I68">
        <v>74</v>
      </c>
      <c r="K68">
        <v>65</v>
      </c>
      <c r="N68">
        <v>47</v>
      </c>
      <c r="O68">
        <v>44</v>
      </c>
      <c r="P68">
        <v>47</v>
      </c>
      <c r="Q68">
        <v>67</v>
      </c>
      <c r="R68">
        <v>64</v>
      </c>
      <c r="S68">
        <v>66</v>
      </c>
      <c r="T68">
        <v>47</v>
      </c>
      <c r="U68">
        <v>47</v>
      </c>
      <c r="W68">
        <v>71</v>
      </c>
      <c r="X68">
        <v>47</v>
      </c>
      <c r="Y68">
        <v>46</v>
      </c>
      <c r="Z68">
        <v>98</v>
      </c>
      <c r="AA68">
        <v>47</v>
      </c>
      <c r="AB68">
        <f t="shared" si="6"/>
        <v>1172</v>
      </c>
      <c r="AC68" t="s">
        <v>33</v>
      </c>
      <c r="AD68">
        <f t="shared" si="7"/>
        <v>78.13333333333334</v>
      </c>
      <c r="AE68">
        <f t="shared" si="8"/>
        <v>96.666666666666671</v>
      </c>
    </row>
    <row r="69" spans="1:31">
      <c r="A69" t="s">
        <v>303</v>
      </c>
      <c r="B69">
        <v>4579</v>
      </c>
      <c r="C69" t="s">
        <v>304</v>
      </c>
      <c r="D69">
        <v>49</v>
      </c>
      <c r="E69">
        <v>30</v>
      </c>
      <c r="F69">
        <v>28</v>
      </c>
      <c r="G69">
        <v>41</v>
      </c>
      <c r="H69">
        <v>40</v>
      </c>
      <c r="L69">
        <v>40</v>
      </c>
      <c r="M69">
        <v>40</v>
      </c>
      <c r="N69">
        <v>20</v>
      </c>
      <c r="O69">
        <v>10</v>
      </c>
      <c r="P69">
        <v>25</v>
      </c>
      <c r="Q69">
        <v>40</v>
      </c>
      <c r="R69">
        <v>25</v>
      </c>
      <c r="S69">
        <v>26</v>
      </c>
      <c r="T69">
        <v>44</v>
      </c>
      <c r="U69">
        <v>35</v>
      </c>
      <c r="V69">
        <v>40</v>
      </c>
      <c r="X69">
        <v>35</v>
      </c>
      <c r="Y69">
        <v>30</v>
      </c>
      <c r="Z69">
        <v>62</v>
      </c>
      <c r="AA69">
        <v>30</v>
      </c>
      <c r="AB69">
        <f t="shared" si="6"/>
        <v>690</v>
      </c>
      <c r="AC69" t="s">
        <v>43</v>
      </c>
      <c r="AD69">
        <f t="shared" si="7"/>
        <v>46</v>
      </c>
      <c r="AE69">
        <f t="shared" si="8"/>
        <v>61.333333333333336</v>
      </c>
    </row>
    <row r="70" spans="1:31">
      <c r="A70" t="s">
        <v>305</v>
      </c>
      <c r="B70">
        <v>4570</v>
      </c>
      <c r="C70" t="s">
        <v>306</v>
      </c>
      <c r="D70">
        <v>62</v>
      </c>
      <c r="E70">
        <v>44</v>
      </c>
      <c r="F70">
        <v>42</v>
      </c>
      <c r="G70">
        <v>55</v>
      </c>
      <c r="H70">
        <v>70</v>
      </c>
      <c r="K70">
        <v>51</v>
      </c>
      <c r="L70">
        <v>52</v>
      </c>
      <c r="N70">
        <v>42</v>
      </c>
      <c r="O70">
        <v>40</v>
      </c>
      <c r="P70">
        <v>40</v>
      </c>
      <c r="Q70">
        <v>60</v>
      </c>
      <c r="R70">
        <v>56</v>
      </c>
      <c r="S70">
        <v>54</v>
      </c>
      <c r="T70">
        <v>44</v>
      </c>
      <c r="U70">
        <v>40</v>
      </c>
      <c r="W70">
        <v>62</v>
      </c>
      <c r="X70">
        <v>42</v>
      </c>
      <c r="Y70">
        <v>36</v>
      </c>
      <c r="Z70">
        <v>91</v>
      </c>
      <c r="AA70">
        <v>39</v>
      </c>
      <c r="AB70">
        <f t="shared" si="6"/>
        <v>1022</v>
      </c>
      <c r="AC70" t="s">
        <v>33</v>
      </c>
      <c r="AD70">
        <f t="shared" si="7"/>
        <v>68.13333333333334</v>
      </c>
      <c r="AE70">
        <f t="shared" si="8"/>
        <v>86.666666666666671</v>
      </c>
    </row>
    <row r="71" spans="1:31">
      <c r="A71" t="s">
        <v>309</v>
      </c>
      <c r="B71">
        <v>4577</v>
      </c>
      <c r="C71" t="s">
        <v>310</v>
      </c>
      <c r="D71">
        <v>40</v>
      </c>
      <c r="E71">
        <v>30</v>
      </c>
      <c r="F71">
        <v>27</v>
      </c>
      <c r="G71">
        <v>42</v>
      </c>
      <c r="H71">
        <v>42</v>
      </c>
      <c r="L71">
        <v>47</v>
      </c>
      <c r="M71">
        <v>49</v>
      </c>
      <c r="N71">
        <v>35</v>
      </c>
      <c r="O71">
        <v>35</v>
      </c>
      <c r="P71">
        <v>28</v>
      </c>
      <c r="Q71">
        <v>50</v>
      </c>
      <c r="R71">
        <v>46</v>
      </c>
      <c r="S71">
        <v>46</v>
      </c>
      <c r="T71">
        <v>24</v>
      </c>
      <c r="U71">
        <v>22</v>
      </c>
      <c r="W71">
        <v>55</v>
      </c>
      <c r="X71">
        <v>41</v>
      </c>
      <c r="Y71">
        <v>30</v>
      </c>
      <c r="Z71">
        <v>84</v>
      </c>
      <c r="AA71">
        <v>34</v>
      </c>
      <c r="AB71">
        <f t="shared" si="6"/>
        <v>807</v>
      </c>
      <c r="AC71" t="s">
        <v>311</v>
      </c>
      <c r="AD71">
        <f t="shared" si="7"/>
        <v>53.8</v>
      </c>
      <c r="AE71">
        <f t="shared" si="8"/>
        <v>78.666666666666671</v>
      </c>
    </row>
    <row r="72" spans="1:31">
      <c r="A72" t="s">
        <v>312</v>
      </c>
      <c r="B72">
        <v>4571</v>
      </c>
      <c r="C72" t="s">
        <v>313</v>
      </c>
      <c r="D72">
        <v>49</v>
      </c>
      <c r="E72">
        <v>44</v>
      </c>
      <c r="F72">
        <v>42</v>
      </c>
      <c r="G72">
        <v>52</v>
      </c>
      <c r="H72">
        <v>69</v>
      </c>
      <c r="K72">
        <v>65</v>
      </c>
      <c r="L72">
        <v>61</v>
      </c>
      <c r="N72">
        <v>40</v>
      </c>
      <c r="O72">
        <v>33</v>
      </c>
      <c r="P72">
        <v>44</v>
      </c>
      <c r="Q72">
        <v>53</v>
      </c>
      <c r="R72">
        <v>60</v>
      </c>
      <c r="S72">
        <v>55</v>
      </c>
      <c r="T72">
        <v>42</v>
      </c>
      <c r="U72">
        <v>42</v>
      </c>
      <c r="W72">
        <v>63</v>
      </c>
      <c r="X72">
        <v>43</v>
      </c>
      <c r="Y72">
        <v>38</v>
      </c>
      <c r="Z72">
        <v>88</v>
      </c>
      <c r="AA72">
        <v>38</v>
      </c>
      <c r="AB72">
        <f t="shared" si="6"/>
        <v>1021</v>
      </c>
      <c r="AC72" t="s">
        <v>33</v>
      </c>
      <c r="AD72">
        <f t="shared" si="7"/>
        <v>68.066666666666663</v>
      </c>
      <c r="AE72">
        <f t="shared" si="8"/>
        <v>84</v>
      </c>
    </row>
    <row r="73" spans="1:31">
      <c r="A73" t="s">
        <v>316</v>
      </c>
      <c r="B73">
        <v>4573</v>
      </c>
      <c r="C73" t="s">
        <v>317</v>
      </c>
      <c r="D73">
        <v>40</v>
      </c>
      <c r="E73">
        <v>32</v>
      </c>
      <c r="F73">
        <v>35</v>
      </c>
      <c r="G73">
        <v>40</v>
      </c>
      <c r="H73">
        <v>46</v>
      </c>
      <c r="L73">
        <v>44</v>
      </c>
      <c r="M73">
        <v>45</v>
      </c>
      <c r="N73">
        <v>35</v>
      </c>
      <c r="O73">
        <v>36</v>
      </c>
      <c r="P73">
        <v>38</v>
      </c>
      <c r="Q73">
        <v>40</v>
      </c>
      <c r="R73">
        <v>53</v>
      </c>
      <c r="S73">
        <v>52</v>
      </c>
      <c r="T73">
        <v>44</v>
      </c>
      <c r="U73">
        <v>39</v>
      </c>
      <c r="V73">
        <v>50</v>
      </c>
      <c r="X73">
        <v>44</v>
      </c>
      <c r="Y73">
        <v>38</v>
      </c>
      <c r="Z73">
        <v>91</v>
      </c>
      <c r="AA73">
        <v>43</v>
      </c>
      <c r="AB73">
        <f t="shared" si="6"/>
        <v>885</v>
      </c>
      <c r="AC73" t="s">
        <v>84</v>
      </c>
      <c r="AD73">
        <f t="shared" si="7"/>
        <v>59</v>
      </c>
      <c r="AE73">
        <f t="shared" si="8"/>
        <v>89.333333333333329</v>
      </c>
    </row>
    <row r="74" spans="1:31">
      <c r="A74" t="s">
        <v>318</v>
      </c>
      <c r="B74">
        <v>4574</v>
      </c>
      <c r="C74" t="s">
        <v>319</v>
      </c>
      <c r="D74">
        <v>46</v>
      </c>
      <c r="E74">
        <v>45</v>
      </c>
      <c r="F74">
        <v>47</v>
      </c>
      <c r="G74">
        <v>43</v>
      </c>
      <c r="H74">
        <v>64</v>
      </c>
      <c r="L74">
        <v>49</v>
      </c>
      <c r="M74">
        <v>44</v>
      </c>
      <c r="N74">
        <v>46</v>
      </c>
      <c r="O74">
        <v>42</v>
      </c>
      <c r="P74">
        <v>43</v>
      </c>
      <c r="Q74">
        <v>57</v>
      </c>
      <c r="R74">
        <v>56</v>
      </c>
      <c r="S74">
        <v>50</v>
      </c>
      <c r="T74">
        <v>43</v>
      </c>
      <c r="U74">
        <v>43</v>
      </c>
      <c r="V74">
        <v>48</v>
      </c>
      <c r="X74">
        <v>45</v>
      </c>
      <c r="Y74">
        <v>44</v>
      </c>
      <c r="Z74">
        <v>96</v>
      </c>
      <c r="AA74">
        <v>46</v>
      </c>
      <c r="AB74">
        <f t="shared" si="6"/>
        <v>997</v>
      </c>
      <c r="AC74" t="s">
        <v>33</v>
      </c>
      <c r="AD74">
        <f t="shared" si="7"/>
        <v>66.466666666666669</v>
      </c>
      <c r="AE74">
        <f t="shared" si="8"/>
        <v>94.666666666666671</v>
      </c>
    </row>
    <row r="75" spans="1:31">
      <c r="A75" t="s">
        <v>322</v>
      </c>
      <c r="C75" t="s">
        <v>323</v>
      </c>
      <c r="D75">
        <v>30</v>
      </c>
      <c r="E75">
        <v>20</v>
      </c>
      <c r="F75">
        <v>28</v>
      </c>
      <c r="G75">
        <v>41</v>
      </c>
      <c r="H75">
        <v>40</v>
      </c>
      <c r="L75">
        <v>58</v>
      </c>
      <c r="M75">
        <v>46</v>
      </c>
      <c r="N75">
        <v>25</v>
      </c>
      <c r="O75">
        <v>25</v>
      </c>
      <c r="P75">
        <v>23</v>
      </c>
      <c r="Q75">
        <v>40</v>
      </c>
      <c r="R75">
        <v>45</v>
      </c>
      <c r="S75">
        <v>40</v>
      </c>
      <c r="T75">
        <v>22</v>
      </c>
      <c r="U75">
        <v>10</v>
      </c>
      <c r="V75">
        <v>40</v>
      </c>
      <c r="X75">
        <v>30</v>
      </c>
      <c r="Y75">
        <v>22</v>
      </c>
      <c r="Z75">
        <v>50</v>
      </c>
      <c r="AA75">
        <v>22</v>
      </c>
      <c r="AB75">
        <f t="shared" si="6"/>
        <v>657</v>
      </c>
      <c r="AC75" t="s">
        <v>43</v>
      </c>
      <c r="AD75">
        <f t="shared" si="7"/>
        <v>43.8</v>
      </c>
      <c r="AE75">
        <f t="shared" si="8"/>
        <v>48</v>
      </c>
    </row>
    <row r="76" spans="1:31">
      <c r="A76" t="s">
        <v>326</v>
      </c>
      <c r="B76">
        <v>4574</v>
      </c>
      <c r="C76" t="s">
        <v>327</v>
      </c>
      <c r="D76">
        <v>44</v>
      </c>
      <c r="E76">
        <v>30</v>
      </c>
      <c r="F76">
        <v>25</v>
      </c>
      <c r="G76">
        <v>60</v>
      </c>
      <c r="H76">
        <v>54</v>
      </c>
      <c r="I76">
        <v>60</v>
      </c>
      <c r="K76">
        <v>55</v>
      </c>
      <c r="N76">
        <v>30</v>
      </c>
      <c r="O76">
        <v>42</v>
      </c>
      <c r="P76">
        <v>35</v>
      </c>
      <c r="Q76">
        <v>45</v>
      </c>
      <c r="R76">
        <v>51</v>
      </c>
      <c r="S76">
        <v>48</v>
      </c>
      <c r="T76">
        <v>42</v>
      </c>
      <c r="U76">
        <v>38</v>
      </c>
      <c r="W76">
        <v>47</v>
      </c>
      <c r="X76">
        <v>41</v>
      </c>
      <c r="Y76">
        <v>35</v>
      </c>
      <c r="Z76">
        <v>86</v>
      </c>
      <c r="AA76">
        <v>36</v>
      </c>
      <c r="AB76">
        <f t="shared" si="6"/>
        <v>904</v>
      </c>
      <c r="AC76" t="s">
        <v>36</v>
      </c>
      <c r="AD76">
        <f t="shared" si="7"/>
        <v>60.266666666666666</v>
      </c>
      <c r="AE76">
        <f t="shared" si="8"/>
        <v>81.333333333333329</v>
      </c>
    </row>
    <row r="77" spans="1:31">
      <c r="A77" t="s">
        <v>328</v>
      </c>
      <c r="B77">
        <v>4576</v>
      </c>
      <c r="C77" t="s">
        <v>329</v>
      </c>
      <c r="D77">
        <v>42</v>
      </c>
      <c r="E77">
        <v>40</v>
      </c>
      <c r="F77">
        <v>39</v>
      </c>
      <c r="G77">
        <v>51</v>
      </c>
      <c r="H77">
        <v>65</v>
      </c>
      <c r="L77">
        <v>56</v>
      </c>
      <c r="M77">
        <v>54</v>
      </c>
      <c r="N77">
        <v>40</v>
      </c>
      <c r="O77">
        <v>39</v>
      </c>
      <c r="P77">
        <v>41</v>
      </c>
      <c r="Q77">
        <v>52</v>
      </c>
      <c r="R77">
        <v>55</v>
      </c>
      <c r="S77">
        <v>53</v>
      </c>
      <c r="T77">
        <v>42</v>
      </c>
      <c r="U77">
        <v>45</v>
      </c>
      <c r="W77">
        <v>58</v>
      </c>
      <c r="X77">
        <v>45</v>
      </c>
      <c r="Y77">
        <v>37</v>
      </c>
      <c r="Z77">
        <v>93</v>
      </c>
      <c r="AA77">
        <v>46</v>
      </c>
      <c r="AB77">
        <f t="shared" si="6"/>
        <v>993</v>
      </c>
      <c r="AC77" t="s">
        <v>33</v>
      </c>
      <c r="AD77">
        <f t="shared" si="7"/>
        <v>66.2</v>
      </c>
      <c r="AE77">
        <f t="shared" si="8"/>
        <v>92.666666666666671</v>
      </c>
    </row>
    <row r="79" spans="1:31">
      <c r="C79" t="s">
        <v>332</v>
      </c>
      <c r="D79">
        <f>COUNTIF(D2:D77,"&gt;=66")</f>
        <v>6</v>
      </c>
      <c r="E79">
        <f>COUNTIF(E2:E77,"&gt;=20")</f>
        <v>76</v>
      </c>
      <c r="F79">
        <f>COUNTIF(F2:F77,"&gt;=20")</f>
        <v>76</v>
      </c>
      <c r="G79">
        <f t="shared" ref="G79:M79" si="9">COUNTIF(G2:G77,"&gt;=66")</f>
        <v>4</v>
      </c>
      <c r="H79">
        <f t="shared" si="9"/>
        <v>14</v>
      </c>
      <c r="I79">
        <f t="shared" si="9"/>
        <v>5</v>
      </c>
      <c r="J79">
        <f t="shared" si="9"/>
        <v>0</v>
      </c>
      <c r="K79">
        <f t="shared" si="9"/>
        <v>3</v>
      </c>
      <c r="L79">
        <f t="shared" si="9"/>
        <v>0</v>
      </c>
      <c r="M79">
        <f t="shared" si="9"/>
        <v>0</v>
      </c>
      <c r="N79">
        <f>COUNTIF(N2:N77,"&gt;=20")</f>
        <v>76</v>
      </c>
      <c r="O79">
        <f>COUNTIF(O2:O77,"&gt;=20")</f>
        <v>75</v>
      </c>
      <c r="P79">
        <f>COUNTIF(P2:P77,"&gt;=20")</f>
        <v>76</v>
      </c>
      <c r="Q79">
        <f>COUNTIF(Q2:Q77,"&gt;=66")</f>
        <v>11</v>
      </c>
      <c r="R79">
        <f>COUNTIF(R2:R77,"&gt;=66")</f>
        <v>6</v>
      </c>
      <c r="S79">
        <f>COUNTIF(S2:S77,"&gt;=66")</f>
        <v>17</v>
      </c>
      <c r="V79">
        <f>COUNTIF(V2:V77,"&gt;=66")</f>
        <v>3</v>
      </c>
      <c r="W79">
        <f>COUNTIF(W2:W77,"&gt;=66")</f>
        <v>3</v>
      </c>
      <c r="X79">
        <f>COUNTIF(X2:X77,"&gt;=20")</f>
        <v>76</v>
      </c>
      <c r="Y79">
        <f>COUNTIF(Y2:Y77,"&gt;=20")</f>
        <v>76</v>
      </c>
      <c r="Z79">
        <f>COUNTIF(Z2:Z77,"&gt;=40")</f>
        <v>76</v>
      </c>
      <c r="AA79">
        <f>COUNTIF(AA2:AA77,"&gt;=20")</f>
        <v>76</v>
      </c>
      <c r="AC79">
        <f>COUNTIF(AC2:AC77,"D")</f>
        <v>48</v>
      </c>
      <c r="AE79" t="s">
        <v>333</v>
      </c>
    </row>
    <row r="80" spans="1:31">
      <c r="C80" t="s">
        <v>36</v>
      </c>
      <c r="D80">
        <f>COUNTIFS(D2:D77,"&gt;=60",D2:D77,"&lt;66")</f>
        <v>15</v>
      </c>
      <c r="E80">
        <f>COUNTIF(E2:E77,"&lt;20")</f>
        <v>0</v>
      </c>
      <c r="F80">
        <f>COUNTIF(F2:F77,"&lt;20")</f>
        <v>0</v>
      </c>
      <c r="G80">
        <f t="shared" ref="G80:M80" si="10">COUNTIFS(G2:G77,"&gt;=60",G2:G77,"&lt;66")</f>
        <v>8</v>
      </c>
      <c r="H80">
        <f t="shared" si="10"/>
        <v>15</v>
      </c>
      <c r="I80">
        <f t="shared" si="10"/>
        <v>6</v>
      </c>
      <c r="J80">
        <f t="shared" si="10"/>
        <v>2</v>
      </c>
      <c r="K80">
        <f t="shared" si="10"/>
        <v>12</v>
      </c>
      <c r="L80">
        <f t="shared" si="10"/>
        <v>6</v>
      </c>
      <c r="M80">
        <f t="shared" si="10"/>
        <v>8</v>
      </c>
      <c r="N80">
        <f>COUNTIF(N2:N77,"&lt;20")</f>
        <v>0</v>
      </c>
      <c r="O80">
        <f>COUNTIF(O2:O77,"&lt;20")</f>
        <v>1</v>
      </c>
      <c r="P80">
        <f>COUNTIF(P2:P77,"&lt;20")</f>
        <v>0</v>
      </c>
      <c r="Q80">
        <f>COUNTIFS(Q2:Q77,"&gt;=60",Q2:Q77,"&lt;66")</f>
        <v>26</v>
      </c>
      <c r="R80">
        <f>COUNTIFS(R2:R77,"&gt;=60",R2:R77,"&lt;66")</f>
        <v>25</v>
      </c>
      <c r="S80">
        <f>COUNTIFS(S2:S77,"&gt;=60",S2:S77,"&lt;66")</f>
        <v>23</v>
      </c>
      <c r="V80">
        <f>COUNTIFS(V2:V77,"&gt;=60",V2:V77,"&lt;66")</f>
        <v>4</v>
      </c>
      <c r="W80">
        <f>COUNTIFS(W2:W77,"&gt;=60",W2:W77,"&lt;66")</f>
        <v>10</v>
      </c>
      <c r="X80">
        <f>COUNTIF(X2:X77,"&lt;20")</f>
        <v>0</v>
      </c>
      <c r="Y80">
        <f>COUNTIF(Y2:Y77,"&lt;20")</f>
        <v>0</v>
      </c>
      <c r="Z80">
        <f>COUNTIF(Z2:Z77,"&lt;40")</f>
        <v>0</v>
      </c>
      <c r="AA80">
        <f>COUNTIF(AA2:AA77,"&lt;20")</f>
        <v>0</v>
      </c>
      <c r="AC80">
        <f>COUNTIF(AC2:AC77,"FC")</f>
        <v>22</v>
      </c>
      <c r="AE80" t="s">
        <v>334</v>
      </c>
    </row>
    <row r="81" spans="3:31">
      <c r="C81" t="s">
        <v>84</v>
      </c>
      <c r="D81">
        <f>COUNTIFS(D2:D77,"&gt;=55",D2:D77,"&lt;60")</f>
        <v>19</v>
      </c>
      <c r="E81">
        <f>COUNTIF(E2:E77,"A")</f>
        <v>0</v>
      </c>
      <c r="F81">
        <f>COUNTIF(F2:F77,"A")</f>
        <v>0</v>
      </c>
      <c r="G81">
        <f t="shared" ref="G81:M81" si="11">COUNTIFS(G2:G77,"&gt;=55",G2:G77,"&lt;60")</f>
        <v>13</v>
      </c>
      <c r="H81">
        <f t="shared" si="11"/>
        <v>14</v>
      </c>
      <c r="I81">
        <f t="shared" si="11"/>
        <v>2</v>
      </c>
      <c r="J81">
        <f t="shared" si="11"/>
        <v>5</v>
      </c>
      <c r="K81">
        <f t="shared" si="11"/>
        <v>7</v>
      </c>
      <c r="L81">
        <f t="shared" si="11"/>
        <v>11</v>
      </c>
      <c r="M81">
        <f t="shared" si="11"/>
        <v>10</v>
      </c>
      <c r="N81">
        <f>COUNTIF(N2:N77,"A")</f>
        <v>0</v>
      </c>
      <c r="O81">
        <f>COUNTIF(O2:O77,"A")</f>
        <v>0</v>
      </c>
      <c r="P81">
        <f>COUNTIF(P2:P77,"A")</f>
        <v>0</v>
      </c>
      <c r="Q81">
        <f>COUNTIFS(Q2:Q77,"&gt;=55",Q2:Q77,"&lt;60")</f>
        <v>10</v>
      </c>
      <c r="R81">
        <f>COUNTIFS(R2:R77,"&gt;=55",R2:R77,"&lt;60")</f>
        <v>20</v>
      </c>
      <c r="S81">
        <f>COUNTIFS(S2:S77,"&gt;=55",S2:S77,"&lt;60")</f>
        <v>16</v>
      </c>
      <c r="V81">
        <f>COUNTIFS(V2:V77,"&gt;=55",V2:V77,"&lt;60")</f>
        <v>6</v>
      </c>
      <c r="W81">
        <f>COUNTIFS(W2:W77,"&gt;=55",W2:W77,"&lt;60")</f>
        <v>16</v>
      </c>
      <c r="X81">
        <f>COUNTIF(X2:X77,"A")</f>
        <v>0</v>
      </c>
      <c r="Y81">
        <f>COUNTIF(Y2:Y77,"A")</f>
        <v>0</v>
      </c>
      <c r="Z81">
        <f>COUNTIF(Z2:Z77,"A")</f>
        <v>0</v>
      </c>
      <c r="AA81">
        <f>COUNTIF(AA2:AA77,"A")</f>
        <v>0</v>
      </c>
      <c r="AC81">
        <f>COUNTIF(AC2:AC77,"HSC")</f>
        <v>1</v>
      </c>
      <c r="AD81">
        <f>COUNTIFS(AD2:AD77,"&gt;=70",AD2:AD77,"&lt;80")</f>
        <v>20</v>
      </c>
      <c r="AE81" t="s">
        <v>335</v>
      </c>
    </row>
    <row r="82" spans="3:31">
      <c r="C82" t="s">
        <v>311</v>
      </c>
      <c r="D82">
        <f>COUNTIFS(D2:D77,"&gt;=50",D2:D77,"&lt;55")</f>
        <v>12</v>
      </c>
      <c r="G82">
        <f t="shared" ref="G82:M82" si="12">COUNTIFS(G2:G77,"&gt;=50",G2:G77,"&lt;55")</f>
        <v>25</v>
      </c>
      <c r="H82">
        <f t="shared" si="12"/>
        <v>14</v>
      </c>
      <c r="I82">
        <f t="shared" si="12"/>
        <v>3</v>
      </c>
      <c r="J82">
        <f t="shared" si="12"/>
        <v>3</v>
      </c>
      <c r="K82">
        <f t="shared" si="12"/>
        <v>4</v>
      </c>
      <c r="L82">
        <f t="shared" si="12"/>
        <v>13</v>
      </c>
      <c r="M82">
        <f t="shared" si="12"/>
        <v>13</v>
      </c>
      <c r="Q82">
        <f>COUNTIFS(Q2:Q77,"&gt;=50",Q2:Q77,"&lt;55")</f>
        <v>16</v>
      </c>
      <c r="R82">
        <f>COUNTIFS(R2:R77,"&gt;=50",R2:R77,"&lt;55")</f>
        <v>12</v>
      </c>
      <c r="S82">
        <f>COUNTIFS(S2:S77,"&gt;=50",S2:S77,"&lt;55")</f>
        <v>12</v>
      </c>
      <c r="V82">
        <f>COUNTIFS(V2:V77,"&gt;=50",V2:V77,"&lt;55")</f>
        <v>4</v>
      </c>
      <c r="W82">
        <f>COUNTIFS(W2:W77,"&gt;=50",W2:W77,"&lt;55")</f>
        <v>12</v>
      </c>
      <c r="AC82">
        <f>COUNTIF(AC2:AC77,"SC")</f>
        <v>1</v>
      </c>
      <c r="AD82">
        <f>COUNTIFS(AD2:AD77,"&gt;=60",AD2:AD77,"&lt;70")</f>
        <v>48</v>
      </c>
      <c r="AE82" t="s">
        <v>336</v>
      </c>
    </row>
    <row r="83" spans="3:31">
      <c r="C83" t="s">
        <v>337</v>
      </c>
      <c r="D83">
        <f>COUNTIFS(D2:D77,"&gt;=40",D2:D77,"&lt;50")</f>
        <v>23</v>
      </c>
      <c r="G83">
        <f t="shared" ref="G83:M83" si="13">COUNTIFS(G2:G77,"&gt;=40",G2:G77,"&lt;50")</f>
        <v>26</v>
      </c>
      <c r="H83">
        <f t="shared" si="13"/>
        <v>19</v>
      </c>
      <c r="I83">
        <f t="shared" si="13"/>
        <v>1</v>
      </c>
      <c r="J83">
        <f t="shared" si="13"/>
        <v>5</v>
      </c>
      <c r="K83">
        <f t="shared" si="13"/>
        <v>4</v>
      </c>
      <c r="L83">
        <f t="shared" si="13"/>
        <v>14</v>
      </c>
      <c r="M83">
        <f t="shared" si="13"/>
        <v>15</v>
      </c>
      <c r="Q83">
        <f>COUNTIFS(Q2:Q77,"&gt;=40",Q2:Q77,"&lt;50")</f>
        <v>13</v>
      </c>
      <c r="R83">
        <f>COUNTIFS(R2:R77,"&gt;=40",R2:R77,"&lt;50")</f>
        <v>12</v>
      </c>
      <c r="S83">
        <f>COUNTIFS(S2:S77,"&gt;=40",S2:S77,"&lt;50")</f>
        <v>7</v>
      </c>
      <c r="V83">
        <f>COUNTIFS(V2:V77,"&gt;=40",V2:V77,"&lt;50")</f>
        <v>7</v>
      </c>
      <c r="W83">
        <f>COUNTIFS(W2:W77,"&gt;=40",W2:W77,"&lt;50")</f>
        <v>11</v>
      </c>
      <c r="AC83">
        <f>COUNTIF(AC2:AC77,"PASS")</f>
        <v>0</v>
      </c>
      <c r="AD83">
        <f>COUNTIFS(AD2:AD77,"&gt;=50",AD2:AD77,"&lt;60")</f>
        <v>5</v>
      </c>
      <c r="AE83" t="s">
        <v>338</v>
      </c>
    </row>
    <row r="84" spans="3:31">
      <c r="C84" t="s">
        <v>339</v>
      </c>
      <c r="D84">
        <f>COUNTIF(D2:D77,"&lt;40")</f>
        <v>1</v>
      </c>
      <c r="G84">
        <f t="shared" ref="G84:M84" si="14">COUNTIF(G2:G77,"&lt;40")</f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0</v>
      </c>
      <c r="Q84">
        <f>COUNTIF(Q2:Q77,"&lt;40")</f>
        <v>0</v>
      </c>
      <c r="R84">
        <f>COUNTIF(R2:R77,"&lt;40")</f>
        <v>1</v>
      </c>
      <c r="S84">
        <f>COUNTIF(S2:S77,"&lt;40")</f>
        <v>1</v>
      </c>
      <c r="V84">
        <f>COUNTIF(V2:V77,"&lt;40")</f>
        <v>0</v>
      </c>
      <c r="W84">
        <f>COUNTIF(W2:W77,"&lt;40")</f>
        <v>0</v>
      </c>
      <c r="AC84">
        <f>COUNTIF(AC2:AC77,"FAILS")</f>
        <v>4</v>
      </c>
      <c r="AD84">
        <f>COUNTIFS(AD2:AD77,"&gt;=40",AD2:AD77,"&lt;50")</f>
        <v>3</v>
      </c>
      <c r="AE84" t="s">
        <v>340</v>
      </c>
    </row>
    <row r="85" spans="3:31">
      <c r="C85" t="s">
        <v>341</v>
      </c>
      <c r="D85">
        <f>COUNTIF(D2:D77,"A")</f>
        <v>0</v>
      </c>
      <c r="G85">
        <f t="shared" ref="G85:M85" si="15">COUNTIF(G2:G77,"A")</f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0</v>
      </c>
      <c r="Q85">
        <f>COUNTIF(Q2:Q77,"A")</f>
        <v>0</v>
      </c>
      <c r="R85">
        <f>COUNTIF(R2:R77,"A")</f>
        <v>0</v>
      </c>
      <c r="S85">
        <f>COUNTIF(S2:S77,"A")</f>
        <v>0</v>
      </c>
      <c r="V85">
        <f>COUNTIF(V2:V77,"A")</f>
        <v>0</v>
      </c>
      <c r="W85">
        <f>COUNTIF(W2:W77,"A")</f>
        <v>0</v>
      </c>
      <c r="AE85" t="s">
        <v>342</v>
      </c>
    </row>
    <row r="87" spans="3:31">
      <c r="AD87" t="s">
        <v>344</v>
      </c>
      <c r="AE87">
        <v>88.73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84"/>
  <sheetViews>
    <sheetView topLeftCell="A64" workbookViewId="0">
      <selection activeCell="C8" sqref="C8"/>
    </sheetView>
  </sheetViews>
  <sheetFormatPr defaultColWidth="9" defaultRowHeight="14.4"/>
  <cols>
    <col min="1" max="2" width="13.44140625" customWidth="1"/>
    <col min="3" max="3" width="41.33203125" customWidth="1"/>
    <col min="7" max="7" width="11" customWidth="1"/>
    <col min="19" max="19" width="13.109375" customWidth="1"/>
    <col min="21" max="22" width="14.44140625" customWidth="1"/>
    <col min="26" max="26" width="12.5546875" customWidth="1"/>
    <col min="27" max="27" width="10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37</v>
      </c>
      <c r="B2">
        <v>4602</v>
      </c>
      <c r="C2" t="s">
        <v>38</v>
      </c>
      <c r="D2">
        <v>41</v>
      </c>
      <c r="E2">
        <v>45</v>
      </c>
      <c r="F2">
        <v>42</v>
      </c>
      <c r="G2">
        <v>43</v>
      </c>
      <c r="H2">
        <v>49</v>
      </c>
      <c r="K2">
        <v>49</v>
      </c>
      <c r="L2">
        <v>43</v>
      </c>
      <c r="N2">
        <v>45</v>
      </c>
      <c r="O2">
        <v>38</v>
      </c>
      <c r="P2">
        <v>45</v>
      </c>
      <c r="Q2">
        <v>41</v>
      </c>
      <c r="R2">
        <v>52</v>
      </c>
      <c r="S2">
        <v>54</v>
      </c>
      <c r="T2">
        <v>43</v>
      </c>
      <c r="U2">
        <v>41</v>
      </c>
      <c r="W2">
        <v>47</v>
      </c>
      <c r="X2">
        <v>45</v>
      </c>
      <c r="Y2">
        <v>45</v>
      </c>
      <c r="Z2">
        <v>92</v>
      </c>
      <c r="AA2">
        <v>41</v>
      </c>
      <c r="AB2">
        <f t="shared" ref="AB2:AB31" si="0">SUM(D2:AA2)</f>
        <v>941</v>
      </c>
      <c r="AC2" t="s">
        <v>36</v>
      </c>
      <c r="AD2">
        <f t="shared" ref="AD2:AD31" si="1">(AB2/15)</f>
        <v>62.733333333333334</v>
      </c>
      <c r="AE2">
        <f t="shared" ref="AE2:AE31" si="2">(Z2+AA2)/1.5</f>
        <v>88.666666666666671</v>
      </c>
    </row>
    <row r="3" spans="1:31">
      <c r="A3" t="s">
        <v>39</v>
      </c>
      <c r="B3">
        <v>4603</v>
      </c>
      <c r="C3" t="s">
        <v>40</v>
      </c>
      <c r="D3">
        <v>53</v>
      </c>
      <c r="E3">
        <v>44</v>
      </c>
      <c r="F3">
        <v>42</v>
      </c>
      <c r="G3">
        <v>52</v>
      </c>
      <c r="H3">
        <v>52</v>
      </c>
      <c r="I3">
        <v>60</v>
      </c>
      <c r="K3">
        <v>50</v>
      </c>
      <c r="N3">
        <v>45</v>
      </c>
      <c r="O3">
        <v>41</v>
      </c>
      <c r="P3">
        <v>42</v>
      </c>
      <c r="Q3">
        <v>53</v>
      </c>
      <c r="R3">
        <v>60</v>
      </c>
      <c r="S3">
        <v>62</v>
      </c>
      <c r="T3">
        <v>42</v>
      </c>
      <c r="U3">
        <v>46</v>
      </c>
      <c r="W3">
        <v>55</v>
      </c>
      <c r="X3">
        <v>44</v>
      </c>
      <c r="Y3">
        <v>44</v>
      </c>
      <c r="Z3">
        <v>93</v>
      </c>
      <c r="AA3">
        <v>43</v>
      </c>
      <c r="AB3">
        <f t="shared" si="0"/>
        <v>1023</v>
      </c>
      <c r="AC3" t="s">
        <v>33</v>
      </c>
      <c r="AD3">
        <f t="shared" si="1"/>
        <v>68.2</v>
      </c>
      <c r="AE3">
        <f t="shared" si="2"/>
        <v>90.666666666666671</v>
      </c>
    </row>
    <row r="4" spans="1:31">
      <c r="A4" t="s">
        <v>48</v>
      </c>
      <c r="B4">
        <v>4604</v>
      </c>
      <c r="C4" t="s">
        <v>49</v>
      </c>
      <c r="D4">
        <v>46</v>
      </c>
      <c r="E4">
        <v>45</v>
      </c>
      <c r="F4">
        <v>44</v>
      </c>
      <c r="G4">
        <v>61</v>
      </c>
      <c r="H4">
        <v>52</v>
      </c>
      <c r="I4">
        <v>61</v>
      </c>
      <c r="K4">
        <v>54</v>
      </c>
      <c r="N4">
        <v>46</v>
      </c>
      <c r="O4">
        <v>45</v>
      </c>
      <c r="P4">
        <v>48</v>
      </c>
      <c r="Q4">
        <v>65</v>
      </c>
      <c r="R4">
        <v>57</v>
      </c>
      <c r="S4">
        <v>62</v>
      </c>
      <c r="T4">
        <v>44</v>
      </c>
      <c r="U4">
        <v>46</v>
      </c>
      <c r="W4">
        <v>54</v>
      </c>
      <c r="X4">
        <v>45</v>
      </c>
      <c r="Y4">
        <v>45</v>
      </c>
      <c r="Z4">
        <v>98</v>
      </c>
      <c r="AA4">
        <v>47</v>
      </c>
      <c r="AB4">
        <f t="shared" si="0"/>
        <v>1065</v>
      </c>
      <c r="AC4" t="s">
        <v>33</v>
      </c>
      <c r="AD4">
        <f t="shared" si="1"/>
        <v>71</v>
      </c>
      <c r="AE4">
        <f t="shared" si="2"/>
        <v>96.666666666666671</v>
      </c>
    </row>
    <row r="5" spans="1:31">
      <c r="A5" t="s">
        <v>54</v>
      </c>
      <c r="B5">
        <v>4605</v>
      </c>
      <c r="C5" t="s">
        <v>55</v>
      </c>
      <c r="D5">
        <v>54</v>
      </c>
      <c r="E5">
        <v>43</v>
      </c>
      <c r="F5">
        <v>41</v>
      </c>
      <c r="G5">
        <v>55</v>
      </c>
      <c r="H5">
        <v>60</v>
      </c>
      <c r="K5">
        <v>62</v>
      </c>
      <c r="L5">
        <v>59</v>
      </c>
      <c r="N5">
        <v>33</v>
      </c>
      <c r="O5">
        <v>42</v>
      </c>
      <c r="P5">
        <v>44</v>
      </c>
      <c r="Q5">
        <v>56</v>
      </c>
      <c r="R5">
        <v>61</v>
      </c>
      <c r="S5">
        <v>65</v>
      </c>
      <c r="T5">
        <v>44</v>
      </c>
      <c r="U5">
        <v>41</v>
      </c>
      <c r="W5">
        <v>57</v>
      </c>
      <c r="X5">
        <v>45</v>
      </c>
      <c r="Y5">
        <v>45</v>
      </c>
      <c r="Z5">
        <v>91</v>
      </c>
      <c r="AA5">
        <v>40</v>
      </c>
      <c r="AB5">
        <f t="shared" si="0"/>
        <v>1038</v>
      </c>
      <c r="AC5" t="s">
        <v>33</v>
      </c>
      <c r="AD5">
        <f t="shared" si="1"/>
        <v>69.2</v>
      </c>
      <c r="AE5">
        <f t="shared" si="2"/>
        <v>87.333333333333329</v>
      </c>
    </row>
    <row r="6" spans="1:31">
      <c r="A6" t="s">
        <v>58</v>
      </c>
      <c r="B6">
        <v>4606</v>
      </c>
      <c r="C6" t="s">
        <v>59</v>
      </c>
      <c r="D6">
        <v>41</v>
      </c>
      <c r="E6">
        <v>42</v>
      </c>
      <c r="F6">
        <v>35</v>
      </c>
      <c r="G6">
        <v>54</v>
      </c>
      <c r="H6">
        <v>49</v>
      </c>
      <c r="K6">
        <v>48</v>
      </c>
      <c r="L6">
        <v>59</v>
      </c>
      <c r="N6">
        <v>38</v>
      </c>
      <c r="O6">
        <v>35</v>
      </c>
      <c r="P6">
        <v>35</v>
      </c>
      <c r="Q6">
        <v>52</v>
      </c>
      <c r="R6">
        <v>48</v>
      </c>
      <c r="S6">
        <v>60</v>
      </c>
      <c r="T6">
        <v>43</v>
      </c>
      <c r="U6">
        <v>38</v>
      </c>
      <c r="W6">
        <v>51</v>
      </c>
      <c r="X6">
        <v>38</v>
      </c>
      <c r="Y6">
        <v>37</v>
      </c>
      <c r="Z6">
        <v>80</v>
      </c>
      <c r="AA6">
        <v>35</v>
      </c>
      <c r="AB6">
        <f t="shared" si="0"/>
        <v>918</v>
      </c>
      <c r="AC6" t="s">
        <v>36</v>
      </c>
      <c r="AD6">
        <f t="shared" si="1"/>
        <v>61.2</v>
      </c>
      <c r="AE6">
        <f t="shared" si="2"/>
        <v>76.666666666666671</v>
      </c>
    </row>
    <row r="7" spans="1:31">
      <c r="A7" t="s">
        <v>62</v>
      </c>
      <c r="B7">
        <v>4607</v>
      </c>
      <c r="C7" t="s">
        <v>63</v>
      </c>
      <c r="D7">
        <v>46</v>
      </c>
      <c r="E7">
        <v>44</v>
      </c>
      <c r="F7">
        <v>38</v>
      </c>
      <c r="G7">
        <v>57</v>
      </c>
      <c r="H7">
        <v>52</v>
      </c>
      <c r="L7">
        <v>49</v>
      </c>
      <c r="M7">
        <v>55</v>
      </c>
      <c r="N7">
        <v>45</v>
      </c>
      <c r="O7">
        <v>42</v>
      </c>
      <c r="P7">
        <v>43</v>
      </c>
      <c r="Q7">
        <v>52</v>
      </c>
      <c r="R7">
        <v>58</v>
      </c>
      <c r="S7">
        <v>62</v>
      </c>
      <c r="T7">
        <v>43</v>
      </c>
      <c r="U7">
        <v>38</v>
      </c>
      <c r="W7">
        <v>54</v>
      </c>
      <c r="X7">
        <v>42</v>
      </c>
      <c r="Y7">
        <v>40</v>
      </c>
      <c r="Z7">
        <v>91</v>
      </c>
      <c r="AA7">
        <v>41</v>
      </c>
      <c r="AB7">
        <f t="shared" si="0"/>
        <v>992</v>
      </c>
      <c r="AC7" t="s">
        <v>33</v>
      </c>
      <c r="AD7">
        <f t="shared" si="1"/>
        <v>66.13333333333334</v>
      </c>
      <c r="AE7">
        <f t="shared" si="2"/>
        <v>88</v>
      </c>
    </row>
    <row r="8" spans="1:31">
      <c r="A8" t="s">
        <v>66</v>
      </c>
      <c r="B8">
        <v>4608</v>
      </c>
      <c r="C8" t="s">
        <v>67</v>
      </c>
      <c r="D8">
        <v>52</v>
      </c>
      <c r="E8">
        <v>35</v>
      </c>
      <c r="F8">
        <v>35</v>
      </c>
      <c r="G8">
        <v>69</v>
      </c>
      <c r="H8">
        <v>55</v>
      </c>
      <c r="J8">
        <v>55</v>
      </c>
      <c r="M8">
        <v>59</v>
      </c>
      <c r="N8">
        <v>41</v>
      </c>
      <c r="O8">
        <v>41</v>
      </c>
      <c r="P8">
        <v>42</v>
      </c>
      <c r="Q8">
        <v>53</v>
      </c>
      <c r="R8">
        <v>60</v>
      </c>
      <c r="S8">
        <v>60</v>
      </c>
      <c r="T8">
        <v>45</v>
      </c>
      <c r="U8">
        <v>41</v>
      </c>
      <c r="W8">
        <v>60</v>
      </c>
      <c r="X8">
        <v>44</v>
      </c>
      <c r="Y8">
        <v>42</v>
      </c>
      <c r="Z8">
        <v>90</v>
      </c>
      <c r="AA8">
        <v>40</v>
      </c>
      <c r="AB8">
        <f t="shared" si="0"/>
        <v>1019</v>
      </c>
      <c r="AC8" t="s">
        <v>33</v>
      </c>
      <c r="AD8">
        <f t="shared" si="1"/>
        <v>67.933333333333337</v>
      </c>
      <c r="AE8">
        <f t="shared" si="2"/>
        <v>86.666666666666671</v>
      </c>
    </row>
    <row r="9" spans="1:31">
      <c r="A9" t="s">
        <v>68</v>
      </c>
      <c r="B9">
        <v>4609</v>
      </c>
      <c r="C9" t="s">
        <v>69</v>
      </c>
      <c r="D9">
        <v>40</v>
      </c>
      <c r="E9">
        <v>42</v>
      </c>
      <c r="F9">
        <v>39</v>
      </c>
      <c r="G9">
        <v>58</v>
      </c>
      <c r="H9">
        <v>40</v>
      </c>
      <c r="J9">
        <v>53</v>
      </c>
      <c r="K9">
        <v>51</v>
      </c>
      <c r="N9">
        <v>45</v>
      </c>
      <c r="O9">
        <v>44</v>
      </c>
      <c r="P9">
        <v>44</v>
      </c>
      <c r="Q9">
        <v>49</v>
      </c>
      <c r="R9">
        <v>51</v>
      </c>
      <c r="S9">
        <v>61</v>
      </c>
      <c r="T9">
        <v>44</v>
      </c>
      <c r="U9">
        <v>40</v>
      </c>
      <c r="W9">
        <v>50</v>
      </c>
      <c r="X9">
        <v>44</v>
      </c>
      <c r="Y9">
        <v>42</v>
      </c>
      <c r="Z9">
        <v>90</v>
      </c>
      <c r="AA9">
        <v>40</v>
      </c>
      <c r="AB9">
        <f t="shared" si="0"/>
        <v>967</v>
      </c>
      <c r="AC9" t="s">
        <v>36</v>
      </c>
      <c r="AD9">
        <f t="shared" si="1"/>
        <v>64.466666666666669</v>
      </c>
      <c r="AE9">
        <f t="shared" si="2"/>
        <v>86.666666666666671</v>
      </c>
    </row>
    <row r="10" spans="1:31">
      <c r="A10" t="s">
        <v>70</v>
      </c>
      <c r="B10">
        <v>4610</v>
      </c>
      <c r="C10" t="s">
        <v>71</v>
      </c>
      <c r="D10">
        <v>62</v>
      </c>
      <c r="E10">
        <v>44</v>
      </c>
      <c r="F10">
        <v>42</v>
      </c>
      <c r="G10">
        <v>70</v>
      </c>
      <c r="H10">
        <v>60</v>
      </c>
      <c r="J10">
        <v>60</v>
      </c>
      <c r="M10">
        <v>70</v>
      </c>
      <c r="N10">
        <v>44</v>
      </c>
      <c r="O10">
        <v>43</v>
      </c>
      <c r="P10">
        <v>44</v>
      </c>
      <c r="Q10">
        <v>53</v>
      </c>
      <c r="R10">
        <v>61</v>
      </c>
      <c r="S10">
        <v>70</v>
      </c>
      <c r="T10">
        <v>44</v>
      </c>
      <c r="U10">
        <v>40</v>
      </c>
      <c r="W10">
        <v>63</v>
      </c>
      <c r="X10">
        <v>46</v>
      </c>
      <c r="Y10">
        <v>45</v>
      </c>
      <c r="Z10">
        <v>97</v>
      </c>
      <c r="AA10">
        <v>47</v>
      </c>
      <c r="AB10">
        <f t="shared" si="0"/>
        <v>1105</v>
      </c>
      <c r="AC10" t="s">
        <v>33</v>
      </c>
      <c r="AD10">
        <f t="shared" si="1"/>
        <v>73.666666666666671</v>
      </c>
      <c r="AE10">
        <f t="shared" si="2"/>
        <v>96</v>
      </c>
    </row>
    <row r="11" spans="1:31">
      <c r="A11" t="s">
        <v>76</v>
      </c>
      <c r="B11">
        <v>4611</v>
      </c>
      <c r="C11" t="s">
        <v>77</v>
      </c>
      <c r="D11">
        <v>51</v>
      </c>
      <c r="E11">
        <v>43</v>
      </c>
      <c r="F11">
        <v>41</v>
      </c>
      <c r="G11">
        <v>62</v>
      </c>
      <c r="H11">
        <v>58</v>
      </c>
      <c r="J11">
        <v>59</v>
      </c>
      <c r="K11">
        <v>62</v>
      </c>
      <c r="N11">
        <v>42</v>
      </c>
      <c r="O11">
        <v>40</v>
      </c>
      <c r="P11">
        <v>45</v>
      </c>
      <c r="Q11">
        <v>60</v>
      </c>
      <c r="R11">
        <v>59</v>
      </c>
      <c r="S11">
        <v>66</v>
      </c>
      <c r="T11">
        <v>45</v>
      </c>
      <c r="U11">
        <v>37</v>
      </c>
      <c r="W11">
        <v>57</v>
      </c>
      <c r="X11">
        <v>44</v>
      </c>
      <c r="Y11">
        <v>43</v>
      </c>
      <c r="Z11">
        <v>92</v>
      </c>
      <c r="AA11">
        <v>42</v>
      </c>
      <c r="AB11">
        <f t="shared" si="0"/>
        <v>1048</v>
      </c>
      <c r="AC11" t="s">
        <v>33</v>
      </c>
      <c r="AD11">
        <f t="shared" si="1"/>
        <v>69.86666666666666</v>
      </c>
      <c r="AE11">
        <f t="shared" si="2"/>
        <v>89.333333333333329</v>
      </c>
    </row>
    <row r="12" spans="1:31">
      <c r="A12" t="s">
        <v>80</v>
      </c>
      <c r="B12">
        <v>4612</v>
      </c>
      <c r="C12" t="s">
        <v>81</v>
      </c>
      <c r="D12">
        <v>42</v>
      </c>
      <c r="E12">
        <v>48</v>
      </c>
      <c r="F12">
        <v>45</v>
      </c>
      <c r="G12">
        <v>54</v>
      </c>
      <c r="H12">
        <v>50</v>
      </c>
      <c r="K12">
        <v>46</v>
      </c>
      <c r="L12">
        <v>52</v>
      </c>
      <c r="N12">
        <v>45</v>
      </c>
      <c r="O12">
        <v>43</v>
      </c>
      <c r="P12">
        <v>47</v>
      </c>
      <c r="Q12">
        <v>46</v>
      </c>
      <c r="R12">
        <v>54</v>
      </c>
      <c r="S12">
        <v>53</v>
      </c>
      <c r="T12">
        <v>44</v>
      </c>
      <c r="U12">
        <v>45</v>
      </c>
      <c r="W12">
        <v>42</v>
      </c>
      <c r="X12">
        <v>45</v>
      </c>
      <c r="Y12">
        <v>43</v>
      </c>
      <c r="Z12">
        <v>96</v>
      </c>
      <c r="AA12">
        <v>46</v>
      </c>
      <c r="AB12">
        <f t="shared" si="0"/>
        <v>986</v>
      </c>
      <c r="AC12" t="s">
        <v>36</v>
      </c>
      <c r="AD12">
        <f t="shared" si="1"/>
        <v>65.733333333333334</v>
      </c>
      <c r="AE12">
        <f t="shared" si="2"/>
        <v>94.666666666666671</v>
      </c>
    </row>
    <row r="13" spans="1:31">
      <c r="A13" t="s">
        <v>82</v>
      </c>
      <c r="B13">
        <v>4678</v>
      </c>
      <c r="C13" t="s">
        <v>83</v>
      </c>
      <c r="D13">
        <v>46</v>
      </c>
      <c r="E13">
        <v>40</v>
      </c>
      <c r="F13">
        <v>38</v>
      </c>
      <c r="G13">
        <v>40</v>
      </c>
      <c r="H13">
        <v>44</v>
      </c>
      <c r="J13">
        <v>46</v>
      </c>
      <c r="M13">
        <v>45</v>
      </c>
      <c r="N13">
        <v>32</v>
      </c>
      <c r="O13">
        <v>20</v>
      </c>
      <c r="P13">
        <v>40</v>
      </c>
      <c r="Q13">
        <v>44</v>
      </c>
      <c r="R13">
        <v>41</v>
      </c>
      <c r="S13">
        <v>45</v>
      </c>
      <c r="T13">
        <v>45</v>
      </c>
      <c r="U13">
        <v>37</v>
      </c>
      <c r="V13">
        <v>40</v>
      </c>
      <c r="X13">
        <v>41</v>
      </c>
      <c r="Y13">
        <v>40</v>
      </c>
      <c r="Z13">
        <v>85</v>
      </c>
      <c r="AA13">
        <v>35</v>
      </c>
      <c r="AB13">
        <f t="shared" si="0"/>
        <v>844</v>
      </c>
      <c r="AC13" t="s">
        <v>84</v>
      </c>
      <c r="AD13">
        <f t="shared" si="1"/>
        <v>56.266666666666666</v>
      </c>
      <c r="AE13">
        <f t="shared" si="2"/>
        <v>80</v>
      </c>
    </row>
    <row r="14" spans="1:31">
      <c r="A14" t="s">
        <v>91</v>
      </c>
      <c r="B14">
        <v>4613</v>
      </c>
      <c r="C14" t="s">
        <v>92</v>
      </c>
      <c r="D14">
        <v>65</v>
      </c>
      <c r="E14">
        <v>40</v>
      </c>
      <c r="F14">
        <v>38</v>
      </c>
      <c r="G14">
        <v>57</v>
      </c>
      <c r="H14">
        <v>52</v>
      </c>
      <c r="J14">
        <v>66</v>
      </c>
      <c r="K14">
        <v>61</v>
      </c>
      <c r="N14">
        <v>42</v>
      </c>
      <c r="O14">
        <v>40</v>
      </c>
      <c r="P14">
        <v>41</v>
      </c>
      <c r="Q14">
        <v>61</v>
      </c>
      <c r="R14">
        <v>62</v>
      </c>
      <c r="S14">
        <v>68</v>
      </c>
      <c r="T14">
        <v>45</v>
      </c>
      <c r="U14">
        <v>34</v>
      </c>
      <c r="W14">
        <v>64</v>
      </c>
      <c r="X14">
        <v>42</v>
      </c>
      <c r="Y14">
        <v>40</v>
      </c>
      <c r="Z14">
        <v>92</v>
      </c>
      <c r="AA14">
        <v>41</v>
      </c>
      <c r="AB14">
        <f t="shared" si="0"/>
        <v>1051</v>
      </c>
      <c r="AC14" t="s">
        <v>33</v>
      </c>
      <c r="AD14">
        <f t="shared" si="1"/>
        <v>70.066666666666663</v>
      </c>
      <c r="AE14">
        <f t="shared" si="2"/>
        <v>88.666666666666671</v>
      </c>
    </row>
    <row r="15" spans="1:31">
      <c r="A15" t="s">
        <v>95</v>
      </c>
      <c r="B15">
        <v>4614</v>
      </c>
      <c r="C15" t="s">
        <v>96</v>
      </c>
      <c r="D15">
        <v>55</v>
      </c>
      <c r="E15">
        <v>40</v>
      </c>
      <c r="F15">
        <v>38</v>
      </c>
      <c r="G15">
        <v>46</v>
      </c>
      <c r="H15">
        <v>51</v>
      </c>
      <c r="I15">
        <v>56</v>
      </c>
      <c r="M15">
        <v>55</v>
      </c>
      <c r="N15">
        <v>42</v>
      </c>
      <c r="O15">
        <v>39</v>
      </c>
      <c r="P15">
        <v>25</v>
      </c>
      <c r="Q15">
        <v>52</v>
      </c>
      <c r="R15">
        <v>65</v>
      </c>
      <c r="S15">
        <v>59</v>
      </c>
      <c r="T15">
        <v>41</v>
      </c>
      <c r="U15">
        <v>39</v>
      </c>
      <c r="V15">
        <v>58</v>
      </c>
      <c r="X15">
        <v>43</v>
      </c>
      <c r="Y15">
        <v>41</v>
      </c>
      <c r="Z15">
        <v>95</v>
      </c>
      <c r="AA15">
        <v>45</v>
      </c>
      <c r="AB15">
        <f t="shared" si="0"/>
        <v>985</v>
      </c>
      <c r="AC15" t="s">
        <v>36</v>
      </c>
      <c r="AD15">
        <f t="shared" si="1"/>
        <v>65.666666666666671</v>
      </c>
      <c r="AE15">
        <f t="shared" si="2"/>
        <v>93.333333333333329</v>
      </c>
    </row>
    <row r="16" spans="1:31">
      <c r="A16" t="s">
        <v>99</v>
      </c>
      <c r="B16">
        <v>4615</v>
      </c>
      <c r="C16" t="s">
        <v>100</v>
      </c>
      <c r="D16">
        <v>47</v>
      </c>
      <c r="E16">
        <v>45</v>
      </c>
      <c r="F16">
        <v>44</v>
      </c>
      <c r="G16">
        <v>40</v>
      </c>
      <c r="H16">
        <v>50</v>
      </c>
      <c r="L16">
        <v>44</v>
      </c>
      <c r="M16">
        <v>49</v>
      </c>
      <c r="N16">
        <v>45</v>
      </c>
      <c r="O16">
        <v>38</v>
      </c>
      <c r="P16">
        <v>26</v>
      </c>
      <c r="Q16">
        <v>51</v>
      </c>
      <c r="R16">
        <v>59</v>
      </c>
      <c r="S16">
        <v>62</v>
      </c>
      <c r="T16">
        <v>44</v>
      </c>
      <c r="U16">
        <v>44</v>
      </c>
      <c r="V16">
        <v>54</v>
      </c>
      <c r="X16">
        <v>43</v>
      </c>
      <c r="Y16">
        <v>42</v>
      </c>
      <c r="Z16">
        <v>95</v>
      </c>
      <c r="AA16">
        <v>45</v>
      </c>
      <c r="AB16">
        <f t="shared" si="0"/>
        <v>967</v>
      </c>
      <c r="AC16" t="s">
        <v>36</v>
      </c>
      <c r="AD16">
        <f t="shared" si="1"/>
        <v>64.466666666666669</v>
      </c>
      <c r="AE16">
        <f t="shared" si="2"/>
        <v>93.333333333333329</v>
      </c>
    </row>
    <row r="17" spans="1:31">
      <c r="A17" t="s">
        <v>101</v>
      </c>
      <c r="B17">
        <v>4616</v>
      </c>
      <c r="C17" t="s">
        <v>102</v>
      </c>
      <c r="D17">
        <v>68</v>
      </c>
      <c r="E17">
        <v>44</v>
      </c>
      <c r="F17">
        <v>44</v>
      </c>
      <c r="G17">
        <v>54</v>
      </c>
      <c r="H17">
        <v>64</v>
      </c>
      <c r="K17">
        <v>65</v>
      </c>
      <c r="L17">
        <v>60</v>
      </c>
      <c r="N17">
        <v>44</v>
      </c>
      <c r="O17">
        <v>40</v>
      </c>
      <c r="P17">
        <v>42</v>
      </c>
      <c r="Q17">
        <v>64</v>
      </c>
      <c r="R17">
        <v>65</v>
      </c>
      <c r="S17">
        <v>65</v>
      </c>
      <c r="T17">
        <v>44</v>
      </c>
      <c r="U17">
        <v>40</v>
      </c>
      <c r="W17">
        <v>53</v>
      </c>
      <c r="X17">
        <v>45</v>
      </c>
      <c r="Y17">
        <v>44</v>
      </c>
      <c r="Z17">
        <v>94</v>
      </c>
      <c r="AA17">
        <v>44</v>
      </c>
      <c r="AB17">
        <f t="shared" si="0"/>
        <v>1083</v>
      </c>
      <c r="AC17" t="s">
        <v>33</v>
      </c>
      <c r="AD17">
        <f t="shared" si="1"/>
        <v>72.2</v>
      </c>
      <c r="AE17">
        <f t="shared" si="2"/>
        <v>92</v>
      </c>
    </row>
    <row r="18" spans="1:31">
      <c r="A18" t="s">
        <v>105</v>
      </c>
      <c r="B18">
        <v>4615</v>
      </c>
      <c r="C18" t="s">
        <v>106</v>
      </c>
      <c r="D18">
        <v>50</v>
      </c>
      <c r="E18">
        <v>41</v>
      </c>
      <c r="F18">
        <v>38</v>
      </c>
      <c r="G18">
        <v>54</v>
      </c>
      <c r="H18">
        <v>57</v>
      </c>
      <c r="K18">
        <v>53</v>
      </c>
      <c r="L18">
        <v>58</v>
      </c>
      <c r="N18">
        <v>42</v>
      </c>
      <c r="O18">
        <v>39</v>
      </c>
      <c r="P18">
        <v>42</v>
      </c>
      <c r="Q18">
        <v>59</v>
      </c>
      <c r="R18">
        <v>52</v>
      </c>
      <c r="S18">
        <v>48</v>
      </c>
      <c r="T18">
        <v>43</v>
      </c>
      <c r="U18">
        <v>43</v>
      </c>
      <c r="W18">
        <v>43</v>
      </c>
      <c r="X18">
        <v>44</v>
      </c>
      <c r="Y18">
        <v>43</v>
      </c>
      <c r="Z18">
        <v>94</v>
      </c>
      <c r="AA18">
        <v>43</v>
      </c>
      <c r="AB18">
        <f t="shared" si="0"/>
        <v>986</v>
      </c>
      <c r="AC18" t="s">
        <v>36</v>
      </c>
      <c r="AD18">
        <f t="shared" si="1"/>
        <v>65.733333333333334</v>
      </c>
      <c r="AE18">
        <f t="shared" si="2"/>
        <v>91.333333333333329</v>
      </c>
    </row>
    <row r="19" spans="1:31">
      <c r="A19" t="s">
        <v>111</v>
      </c>
      <c r="B19">
        <v>4618</v>
      </c>
      <c r="C19" t="s">
        <v>112</v>
      </c>
      <c r="D19">
        <v>47</v>
      </c>
      <c r="E19">
        <v>46</v>
      </c>
      <c r="F19">
        <v>45</v>
      </c>
      <c r="G19">
        <v>60</v>
      </c>
      <c r="H19">
        <v>57</v>
      </c>
      <c r="I19">
        <v>67</v>
      </c>
      <c r="K19">
        <v>68</v>
      </c>
      <c r="N19">
        <v>46</v>
      </c>
      <c r="O19">
        <v>44</v>
      </c>
      <c r="P19">
        <v>44</v>
      </c>
      <c r="Q19">
        <v>71</v>
      </c>
      <c r="R19">
        <v>66</v>
      </c>
      <c r="S19">
        <v>61</v>
      </c>
      <c r="T19">
        <v>42</v>
      </c>
      <c r="U19">
        <v>45</v>
      </c>
      <c r="V19">
        <v>58</v>
      </c>
      <c r="X19">
        <v>46</v>
      </c>
      <c r="Y19">
        <v>46</v>
      </c>
      <c r="Z19">
        <v>95</v>
      </c>
      <c r="AA19">
        <v>44</v>
      </c>
      <c r="AB19">
        <f t="shared" si="0"/>
        <v>1098</v>
      </c>
      <c r="AC19" t="s">
        <v>33</v>
      </c>
      <c r="AD19">
        <f t="shared" si="1"/>
        <v>73.2</v>
      </c>
      <c r="AE19">
        <f t="shared" si="2"/>
        <v>92.666666666666671</v>
      </c>
    </row>
    <row r="20" spans="1:31">
      <c r="A20" t="s">
        <v>115</v>
      </c>
      <c r="B20">
        <v>4620</v>
      </c>
      <c r="C20" t="s">
        <v>116</v>
      </c>
      <c r="D20">
        <v>62</v>
      </c>
      <c r="E20">
        <v>47</v>
      </c>
      <c r="F20">
        <v>44</v>
      </c>
      <c r="G20">
        <v>54</v>
      </c>
      <c r="H20">
        <v>62</v>
      </c>
      <c r="J20">
        <v>68</v>
      </c>
      <c r="K20">
        <v>60</v>
      </c>
      <c r="N20">
        <v>46</v>
      </c>
      <c r="O20">
        <v>43</v>
      </c>
      <c r="P20">
        <v>42</v>
      </c>
      <c r="Q20">
        <v>75</v>
      </c>
      <c r="R20">
        <v>70</v>
      </c>
      <c r="S20">
        <v>70</v>
      </c>
      <c r="T20">
        <v>42</v>
      </c>
      <c r="U20">
        <v>39</v>
      </c>
      <c r="W20">
        <v>60</v>
      </c>
      <c r="X20">
        <v>45</v>
      </c>
      <c r="Y20">
        <v>42</v>
      </c>
      <c r="Z20">
        <v>87</v>
      </c>
      <c r="AA20">
        <v>36</v>
      </c>
      <c r="AB20">
        <f t="shared" si="0"/>
        <v>1094</v>
      </c>
      <c r="AC20" t="s">
        <v>33</v>
      </c>
      <c r="AD20">
        <f t="shared" si="1"/>
        <v>72.933333333333337</v>
      </c>
      <c r="AE20">
        <f t="shared" si="2"/>
        <v>82</v>
      </c>
    </row>
    <row r="21" spans="1:31">
      <c r="A21" t="s">
        <v>119</v>
      </c>
      <c r="B21">
        <v>4621</v>
      </c>
      <c r="C21" t="s">
        <v>120</v>
      </c>
      <c r="D21">
        <v>50</v>
      </c>
      <c r="E21">
        <v>42</v>
      </c>
      <c r="F21">
        <v>40</v>
      </c>
      <c r="G21">
        <v>43</v>
      </c>
      <c r="H21">
        <v>46</v>
      </c>
      <c r="J21">
        <v>53</v>
      </c>
      <c r="K21">
        <v>48</v>
      </c>
      <c r="N21">
        <v>35</v>
      </c>
      <c r="O21">
        <v>25</v>
      </c>
      <c r="P21">
        <v>41</v>
      </c>
      <c r="Q21">
        <v>72</v>
      </c>
      <c r="R21">
        <v>55</v>
      </c>
      <c r="S21">
        <v>65</v>
      </c>
      <c r="T21">
        <v>44</v>
      </c>
      <c r="U21">
        <v>29</v>
      </c>
      <c r="V21">
        <v>57</v>
      </c>
      <c r="X21">
        <v>38</v>
      </c>
      <c r="Y21">
        <v>35</v>
      </c>
      <c r="Z21">
        <v>92</v>
      </c>
      <c r="AA21">
        <v>41</v>
      </c>
      <c r="AB21">
        <f t="shared" si="0"/>
        <v>951</v>
      </c>
      <c r="AC21" t="s">
        <v>36</v>
      </c>
      <c r="AD21">
        <f t="shared" si="1"/>
        <v>63.4</v>
      </c>
      <c r="AE21">
        <f t="shared" si="2"/>
        <v>88.666666666666671</v>
      </c>
    </row>
    <row r="22" spans="1:31">
      <c r="A22" t="s">
        <v>121</v>
      </c>
      <c r="B22">
        <v>4674</v>
      </c>
      <c r="C22" t="s">
        <v>122</v>
      </c>
      <c r="D22">
        <v>46</v>
      </c>
      <c r="E22">
        <v>45</v>
      </c>
      <c r="F22">
        <v>44</v>
      </c>
      <c r="G22">
        <v>56</v>
      </c>
      <c r="H22">
        <v>59</v>
      </c>
      <c r="J22">
        <v>52</v>
      </c>
      <c r="M22">
        <v>60</v>
      </c>
      <c r="N22">
        <v>42</v>
      </c>
      <c r="O22">
        <v>42</v>
      </c>
      <c r="P22">
        <v>42</v>
      </c>
      <c r="Q22">
        <v>59</v>
      </c>
      <c r="R22">
        <v>65</v>
      </c>
      <c r="S22">
        <v>71</v>
      </c>
      <c r="T22">
        <v>43</v>
      </c>
      <c r="U22">
        <v>44</v>
      </c>
      <c r="V22">
        <v>65</v>
      </c>
      <c r="X22">
        <v>45</v>
      </c>
      <c r="Y22">
        <v>40</v>
      </c>
      <c r="Z22">
        <v>94</v>
      </c>
      <c r="AA22">
        <v>44</v>
      </c>
      <c r="AB22">
        <f t="shared" si="0"/>
        <v>1058</v>
      </c>
      <c r="AC22" t="s">
        <v>33</v>
      </c>
      <c r="AD22">
        <f t="shared" si="1"/>
        <v>70.533333333333331</v>
      </c>
      <c r="AE22">
        <f t="shared" si="2"/>
        <v>92</v>
      </c>
    </row>
    <row r="23" spans="1:31">
      <c r="A23" t="s">
        <v>127</v>
      </c>
      <c r="B23">
        <v>4622</v>
      </c>
      <c r="C23" t="s">
        <v>128</v>
      </c>
      <c r="D23">
        <v>64</v>
      </c>
      <c r="E23">
        <v>47</v>
      </c>
      <c r="F23">
        <v>45</v>
      </c>
      <c r="G23">
        <v>58</v>
      </c>
      <c r="H23">
        <v>43</v>
      </c>
      <c r="J23">
        <v>63</v>
      </c>
      <c r="M23">
        <v>65</v>
      </c>
      <c r="N23">
        <v>46</v>
      </c>
      <c r="O23">
        <v>43</v>
      </c>
      <c r="P23">
        <v>44</v>
      </c>
      <c r="Q23">
        <v>69</v>
      </c>
      <c r="R23">
        <v>75</v>
      </c>
      <c r="S23">
        <v>73</v>
      </c>
      <c r="T23">
        <v>46</v>
      </c>
      <c r="U23">
        <v>40</v>
      </c>
      <c r="W23">
        <v>65</v>
      </c>
      <c r="X23">
        <v>44</v>
      </c>
      <c r="Y23">
        <v>42</v>
      </c>
      <c r="Z23">
        <v>95</v>
      </c>
      <c r="AA23">
        <v>45</v>
      </c>
      <c r="AB23">
        <f t="shared" si="0"/>
        <v>1112</v>
      </c>
      <c r="AC23" t="s">
        <v>33</v>
      </c>
      <c r="AD23">
        <f t="shared" si="1"/>
        <v>74.13333333333334</v>
      </c>
      <c r="AE23">
        <f t="shared" si="2"/>
        <v>93.333333333333329</v>
      </c>
    </row>
    <row r="24" spans="1:31">
      <c r="A24" t="s">
        <v>133</v>
      </c>
      <c r="B24">
        <v>4623</v>
      </c>
      <c r="C24" t="s">
        <v>134</v>
      </c>
      <c r="D24">
        <v>48</v>
      </c>
      <c r="E24">
        <v>44</v>
      </c>
      <c r="F24">
        <v>39</v>
      </c>
      <c r="G24">
        <v>51</v>
      </c>
      <c r="H24">
        <v>46</v>
      </c>
      <c r="K24">
        <v>52</v>
      </c>
      <c r="L24">
        <v>48</v>
      </c>
      <c r="N24">
        <v>42</v>
      </c>
      <c r="O24">
        <v>38</v>
      </c>
      <c r="P24">
        <v>43</v>
      </c>
      <c r="Q24">
        <v>55</v>
      </c>
      <c r="R24">
        <v>58</v>
      </c>
      <c r="S24">
        <v>53</v>
      </c>
      <c r="T24">
        <v>42</v>
      </c>
      <c r="U24">
        <v>37</v>
      </c>
      <c r="W24">
        <v>52</v>
      </c>
      <c r="X24">
        <v>42</v>
      </c>
      <c r="Y24">
        <v>39</v>
      </c>
      <c r="Z24">
        <v>95</v>
      </c>
      <c r="AA24">
        <v>45</v>
      </c>
      <c r="AB24">
        <f t="shared" si="0"/>
        <v>969</v>
      </c>
      <c r="AC24" t="s">
        <v>36</v>
      </c>
      <c r="AD24">
        <f t="shared" si="1"/>
        <v>64.599999999999994</v>
      </c>
      <c r="AE24">
        <f t="shared" si="2"/>
        <v>93.333333333333329</v>
      </c>
    </row>
    <row r="25" spans="1:31">
      <c r="A25" t="s">
        <v>139</v>
      </c>
      <c r="B25">
        <v>4624</v>
      </c>
      <c r="C25" t="s">
        <v>140</v>
      </c>
      <c r="D25">
        <v>46</v>
      </c>
      <c r="E25">
        <v>44</v>
      </c>
      <c r="F25">
        <v>41</v>
      </c>
      <c r="G25">
        <v>45</v>
      </c>
      <c r="H25">
        <v>41</v>
      </c>
      <c r="J25">
        <v>40</v>
      </c>
      <c r="M25">
        <v>48</v>
      </c>
      <c r="N25">
        <v>42</v>
      </c>
      <c r="O25">
        <v>38</v>
      </c>
      <c r="P25">
        <v>34</v>
      </c>
      <c r="Q25">
        <v>46</v>
      </c>
      <c r="R25">
        <v>53</v>
      </c>
      <c r="S25">
        <v>54</v>
      </c>
      <c r="T25">
        <v>44</v>
      </c>
      <c r="U25">
        <v>38</v>
      </c>
      <c r="W25">
        <v>40</v>
      </c>
      <c r="X25">
        <v>41</v>
      </c>
      <c r="Y25">
        <v>36</v>
      </c>
      <c r="Z25">
        <v>88</v>
      </c>
      <c r="AA25">
        <v>37</v>
      </c>
      <c r="AB25">
        <f t="shared" si="0"/>
        <v>896</v>
      </c>
      <c r="AC25" t="s">
        <v>36</v>
      </c>
      <c r="AD25">
        <f t="shared" si="1"/>
        <v>59.733333333333334</v>
      </c>
      <c r="AE25">
        <f t="shared" si="2"/>
        <v>83.333333333333329</v>
      </c>
    </row>
    <row r="26" spans="1:31">
      <c r="A26" t="s">
        <v>145</v>
      </c>
      <c r="B26">
        <v>4626</v>
      </c>
      <c r="C26" t="s">
        <v>146</v>
      </c>
      <c r="D26">
        <v>66</v>
      </c>
      <c r="E26">
        <v>42</v>
      </c>
      <c r="F26">
        <v>41</v>
      </c>
      <c r="G26">
        <v>57</v>
      </c>
      <c r="H26">
        <v>62</v>
      </c>
      <c r="K26">
        <v>75</v>
      </c>
      <c r="L26">
        <v>64</v>
      </c>
      <c r="N26">
        <v>45</v>
      </c>
      <c r="O26">
        <v>44</v>
      </c>
      <c r="P26">
        <v>43</v>
      </c>
      <c r="Q26">
        <v>71</v>
      </c>
      <c r="R26">
        <v>68</v>
      </c>
      <c r="S26">
        <v>71</v>
      </c>
      <c r="T26">
        <v>45</v>
      </c>
      <c r="U26">
        <v>39</v>
      </c>
      <c r="W26">
        <v>66</v>
      </c>
      <c r="X26">
        <v>46</v>
      </c>
      <c r="Y26">
        <v>46</v>
      </c>
      <c r="Z26">
        <v>90</v>
      </c>
      <c r="AA26">
        <v>45</v>
      </c>
      <c r="AB26">
        <f t="shared" si="0"/>
        <v>1126</v>
      </c>
      <c r="AC26" t="s">
        <v>33</v>
      </c>
      <c r="AD26">
        <f t="shared" si="1"/>
        <v>75.066666666666663</v>
      </c>
      <c r="AE26">
        <f t="shared" si="2"/>
        <v>90</v>
      </c>
    </row>
    <row r="27" spans="1:31">
      <c r="A27" t="s">
        <v>147</v>
      </c>
      <c r="B27">
        <v>4627</v>
      </c>
      <c r="C27" t="s">
        <v>148</v>
      </c>
      <c r="D27">
        <v>66</v>
      </c>
      <c r="E27">
        <v>44</v>
      </c>
      <c r="F27">
        <v>41</v>
      </c>
      <c r="G27">
        <v>59</v>
      </c>
      <c r="H27">
        <v>61</v>
      </c>
      <c r="J27">
        <v>59</v>
      </c>
      <c r="M27">
        <v>47</v>
      </c>
      <c r="N27">
        <v>44</v>
      </c>
      <c r="O27">
        <v>42</v>
      </c>
      <c r="P27">
        <v>44</v>
      </c>
      <c r="Q27">
        <v>63</v>
      </c>
      <c r="R27">
        <v>64</v>
      </c>
      <c r="S27">
        <v>71</v>
      </c>
      <c r="T27">
        <v>45</v>
      </c>
      <c r="U27">
        <v>42</v>
      </c>
      <c r="W27">
        <v>53</v>
      </c>
      <c r="X27">
        <v>45</v>
      </c>
      <c r="Y27">
        <v>44</v>
      </c>
      <c r="Z27">
        <v>94</v>
      </c>
      <c r="AA27">
        <v>38</v>
      </c>
      <c r="AB27">
        <f t="shared" si="0"/>
        <v>1066</v>
      </c>
      <c r="AC27" t="s">
        <v>33</v>
      </c>
      <c r="AD27">
        <f t="shared" si="1"/>
        <v>71.066666666666663</v>
      </c>
      <c r="AE27">
        <f t="shared" si="2"/>
        <v>88</v>
      </c>
    </row>
    <row r="28" spans="1:31">
      <c r="A28" t="s">
        <v>149</v>
      </c>
      <c r="B28">
        <v>4628</v>
      </c>
      <c r="C28" t="s">
        <v>150</v>
      </c>
      <c r="D28">
        <v>57</v>
      </c>
      <c r="E28">
        <v>46</v>
      </c>
      <c r="F28">
        <v>44</v>
      </c>
      <c r="G28">
        <v>46</v>
      </c>
      <c r="H28">
        <v>51</v>
      </c>
      <c r="L28">
        <v>56</v>
      </c>
      <c r="M28">
        <v>46</v>
      </c>
      <c r="N28">
        <v>46</v>
      </c>
      <c r="O28">
        <v>42</v>
      </c>
      <c r="P28">
        <v>43</v>
      </c>
      <c r="Q28">
        <v>55</v>
      </c>
      <c r="R28">
        <v>51</v>
      </c>
      <c r="S28">
        <v>61</v>
      </c>
      <c r="T28">
        <v>45</v>
      </c>
      <c r="U28">
        <v>38</v>
      </c>
      <c r="V28">
        <v>58</v>
      </c>
      <c r="X28">
        <v>45</v>
      </c>
      <c r="Y28">
        <v>43</v>
      </c>
      <c r="Z28">
        <v>95</v>
      </c>
      <c r="AA28">
        <v>46</v>
      </c>
      <c r="AB28">
        <f t="shared" si="0"/>
        <v>1014</v>
      </c>
      <c r="AC28" t="s">
        <v>33</v>
      </c>
      <c r="AD28">
        <f t="shared" si="1"/>
        <v>67.599999999999994</v>
      </c>
      <c r="AE28">
        <f t="shared" si="2"/>
        <v>94</v>
      </c>
    </row>
    <row r="29" spans="1:31">
      <c r="A29" t="s">
        <v>153</v>
      </c>
      <c r="B29">
        <v>4629</v>
      </c>
      <c r="C29" t="s">
        <v>154</v>
      </c>
      <c r="D29">
        <v>63</v>
      </c>
      <c r="E29">
        <v>47</v>
      </c>
      <c r="F29">
        <v>45</v>
      </c>
      <c r="G29">
        <v>59</v>
      </c>
      <c r="H29">
        <v>64</v>
      </c>
      <c r="J29">
        <v>57</v>
      </c>
      <c r="M29">
        <v>57</v>
      </c>
      <c r="N29">
        <v>44</v>
      </c>
      <c r="O29">
        <v>45</v>
      </c>
      <c r="P29">
        <v>42</v>
      </c>
      <c r="Q29">
        <v>69</v>
      </c>
      <c r="R29">
        <v>63</v>
      </c>
      <c r="S29">
        <v>74</v>
      </c>
      <c r="T29">
        <v>45</v>
      </c>
      <c r="U29">
        <v>39</v>
      </c>
      <c r="W29">
        <v>62</v>
      </c>
      <c r="X29">
        <v>44</v>
      </c>
      <c r="Y29">
        <v>43</v>
      </c>
      <c r="Z29">
        <v>92</v>
      </c>
      <c r="AA29">
        <v>38</v>
      </c>
      <c r="AB29">
        <f t="shared" si="0"/>
        <v>1092</v>
      </c>
      <c r="AC29" t="s">
        <v>33</v>
      </c>
      <c r="AD29">
        <f t="shared" si="1"/>
        <v>72.8</v>
      </c>
      <c r="AE29">
        <f t="shared" si="2"/>
        <v>86.666666666666671</v>
      </c>
    </row>
    <row r="30" spans="1:31">
      <c r="A30" t="s">
        <v>157</v>
      </c>
      <c r="B30">
        <v>4630</v>
      </c>
      <c r="C30" t="s">
        <v>158</v>
      </c>
      <c r="D30">
        <v>58</v>
      </c>
      <c r="E30">
        <v>48</v>
      </c>
      <c r="F30">
        <v>45</v>
      </c>
      <c r="G30">
        <v>58</v>
      </c>
      <c r="H30">
        <v>60</v>
      </c>
      <c r="K30">
        <v>63</v>
      </c>
      <c r="L30">
        <v>63</v>
      </c>
      <c r="N30">
        <v>46</v>
      </c>
      <c r="O30">
        <v>42</v>
      </c>
      <c r="P30">
        <v>45</v>
      </c>
      <c r="Q30">
        <v>71</v>
      </c>
      <c r="R30">
        <v>60</v>
      </c>
      <c r="S30">
        <v>56</v>
      </c>
      <c r="T30">
        <v>46</v>
      </c>
      <c r="U30">
        <v>44</v>
      </c>
      <c r="W30">
        <v>59</v>
      </c>
      <c r="X30">
        <v>45</v>
      </c>
      <c r="Y30">
        <v>45</v>
      </c>
      <c r="Z30">
        <v>96</v>
      </c>
      <c r="AA30">
        <v>48</v>
      </c>
      <c r="AB30">
        <f t="shared" si="0"/>
        <v>1098</v>
      </c>
      <c r="AC30" t="s">
        <v>33</v>
      </c>
      <c r="AD30">
        <f t="shared" si="1"/>
        <v>73.2</v>
      </c>
      <c r="AE30">
        <f t="shared" si="2"/>
        <v>96</v>
      </c>
    </row>
    <row r="31" spans="1:31">
      <c r="A31" t="s">
        <v>161</v>
      </c>
      <c r="B31">
        <v>4631</v>
      </c>
      <c r="C31" t="s">
        <v>162</v>
      </c>
      <c r="D31">
        <v>67</v>
      </c>
      <c r="E31">
        <v>47</v>
      </c>
      <c r="F31">
        <v>44</v>
      </c>
      <c r="G31">
        <v>60</v>
      </c>
      <c r="H31">
        <v>60</v>
      </c>
      <c r="J31">
        <v>55</v>
      </c>
      <c r="M31">
        <v>58</v>
      </c>
      <c r="N31">
        <v>46</v>
      </c>
      <c r="O31">
        <v>46</v>
      </c>
      <c r="P31">
        <v>42</v>
      </c>
      <c r="Q31">
        <v>79</v>
      </c>
      <c r="R31">
        <v>69</v>
      </c>
      <c r="S31">
        <v>58</v>
      </c>
      <c r="T31">
        <v>46</v>
      </c>
      <c r="U31">
        <v>40</v>
      </c>
      <c r="W31">
        <v>65</v>
      </c>
      <c r="X31">
        <v>47</v>
      </c>
      <c r="Y31">
        <v>45</v>
      </c>
      <c r="Z31">
        <v>97</v>
      </c>
      <c r="AA31">
        <v>46</v>
      </c>
      <c r="AB31">
        <f t="shared" si="0"/>
        <v>1117</v>
      </c>
      <c r="AC31" t="s">
        <v>33</v>
      </c>
      <c r="AD31">
        <f t="shared" si="1"/>
        <v>74.466666666666669</v>
      </c>
      <c r="AE31">
        <f t="shared" si="2"/>
        <v>95.333333333333329</v>
      </c>
    </row>
    <row r="32" spans="1:31">
      <c r="A32" t="s">
        <v>165</v>
      </c>
      <c r="B32">
        <v>4633</v>
      </c>
      <c r="C32" t="s">
        <v>166</v>
      </c>
      <c r="D32">
        <v>61</v>
      </c>
      <c r="E32">
        <v>40</v>
      </c>
      <c r="F32">
        <v>37</v>
      </c>
      <c r="G32">
        <v>53</v>
      </c>
      <c r="H32">
        <v>62</v>
      </c>
      <c r="K32">
        <v>68</v>
      </c>
      <c r="L32">
        <v>52</v>
      </c>
      <c r="N32">
        <v>42</v>
      </c>
      <c r="O32">
        <v>40</v>
      </c>
      <c r="P32">
        <v>41</v>
      </c>
      <c r="Q32">
        <v>59</v>
      </c>
      <c r="R32">
        <v>65</v>
      </c>
      <c r="S32">
        <v>52</v>
      </c>
      <c r="T32">
        <v>45</v>
      </c>
      <c r="U32">
        <v>38</v>
      </c>
      <c r="W32">
        <v>58</v>
      </c>
      <c r="X32">
        <v>45</v>
      </c>
      <c r="Y32">
        <v>43</v>
      </c>
      <c r="Z32">
        <v>90</v>
      </c>
      <c r="AA32">
        <v>42</v>
      </c>
      <c r="AB32">
        <f t="shared" ref="AB32:AB65" si="3">SUM(D32:AA32)</f>
        <v>1033</v>
      </c>
      <c r="AC32" t="s">
        <v>33</v>
      </c>
      <c r="AD32">
        <f t="shared" ref="AD32:AD65" si="4">(AB32/15)</f>
        <v>68.86666666666666</v>
      </c>
      <c r="AE32">
        <f t="shared" ref="AE32:AE65" si="5">(Z32+AA32)/1.5</f>
        <v>88</v>
      </c>
    </row>
    <row r="33" spans="1:31">
      <c r="A33" t="s">
        <v>169</v>
      </c>
      <c r="B33">
        <v>4634</v>
      </c>
      <c r="C33" t="s">
        <v>170</v>
      </c>
      <c r="D33">
        <v>61</v>
      </c>
      <c r="E33">
        <v>42</v>
      </c>
      <c r="F33">
        <v>40</v>
      </c>
      <c r="G33">
        <v>52</v>
      </c>
      <c r="H33">
        <v>67</v>
      </c>
      <c r="J33">
        <v>50</v>
      </c>
      <c r="M33">
        <v>52</v>
      </c>
      <c r="N33">
        <v>42</v>
      </c>
      <c r="O33">
        <v>38</v>
      </c>
      <c r="P33">
        <v>43</v>
      </c>
      <c r="Q33">
        <v>66</v>
      </c>
      <c r="R33">
        <v>61</v>
      </c>
      <c r="S33">
        <v>56</v>
      </c>
      <c r="T33">
        <v>45</v>
      </c>
      <c r="U33">
        <v>35</v>
      </c>
      <c r="W33">
        <v>62</v>
      </c>
      <c r="X33">
        <v>45</v>
      </c>
      <c r="Y33">
        <v>44</v>
      </c>
      <c r="Z33">
        <v>96</v>
      </c>
      <c r="AA33">
        <v>46</v>
      </c>
      <c r="AB33">
        <f t="shared" si="3"/>
        <v>1043</v>
      </c>
      <c r="AC33" t="s">
        <v>33</v>
      </c>
      <c r="AD33">
        <f t="shared" si="4"/>
        <v>69.533333333333331</v>
      </c>
      <c r="AE33">
        <f t="shared" si="5"/>
        <v>94.666666666666671</v>
      </c>
    </row>
    <row r="34" spans="1:31">
      <c r="A34" t="s">
        <v>173</v>
      </c>
      <c r="B34">
        <v>4677</v>
      </c>
      <c r="C34" t="s">
        <v>174</v>
      </c>
      <c r="D34">
        <v>51</v>
      </c>
      <c r="E34">
        <v>38</v>
      </c>
      <c r="F34">
        <v>35</v>
      </c>
      <c r="G34">
        <v>45</v>
      </c>
      <c r="H34">
        <v>51</v>
      </c>
      <c r="L34">
        <v>40</v>
      </c>
      <c r="M34">
        <v>48</v>
      </c>
      <c r="N34">
        <v>35</v>
      </c>
      <c r="O34">
        <v>25</v>
      </c>
      <c r="P34">
        <v>36</v>
      </c>
      <c r="Q34">
        <v>40</v>
      </c>
      <c r="R34">
        <v>61</v>
      </c>
      <c r="S34">
        <v>43</v>
      </c>
      <c r="T34">
        <v>43</v>
      </c>
      <c r="U34">
        <v>36</v>
      </c>
      <c r="V34">
        <v>61</v>
      </c>
      <c r="X34">
        <v>30</v>
      </c>
      <c r="Y34">
        <v>25</v>
      </c>
      <c r="Z34">
        <v>90</v>
      </c>
      <c r="AA34">
        <v>40</v>
      </c>
      <c r="AB34">
        <f t="shared" si="3"/>
        <v>873</v>
      </c>
      <c r="AC34" t="s">
        <v>84</v>
      </c>
      <c r="AD34">
        <f t="shared" si="4"/>
        <v>58.2</v>
      </c>
      <c r="AE34">
        <f t="shared" si="5"/>
        <v>86.666666666666671</v>
      </c>
    </row>
    <row r="35" spans="1:31">
      <c r="A35" t="s">
        <v>177</v>
      </c>
      <c r="B35">
        <v>4635</v>
      </c>
      <c r="C35" t="s">
        <v>178</v>
      </c>
      <c r="D35">
        <v>65</v>
      </c>
      <c r="E35">
        <v>47</v>
      </c>
      <c r="F35">
        <v>44</v>
      </c>
      <c r="G35">
        <v>48</v>
      </c>
      <c r="H35">
        <v>65</v>
      </c>
      <c r="K35">
        <v>66</v>
      </c>
      <c r="L35">
        <v>57</v>
      </c>
      <c r="N35">
        <v>46</v>
      </c>
      <c r="O35">
        <v>44</v>
      </c>
      <c r="P35">
        <v>45</v>
      </c>
      <c r="Q35">
        <v>68</v>
      </c>
      <c r="R35">
        <v>68</v>
      </c>
      <c r="S35">
        <v>64</v>
      </c>
      <c r="T35">
        <v>46</v>
      </c>
      <c r="U35">
        <v>45</v>
      </c>
      <c r="W35">
        <v>59</v>
      </c>
      <c r="X35">
        <v>47</v>
      </c>
      <c r="Y35">
        <v>47</v>
      </c>
      <c r="Z35">
        <v>97</v>
      </c>
      <c r="AA35">
        <v>47</v>
      </c>
      <c r="AB35">
        <f t="shared" si="3"/>
        <v>1115</v>
      </c>
      <c r="AC35" t="s">
        <v>33</v>
      </c>
      <c r="AD35">
        <f t="shared" si="4"/>
        <v>74.333333333333329</v>
      </c>
      <c r="AE35">
        <f t="shared" si="5"/>
        <v>96</v>
      </c>
    </row>
    <row r="36" spans="1:31">
      <c r="A36" t="s">
        <v>181</v>
      </c>
      <c r="B36">
        <v>4636</v>
      </c>
      <c r="C36" t="s">
        <v>182</v>
      </c>
      <c r="D36">
        <v>54</v>
      </c>
      <c r="E36">
        <v>44</v>
      </c>
      <c r="F36">
        <v>42</v>
      </c>
      <c r="G36">
        <v>51</v>
      </c>
      <c r="H36">
        <v>64</v>
      </c>
      <c r="K36">
        <v>56</v>
      </c>
      <c r="L36">
        <v>40</v>
      </c>
      <c r="N36">
        <v>45</v>
      </c>
      <c r="O36">
        <v>42</v>
      </c>
      <c r="P36">
        <v>41</v>
      </c>
      <c r="Q36">
        <v>53</v>
      </c>
      <c r="R36">
        <v>49</v>
      </c>
      <c r="S36">
        <v>54</v>
      </c>
      <c r="T36">
        <v>43</v>
      </c>
      <c r="U36">
        <v>38</v>
      </c>
      <c r="W36">
        <v>53</v>
      </c>
      <c r="X36">
        <v>44</v>
      </c>
      <c r="Y36">
        <v>43</v>
      </c>
      <c r="Z36">
        <v>92</v>
      </c>
      <c r="AA36">
        <v>42</v>
      </c>
      <c r="AB36">
        <f t="shared" si="3"/>
        <v>990</v>
      </c>
      <c r="AC36" t="s">
        <v>33</v>
      </c>
      <c r="AD36">
        <f t="shared" si="4"/>
        <v>66</v>
      </c>
      <c r="AE36">
        <f t="shared" si="5"/>
        <v>89.333333333333329</v>
      </c>
    </row>
    <row r="37" spans="1:31">
      <c r="A37" t="s">
        <v>183</v>
      </c>
      <c r="B37">
        <v>4637</v>
      </c>
      <c r="C37" t="s">
        <v>184</v>
      </c>
      <c r="D37">
        <v>44</v>
      </c>
      <c r="E37">
        <v>34</v>
      </c>
      <c r="F37">
        <v>28</v>
      </c>
      <c r="G37">
        <v>43</v>
      </c>
      <c r="H37">
        <v>58</v>
      </c>
      <c r="K37">
        <v>45</v>
      </c>
      <c r="L37">
        <v>43</v>
      </c>
      <c r="N37">
        <v>35</v>
      </c>
      <c r="O37">
        <v>28</v>
      </c>
      <c r="P37">
        <v>33</v>
      </c>
      <c r="Q37">
        <v>51</v>
      </c>
      <c r="R37">
        <v>52</v>
      </c>
      <c r="S37">
        <v>59</v>
      </c>
      <c r="T37">
        <v>44</v>
      </c>
      <c r="U37">
        <v>35</v>
      </c>
      <c r="W37">
        <v>56</v>
      </c>
      <c r="X37">
        <v>40</v>
      </c>
      <c r="Y37">
        <v>40</v>
      </c>
      <c r="Z37">
        <v>86</v>
      </c>
      <c r="AA37">
        <v>36</v>
      </c>
      <c r="AB37">
        <f t="shared" si="3"/>
        <v>890</v>
      </c>
      <c r="AC37" t="s">
        <v>36</v>
      </c>
      <c r="AD37">
        <f t="shared" si="4"/>
        <v>59.333333333333336</v>
      </c>
      <c r="AE37">
        <f t="shared" si="5"/>
        <v>81.333333333333329</v>
      </c>
    </row>
    <row r="38" spans="1:31">
      <c r="A38" t="s">
        <v>187</v>
      </c>
      <c r="B38">
        <v>4638</v>
      </c>
      <c r="C38" t="s">
        <v>188</v>
      </c>
      <c r="D38">
        <v>40</v>
      </c>
      <c r="E38">
        <v>30</v>
      </c>
      <c r="F38">
        <v>28</v>
      </c>
      <c r="G38">
        <v>40</v>
      </c>
      <c r="H38">
        <v>56</v>
      </c>
      <c r="L38">
        <v>49</v>
      </c>
      <c r="M38">
        <v>47</v>
      </c>
      <c r="N38">
        <v>35</v>
      </c>
      <c r="O38">
        <v>32</v>
      </c>
      <c r="P38">
        <v>28</v>
      </c>
      <c r="Q38">
        <v>51</v>
      </c>
      <c r="R38">
        <v>49</v>
      </c>
      <c r="S38">
        <v>59</v>
      </c>
      <c r="T38">
        <v>40</v>
      </c>
      <c r="U38">
        <v>36</v>
      </c>
      <c r="W38">
        <v>42</v>
      </c>
      <c r="X38">
        <v>40</v>
      </c>
      <c r="Y38">
        <v>39</v>
      </c>
      <c r="Z38">
        <v>92</v>
      </c>
      <c r="AA38">
        <v>40</v>
      </c>
      <c r="AB38">
        <f t="shared" si="3"/>
        <v>873</v>
      </c>
      <c r="AC38" t="s">
        <v>84</v>
      </c>
      <c r="AD38">
        <f t="shared" si="4"/>
        <v>58.2</v>
      </c>
      <c r="AE38">
        <f t="shared" si="5"/>
        <v>88</v>
      </c>
    </row>
    <row r="39" spans="1:31">
      <c r="A39" t="s">
        <v>189</v>
      </c>
      <c r="B39">
        <v>4675</v>
      </c>
      <c r="C39" t="s">
        <v>190</v>
      </c>
      <c r="D39">
        <v>57</v>
      </c>
      <c r="E39">
        <v>35</v>
      </c>
      <c r="F39">
        <v>32</v>
      </c>
      <c r="G39">
        <v>52</v>
      </c>
      <c r="H39">
        <v>67</v>
      </c>
      <c r="J39">
        <v>53</v>
      </c>
      <c r="M39">
        <v>48</v>
      </c>
      <c r="N39">
        <v>40</v>
      </c>
      <c r="O39">
        <v>32</v>
      </c>
      <c r="P39">
        <v>40</v>
      </c>
      <c r="Q39">
        <v>54</v>
      </c>
      <c r="R39">
        <v>58</v>
      </c>
      <c r="S39">
        <v>58</v>
      </c>
      <c r="T39">
        <v>44</v>
      </c>
      <c r="U39">
        <v>40</v>
      </c>
      <c r="V39">
        <v>55</v>
      </c>
      <c r="X39">
        <v>42</v>
      </c>
      <c r="Y39">
        <v>40</v>
      </c>
      <c r="Z39">
        <v>85</v>
      </c>
      <c r="AA39">
        <v>35</v>
      </c>
      <c r="AB39">
        <f t="shared" si="3"/>
        <v>967</v>
      </c>
      <c r="AC39" t="s">
        <v>36</v>
      </c>
      <c r="AD39">
        <f t="shared" si="4"/>
        <v>64.466666666666669</v>
      </c>
      <c r="AE39">
        <f t="shared" si="5"/>
        <v>80</v>
      </c>
    </row>
    <row r="40" spans="1:31">
      <c r="A40" t="s">
        <v>191</v>
      </c>
      <c r="B40">
        <v>4639</v>
      </c>
      <c r="C40" t="s">
        <v>192</v>
      </c>
      <c r="D40">
        <v>52</v>
      </c>
      <c r="E40">
        <v>42</v>
      </c>
      <c r="F40">
        <v>40</v>
      </c>
      <c r="G40">
        <v>58</v>
      </c>
      <c r="H40">
        <v>64</v>
      </c>
      <c r="L40">
        <v>65</v>
      </c>
      <c r="M40">
        <v>52</v>
      </c>
      <c r="N40">
        <v>45</v>
      </c>
      <c r="O40">
        <v>44</v>
      </c>
      <c r="P40">
        <v>43</v>
      </c>
      <c r="Q40">
        <v>56</v>
      </c>
      <c r="R40">
        <v>73</v>
      </c>
      <c r="S40">
        <v>56</v>
      </c>
      <c r="T40">
        <v>45</v>
      </c>
      <c r="U40">
        <v>42</v>
      </c>
      <c r="W40">
        <v>63</v>
      </c>
      <c r="X40">
        <v>44</v>
      </c>
      <c r="Y40">
        <v>42</v>
      </c>
      <c r="Z40">
        <v>96</v>
      </c>
      <c r="AA40">
        <v>46</v>
      </c>
      <c r="AB40">
        <f t="shared" si="3"/>
        <v>1068</v>
      </c>
      <c r="AC40" t="s">
        <v>33</v>
      </c>
      <c r="AD40">
        <f t="shared" si="4"/>
        <v>71.2</v>
      </c>
      <c r="AE40">
        <f t="shared" si="5"/>
        <v>94.666666666666671</v>
      </c>
    </row>
    <row r="41" spans="1:31">
      <c r="A41" t="s">
        <v>197</v>
      </c>
      <c r="B41">
        <v>4640</v>
      </c>
      <c r="C41" t="s">
        <v>198</v>
      </c>
      <c r="D41">
        <v>54</v>
      </c>
      <c r="E41">
        <v>40</v>
      </c>
      <c r="F41">
        <v>38</v>
      </c>
      <c r="G41">
        <v>47</v>
      </c>
      <c r="H41">
        <v>59</v>
      </c>
      <c r="I41">
        <v>65</v>
      </c>
      <c r="K41">
        <v>68</v>
      </c>
      <c r="N41">
        <v>42</v>
      </c>
      <c r="O41">
        <v>43</v>
      </c>
      <c r="P41">
        <v>43</v>
      </c>
      <c r="Q41">
        <v>56</v>
      </c>
      <c r="R41">
        <v>54</v>
      </c>
      <c r="S41">
        <v>49</v>
      </c>
      <c r="T41">
        <v>45</v>
      </c>
      <c r="U41">
        <v>42</v>
      </c>
      <c r="V41">
        <v>58</v>
      </c>
      <c r="X41">
        <v>45</v>
      </c>
      <c r="Y41">
        <v>44</v>
      </c>
      <c r="Z41">
        <v>92</v>
      </c>
      <c r="AA41">
        <v>43</v>
      </c>
      <c r="AB41">
        <f t="shared" si="3"/>
        <v>1027</v>
      </c>
      <c r="AC41" t="s">
        <v>33</v>
      </c>
      <c r="AD41">
        <f t="shared" si="4"/>
        <v>68.466666666666669</v>
      </c>
      <c r="AE41">
        <f t="shared" si="5"/>
        <v>90</v>
      </c>
    </row>
    <row r="42" spans="1:31">
      <c r="A42" t="s">
        <v>201</v>
      </c>
      <c r="B42">
        <v>4641</v>
      </c>
      <c r="C42" t="s">
        <v>202</v>
      </c>
      <c r="D42">
        <v>65</v>
      </c>
      <c r="E42">
        <v>48</v>
      </c>
      <c r="F42">
        <v>45</v>
      </c>
      <c r="G42">
        <v>52</v>
      </c>
      <c r="H42">
        <v>66</v>
      </c>
      <c r="K42">
        <v>68</v>
      </c>
      <c r="L42">
        <v>60</v>
      </c>
      <c r="N42">
        <v>47</v>
      </c>
      <c r="O42">
        <v>46</v>
      </c>
      <c r="P42">
        <v>46</v>
      </c>
      <c r="Q42">
        <v>60</v>
      </c>
      <c r="R42">
        <v>70</v>
      </c>
      <c r="S42">
        <v>62</v>
      </c>
      <c r="T42">
        <v>47</v>
      </c>
      <c r="U42">
        <v>47</v>
      </c>
      <c r="W42">
        <v>60</v>
      </c>
      <c r="X42">
        <v>47</v>
      </c>
      <c r="Y42">
        <v>47</v>
      </c>
      <c r="Z42">
        <v>98</v>
      </c>
      <c r="AA42">
        <v>49</v>
      </c>
      <c r="AB42">
        <f t="shared" si="3"/>
        <v>1130</v>
      </c>
      <c r="AC42" t="s">
        <v>33</v>
      </c>
      <c r="AD42">
        <f t="shared" si="4"/>
        <v>75.333333333333329</v>
      </c>
      <c r="AE42">
        <f t="shared" si="5"/>
        <v>98</v>
      </c>
    </row>
    <row r="43" spans="1:31">
      <c r="A43" t="s">
        <v>207</v>
      </c>
      <c r="B43">
        <v>4642</v>
      </c>
      <c r="C43" t="s">
        <v>208</v>
      </c>
      <c r="D43">
        <v>45</v>
      </c>
      <c r="E43">
        <v>32</v>
      </c>
      <c r="F43">
        <v>30</v>
      </c>
      <c r="G43">
        <v>40</v>
      </c>
      <c r="H43">
        <v>50</v>
      </c>
      <c r="K43">
        <v>41</v>
      </c>
      <c r="L43">
        <v>40</v>
      </c>
      <c r="N43">
        <v>33</v>
      </c>
      <c r="O43">
        <v>41</v>
      </c>
      <c r="P43">
        <v>45</v>
      </c>
      <c r="Q43">
        <v>40</v>
      </c>
      <c r="R43">
        <v>53</v>
      </c>
      <c r="S43">
        <v>43</v>
      </c>
      <c r="T43">
        <v>41</v>
      </c>
      <c r="U43">
        <v>34</v>
      </c>
      <c r="W43">
        <v>48</v>
      </c>
      <c r="X43">
        <v>42</v>
      </c>
      <c r="Y43">
        <v>40</v>
      </c>
      <c r="Z43">
        <v>95</v>
      </c>
      <c r="AA43">
        <v>45</v>
      </c>
      <c r="AB43">
        <f t="shared" si="3"/>
        <v>878</v>
      </c>
      <c r="AC43" t="s">
        <v>84</v>
      </c>
      <c r="AD43">
        <f t="shared" si="4"/>
        <v>58.533333333333331</v>
      </c>
      <c r="AE43">
        <f t="shared" si="5"/>
        <v>93.333333333333329</v>
      </c>
    </row>
    <row r="44" spans="1:31">
      <c r="A44" t="s">
        <v>211</v>
      </c>
      <c r="B44">
        <v>4643</v>
      </c>
      <c r="C44" t="s">
        <v>212</v>
      </c>
      <c r="D44">
        <v>63</v>
      </c>
      <c r="E44">
        <v>40</v>
      </c>
      <c r="F44">
        <v>38</v>
      </c>
      <c r="G44">
        <v>55</v>
      </c>
      <c r="H44">
        <v>68</v>
      </c>
      <c r="K44">
        <v>69</v>
      </c>
      <c r="L44">
        <v>60</v>
      </c>
      <c r="N44">
        <v>40</v>
      </c>
      <c r="O44">
        <v>40</v>
      </c>
      <c r="P44">
        <v>32</v>
      </c>
      <c r="Q44">
        <v>57</v>
      </c>
      <c r="R44">
        <v>67</v>
      </c>
      <c r="S44">
        <v>57</v>
      </c>
      <c r="T44">
        <v>42</v>
      </c>
      <c r="U44">
        <v>39</v>
      </c>
      <c r="W44">
        <v>62</v>
      </c>
      <c r="X44">
        <v>42</v>
      </c>
      <c r="Y44">
        <v>30</v>
      </c>
      <c r="Z44">
        <v>80</v>
      </c>
      <c r="AA44">
        <v>40</v>
      </c>
      <c r="AB44">
        <f t="shared" si="3"/>
        <v>1021</v>
      </c>
      <c r="AC44" t="s">
        <v>33</v>
      </c>
      <c r="AD44">
        <f t="shared" si="4"/>
        <v>68.066666666666663</v>
      </c>
      <c r="AE44">
        <f t="shared" si="5"/>
        <v>80</v>
      </c>
    </row>
    <row r="45" spans="1:31">
      <c r="A45" t="s">
        <v>213</v>
      </c>
      <c r="B45">
        <v>4676</v>
      </c>
      <c r="C45" t="s">
        <v>214</v>
      </c>
      <c r="D45">
        <v>60</v>
      </c>
      <c r="E45">
        <v>35</v>
      </c>
      <c r="F45">
        <v>32</v>
      </c>
      <c r="G45">
        <v>48</v>
      </c>
      <c r="H45">
        <v>56</v>
      </c>
      <c r="L45">
        <v>43</v>
      </c>
      <c r="M45">
        <v>52</v>
      </c>
      <c r="N45">
        <v>37</v>
      </c>
      <c r="O45">
        <v>38</v>
      </c>
      <c r="P45">
        <v>28</v>
      </c>
      <c r="Q45">
        <v>55</v>
      </c>
      <c r="R45">
        <v>64</v>
      </c>
      <c r="S45">
        <v>51</v>
      </c>
      <c r="T45">
        <v>42</v>
      </c>
      <c r="U45">
        <v>40</v>
      </c>
      <c r="V45">
        <v>52</v>
      </c>
      <c r="X45">
        <v>41</v>
      </c>
      <c r="Y45">
        <v>30</v>
      </c>
      <c r="Z45">
        <v>84</v>
      </c>
      <c r="AA45">
        <v>34</v>
      </c>
      <c r="AB45">
        <f t="shared" si="3"/>
        <v>922</v>
      </c>
      <c r="AC45" t="s">
        <v>36</v>
      </c>
      <c r="AD45">
        <f t="shared" si="4"/>
        <v>61.466666666666669</v>
      </c>
      <c r="AE45">
        <f t="shared" si="5"/>
        <v>78.666666666666671</v>
      </c>
    </row>
    <row r="46" spans="1:31">
      <c r="A46" t="s">
        <v>217</v>
      </c>
      <c r="B46">
        <v>4644</v>
      </c>
      <c r="C46" t="s">
        <v>218</v>
      </c>
      <c r="D46">
        <v>64</v>
      </c>
      <c r="E46">
        <v>42</v>
      </c>
      <c r="F46">
        <v>39</v>
      </c>
      <c r="G46">
        <v>54</v>
      </c>
      <c r="H46">
        <v>72</v>
      </c>
      <c r="K46">
        <v>58</v>
      </c>
      <c r="L46">
        <v>48</v>
      </c>
      <c r="N46">
        <v>42</v>
      </c>
      <c r="O46">
        <v>42</v>
      </c>
      <c r="P46">
        <v>44</v>
      </c>
      <c r="Q46">
        <v>46</v>
      </c>
      <c r="R46">
        <v>54</v>
      </c>
      <c r="S46">
        <v>57</v>
      </c>
      <c r="T46">
        <v>44</v>
      </c>
      <c r="U46">
        <v>42</v>
      </c>
      <c r="W46">
        <v>50</v>
      </c>
      <c r="X46">
        <v>46</v>
      </c>
      <c r="Y46">
        <v>46</v>
      </c>
      <c r="Z46">
        <v>88</v>
      </c>
      <c r="AA46">
        <v>44</v>
      </c>
      <c r="AB46">
        <f t="shared" si="3"/>
        <v>1022</v>
      </c>
      <c r="AC46" t="s">
        <v>33</v>
      </c>
      <c r="AD46">
        <f t="shared" si="4"/>
        <v>68.13333333333334</v>
      </c>
      <c r="AE46">
        <f t="shared" si="5"/>
        <v>88</v>
      </c>
    </row>
    <row r="47" spans="1:31">
      <c r="A47" t="s">
        <v>221</v>
      </c>
      <c r="B47">
        <v>4645</v>
      </c>
      <c r="C47" t="s">
        <v>222</v>
      </c>
      <c r="D47">
        <v>71</v>
      </c>
      <c r="E47">
        <v>42</v>
      </c>
      <c r="F47">
        <v>40</v>
      </c>
      <c r="G47">
        <v>61</v>
      </c>
      <c r="H47">
        <v>68</v>
      </c>
      <c r="K47">
        <v>64</v>
      </c>
      <c r="L47">
        <v>59</v>
      </c>
      <c r="N47">
        <v>45</v>
      </c>
      <c r="O47">
        <v>40</v>
      </c>
      <c r="P47">
        <v>39</v>
      </c>
      <c r="Q47">
        <v>69</v>
      </c>
      <c r="R47">
        <v>61</v>
      </c>
      <c r="S47">
        <v>60</v>
      </c>
      <c r="T47">
        <v>40</v>
      </c>
      <c r="U47">
        <v>45</v>
      </c>
      <c r="W47">
        <v>59</v>
      </c>
      <c r="X47">
        <v>46</v>
      </c>
      <c r="Y47">
        <v>42</v>
      </c>
      <c r="Z47">
        <v>95</v>
      </c>
      <c r="AA47">
        <v>45</v>
      </c>
      <c r="AB47">
        <f t="shared" si="3"/>
        <v>1091</v>
      </c>
      <c r="AC47" t="s">
        <v>33</v>
      </c>
      <c r="AD47">
        <f t="shared" si="4"/>
        <v>72.733333333333334</v>
      </c>
      <c r="AE47">
        <f t="shared" si="5"/>
        <v>93.333333333333329</v>
      </c>
    </row>
    <row r="48" spans="1:31">
      <c r="A48" t="s">
        <v>223</v>
      </c>
      <c r="B48">
        <v>4646</v>
      </c>
      <c r="C48" t="s">
        <v>224</v>
      </c>
      <c r="D48">
        <v>63</v>
      </c>
      <c r="E48">
        <v>46</v>
      </c>
      <c r="F48">
        <v>43</v>
      </c>
      <c r="G48">
        <v>61</v>
      </c>
      <c r="H48">
        <v>68</v>
      </c>
      <c r="L48">
        <v>57</v>
      </c>
      <c r="M48">
        <v>52</v>
      </c>
      <c r="N48">
        <v>46</v>
      </c>
      <c r="O48">
        <v>42</v>
      </c>
      <c r="P48">
        <v>42</v>
      </c>
      <c r="Q48">
        <v>60</v>
      </c>
      <c r="R48">
        <v>49</v>
      </c>
      <c r="S48">
        <v>61</v>
      </c>
      <c r="T48">
        <v>43</v>
      </c>
      <c r="U48">
        <v>45</v>
      </c>
      <c r="W48">
        <v>57</v>
      </c>
      <c r="X48">
        <v>46</v>
      </c>
      <c r="Y48">
        <v>42</v>
      </c>
      <c r="Z48">
        <v>95</v>
      </c>
      <c r="AA48">
        <v>46</v>
      </c>
      <c r="AB48">
        <f t="shared" si="3"/>
        <v>1064</v>
      </c>
      <c r="AC48" t="s">
        <v>33</v>
      </c>
      <c r="AD48">
        <f t="shared" si="4"/>
        <v>70.933333333333337</v>
      </c>
      <c r="AE48">
        <f t="shared" si="5"/>
        <v>94</v>
      </c>
    </row>
    <row r="49" spans="1:31">
      <c r="A49" t="s">
        <v>229</v>
      </c>
      <c r="B49">
        <v>4647</v>
      </c>
      <c r="C49" t="s">
        <v>230</v>
      </c>
      <c r="D49">
        <v>75</v>
      </c>
      <c r="E49">
        <v>46</v>
      </c>
      <c r="F49">
        <v>44</v>
      </c>
      <c r="G49">
        <v>59</v>
      </c>
      <c r="H49">
        <v>65</v>
      </c>
      <c r="J49">
        <v>62</v>
      </c>
      <c r="K49">
        <v>69</v>
      </c>
      <c r="N49">
        <v>46</v>
      </c>
      <c r="O49">
        <v>42</v>
      </c>
      <c r="P49">
        <v>44</v>
      </c>
      <c r="Q49">
        <v>63</v>
      </c>
      <c r="R49">
        <v>61</v>
      </c>
      <c r="S49">
        <v>67</v>
      </c>
      <c r="T49">
        <v>46</v>
      </c>
      <c r="U49">
        <v>35</v>
      </c>
      <c r="W49">
        <v>60</v>
      </c>
      <c r="X49">
        <v>47</v>
      </c>
      <c r="Y49">
        <v>43</v>
      </c>
      <c r="Z49">
        <v>93</v>
      </c>
      <c r="AA49">
        <v>45</v>
      </c>
      <c r="AB49">
        <f t="shared" si="3"/>
        <v>1112</v>
      </c>
      <c r="AC49" t="s">
        <v>33</v>
      </c>
      <c r="AD49">
        <f t="shared" si="4"/>
        <v>74.13333333333334</v>
      </c>
      <c r="AE49">
        <f t="shared" si="5"/>
        <v>92</v>
      </c>
    </row>
    <row r="50" spans="1:31">
      <c r="A50" t="s">
        <v>235</v>
      </c>
      <c r="B50">
        <v>4648</v>
      </c>
      <c r="C50" t="s">
        <v>236</v>
      </c>
      <c r="D50">
        <v>66</v>
      </c>
      <c r="E50">
        <v>46</v>
      </c>
      <c r="F50">
        <v>43</v>
      </c>
      <c r="G50">
        <v>51</v>
      </c>
      <c r="H50">
        <v>64</v>
      </c>
      <c r="J50">
        <v>46</v>
      </c>
      <c r="M50">
        <v>46</v>
      </c>
      <c r="N50">
        <v>45</v>
      </c>
      <c r="O50">
        <v>37</v>
      </c>
      <c r="P50">
        <v>41</v>
      </c>
      <c r="Q50">
        <v>53</v>
      </c>
      <c r="R50">
        <v>46</v>
      </c>
      <c r="S50">
        <v>57</v>
      </c>
      <c r="T50">
        <v>43</v>
      </c>
      <c r="U50">
        <v>42</v>
      </c>
      <c r="W50">
        <v>52</v>
      </c>
      <c r="X50">
        <v>46</v>
      </c>
      <c r="Y50">
        <v>40</v>
      </c>
      <c r="Z50">
        <v>89</v>
      </c>
      <c r="AA50">
        <v>39</v>
      </c>
      <c r="AB50">
        <f t="shared" si="3"/>
        <v>992</v>
      </c>
      <c r="AC50" t="s">
        <v>33</v>
      </c>
      <c r="AD50">
        <f t="shared" si="4"/>
        <v>66.13333333333334</v>
      </c>
      <c r="AE50">
        <f t="shared" si="5"/>
        <v>85.333333333333329</v>
      </c>
    </row>
    <row r="51" spans="1:31">
      <c r="A51" t="s">
        <v>239</v>
      </c>
      <c r="B51">
        <v>4649</v>
      </c>
      <c r="C51" t="s">
        <v>240</v>
      </c>
      <c r="D51">
        <v>56</v>
      </c>
      <c r="E51">
        <v>46</v>
      </c>
      <c r="F51">
        <v>44</v>
      </c>
      <c r="G51">
        <v>58</v>
      </c>
      <c r="H51">
        <v>65</v>
      </c>
      <c r="J51">
        <v>53</v>
      </c>
      <c r="M51">
        <v>44</v>
      </c>
      <c r="N51">
        <v>45</v>
      </c>
      <c r="O51">
        <v>40</v>
      </c>
      <c r="P51">
        <v>44</v>
      </c>
      <c r="Q51">
        <v>57</v>
      </c>
      <c r="R51">
        <v>51</v>
      </c>
      <c r="S51">
        <v>51</v>
      </c>
      <c r="T51">
        <v>43</v>
      </c>
      <c r="U51">
        <v>44</v>
      </c>
      <c r="W51">
        <v>55</v>
      </c>
      <c r="X51">
        <v>46</v>
      </c>
      <c r="Y51">
        <v>45</v>
      </c>
      <c r="Z51">
        <v>94</v>
      </c>
      <c r="AA51">
        <v>41</v>
      </c>
      <c r="AB51">
        <f t="shared" si="3"/>
        <v>1022</v>
      </c>
      <c r="AC51" t="s">
        <v>33</v>
      </c>
      <c r="AD51">
        <f t="shared" si="4"/>
        <v>68.13333333333334</v>
      </c>
      <c r="AE51">
        <f t="shared" si="5"/>
        <v>90</v>
      </c>
    </row>
    <row r="52" spans="1:31">
      <c r="A52" t="s">
        <v>243</v>
      </c>
      <c r="B52">
        <v>4650</v>
      </c>
      <c r="C52" t="s">
        <v>244</v>
      </c>
      <c r="D52">
        <v>69</v>
      </c>
      <c r="E52">
        <v>46</v>
      </c>
      <c r="F52">
        <v>42</v>
      </c>
      <c r="G52">
        <v>56</v>
      </c>
      <c r="H52">
        <v>64</v>
      </c>
      <c r="I52">
        <v>53</v>
      </c>
      <c r="M52">
        <v>53</v>
      </c>
      <c r="N52">
        <v>46</v>
      </c>
      <c r="O52">
        <v>43</v>
      </c>
      <c r="P52">
        <v>43</v>
      </c>
      <c r="Q52">
        <v>63</v>
      </c>
      <c r="R52">
        <v>56</v>
      </c>
      <c r="S52">
        <v>63</v>
      </c>
      <c r="T52">
        <v>43</v>
      </c>
      <c r="U52">
        <v>40</v>
      </c>
      <c r="W52">
        <v>55</v>
      </c>
      <c r="X52">
        <v>46</v>
      </c>
      <c r="Y52">
        <v>45</v>
      </c>
      <c r="Z52">
        <v>94</v>
      </c>
      <c r="AA52">
        <v>41</v>
      </c>
      <c r="AB52">
        <f t="shared" si="3"/>
        <v>1061</v>
      </c>
      <c r="AC52" t="s">
        <v>33</v>
      </c>
      <c r="AD52">
        <f t="shared" si="4"/>
        <v>70.733333333333334</v>
      </c>
      <c r="AE52">
        <f t="shared" si="5"/>
        <v>90</v>
      </c>
    </row>
    <row r="53" spans="1:31">
      <c r="A53" t="s">
        <v>247</v>
      </c>
      <c r="B53">
        <v>4651</v>
      </c>
      <c r="C53" t="s">
        <v>248</v>
      </c>
      <c r="D53">
        <v>62</v>
      </c>
      <c r="E53">
        <v>35</v>
      </c>
      <c r="F53">
        <v>32</v>
      </c>
      <c r="G53">
        <v>41</v>
      </c>
      <c r="H53">
        <v>60</v>
      </c>
      <c r="J53">
        <v>52</v>
      </c>
      <c r="K53">
        <v>55</v>
      </c>
      <c r="N53">
        <v>35</v>
      </c>
      <c r="O53">
        <v>40</v>
      </c>
      <c r="P53">
        <v>43</v>
      </c>
      <c r="Q53">
        <v>50</v>
      </c>
      <c r="R53">
        <v>52</v>
      </c>
      <c r="S53">
        <v>54</v>
      </c>
      <c r="T53">
        <v>43</v>
      </c>
      <c r="U53">
        <v>38</v>
      </c>
      <c r="W53">
        <v>57</v>
      </c>
      <c r="X53">
        <v>43</v>
      </c>
      <c r="Y53">
        <v>39</v>
      </c>
      <c r="Z53">
        <v>90</v>
      </c>
      <c r="AA53">
        <v>45</v>
      </c>
      <c r="AB53">
        <f t="shared" si="3"/>
        <v>966</v>
      </c>
      <c r="AC53" t="s">
        <v>36</v>
      </c>
      <c r="AD53">
        <f t="shared" si="4"/>
        <v>64.400000000000006</v>
      </c>
      <c r="AE53">
        <f t="shared" si="5"/>
        <v>90</v>
      </c>
    </row>
    <row r="54" spans="1:31">
      <c r="A54" t="s">
        <v>249</v>
      </c>
      <c r="B54">
        <v>4652</v>
      </c>
      <c r="C54" t="s">
        <v>250</v>
      </c>
      <c r="D54">
        <v>65</v>
      </c>
      <c r="E54">
        <v>40</v>
      </c>
      <c r="F54">
        <v>37</v>
      </c>
      <c r="G54">
        <v>52</v>
      </c>
      <c r="H54">
        <v>63</v>
      </c>
      <c r="I54">
        <v>61</v>
      </c>
      <c r="K54">
        <v>57</v>
      </c>
      <c r="N54">
        <v>42</v>
      </c>
      <c r="O54">
        <v>42</v>
      </c>
      <c r="P54">
        <v>40</v>
      </c>
      <c r="Q54">
        <v>59</v>
      </c>
      <c r="R54">
        <v>46</v>
      </c>
      <c r="S54">
        <v>61</v>
      </c>
      <c r="T54">
        <v>43</v>
      </c>
      <c r="U54">
        <v>35</v>
      </c>
      <c r="W54">
        <v>52</v>
      </c>
      <c r="X54">
        <v>43</v>
      </c>
      <c r="Y54">
        <v>39</v>
      </c>
      <c r="Z54">
        <v>89</v>
      </c>
      <c r="AA54">
        <v>40</v>
      </c>
      <c r="AB54">
        <f t="shared" si="3"/>
        <v>1006</v>
      </c>
      <c r="AC54" t="s">
        <v>33</v>
      </c>
      <c r="AD54">
        <f t="shared" si="4"/>
        <v>67.066666666666663</v>
      </c>
      <c r="AE54">
        <f t="shared" si="5"/>
        <v>86</v>
      </c>
    </row>
    <row r="55" spans="1:31">
      <c r="A55" t="s">
        <v>255</v>
      </c>
      <c r="B55">
        <v>4653</v>
      </c>
      <c r="C55" t="s">
        <v>256</v>
      </c>
      <c r="D55">
        <v>56</v>
      </c>
      <c r="E55">
        <v>46</v>
      </c>
      <c r="F55">
        <v>43</v>
      </c>
      <c r="G55">
        <v>40</v>
      </c>
      <c r="H55">
        <v>50</v>
      </c>
      <c r="J55">
        <v>43</v>
      </c>
      <c r="M55">
        <v>55</v>
      </c>
      <c r="N55">
        <v>45</v>
      </c>
      <c r="O55">
        <v>40</v>
      </c>
      <c r="P55">
        <v>40</v>
      </c>
      <c r="Q55">
        <v>43</v>
      </c>
      <c r="R55">
        <v>41</v>
      </c>
      <c r="S55">
        <v>48</v>
      </c>
      <c r="T55">
        <v>42</v>
      </c>
      <c r="U55">
        <v>36</v>
      </c>
      <c r="W55">
        <v>48</v>
      </c>
      <c r="X55">
        <v>42</v>
      </c>
      <c r="Y55">
        <v>39</v>
      </c>
      <c r="Z55">
        <v>90</v>
      </c>
      <c r="AA55">
        <v>39</v>
      </c>
      <c r="AB55">
        <f t="shared" si="3"/>
        <v>926</v>
      </c>
      <c r="AC55" t="s">
        <v>36</v>
      </c>
      <c r="AD55">
        <f t="shared" si="4"/>
        <v>61.733333333333334</v>
      </c>
      <c r="AE55">
        <f t="shared" si="5"/>
        <v>86</v>
      </c>
    </row>
    <row r="56" spans="1:31">
      <c r="A56" t="s">
        <v>257</v>
      </c>
      <c r="B56">
        <v>4654</v>
      </c>
      <c r="C56" t="s">
        <v>258</v>
      </c>
      <c r="D56">
        <v>67</v>
      </c>
      <c r="E56">
        <v>44</v>
      </c>
      <c r="F56">
        <v>42</v>
      </c>
      <c r="G56">
        <v>45</v>
      </c>
      <c r="H56">
        <v>63</v>
      </c>
      <c r="J56">
        <v>49</v>
      </c>
      <c r="M56">
        <v>63</v>
      </c>
      <c r="N56">
        <v>44</v>
      </c>
      <c r="O56">
        <v>41</v>
      </c>
      <c r="P56">
        <v>43</v>
      </c>
      <c r="Q56">
        <v>56</v>
      </c>
      <c r="R56">
        <v>58</v>
      </c>
      <c r="S56">
        <v>59</v>
      </c>
      <c r="T56">
        <v>42</v>
      </c>
      <c r="U56">
        <v>36</v>
      </c>
      <c r="W56">
        <v>61</v>
      </c>
      <c r="X56">
        <v>42</v>
      </c>
      <c r="Y56">
        <v>39</v>
      </c>
      <c r="Z56">
        <v>94</v>
      </c>
      <c r="AA56">
        <v>40</v>
      </c>
      <c r="AB56">
        <f t="shared" si="3"/>
        <v>1028</v>
      </c>
      <c r="AC56" t="s">
        <v>33</v>
      </c>
      <c r="AD56">
        <f t="shared" si="4"/>
        <v>68.533333333333331</v>
      </c>
      <c r="AE56">
        <f t="shared" si="5"/>
        <v>89.333333333333329</v>
      </c>
    </row>
    <row r="57" spans="1:31">
      <c r="A57" t="s">
        <v>261</v>
      </c>
      <c r="B57">
        <v>4656</v>
      </c>
      <c r="C57" t="s">
        <v>262</v>
      </c>
      <c r="D57">
        <v>74</v>
      </c>
      <c r="E57">
        <v>42</v>
      </c>
      <c r="F57">
        <v>39</v>
      </c>
      <c r="G57">
        <v>55</v>
      </c>
      <c r="H57">
        <v>70</v>
      </c>
      <c r="K57">
        <v>71</v>
      </c>
      <c r="L57">
        <v>63</v>
      </c>
      <c r="N57">
        <v>42</v>
      </c>
      <c r="O57">
        <v>42</v>
      </c>
      <c r="P57">
        <v>40</v>
      </c>
      <c r="Q57">
        <v>79</v>
      </c>
      <c r="R57">
        <v>66</v>
      </c>
      <c r="S57">
        <v>64</v>
      </c>
      <c r="T57">
        <v>43</v>
      </c>
      <c r="U57">
        <v>35</v>
      </c>
      <c r="W57">
        <v>60</v>
      </c>
      <c r="X57">
        <v>47</v>
      </c>
      <c r="Y57">
        <v>43</v>
      </c>
      <c r="Z57">
        <v>96</v>
      </c>
      <c r="AA57">
        <v>46</v>
      </c>
      <c r="AB57">
        <f t="shared" si="3"/>
        <v>1117</v>
      </c>
      <c r="AC57" t="s">
        <v>33</v>
      </c>
      <c r="AD57">
        <f t="shared" si="4"/>
        <v>74.466666666666669</v>
      </c>
      <c r="AE57">
        <f t="shared" si="5"/>
        <v>94.666666666666671</v>
      </c>
    </row>
    <row r="58" spans="1:31">
      <c r="A58" t="s">
        <v>265</v>
      </c>
      <c r="B58">
        <v>4657</v>
      </c>
      <c r="C58" t="s">
        <v>266</v>
      </c>
      <c r="D58">
        <v>64</v>
      </c>
      <c r="E58">
        <v>48</v>
      </c>
      <c r="F58">
        <v>45</v>
      </c>
      <c r="G58">
        <v>66</v>
      </c>
      <c r="H58">
        <v>58</v>
      </c>
      <c r="J58">
        <v>60</v>
      </c>
      <c r="K58">
        <v>67</v>
      </c>
      <c r="N58">
        <v>47</v>
      </c>
      <c r="O58">
        <v>44</v>
      </c>
      <c r="P58">
        <v>46</v>
      </c>
      <c r="Q58">
        <v>72</v>
      </c>
      <c r="R58">
        <v>63</v>
      </c>
      <c r="S58">
        <v>66</v>
      </c>
      <c r="T58">
        <v>47</v>
      </c>
      <c r="U58">
        <v>45</v>
      </c>
      <c r="W58">
        <v>54</v>
      </c>
      <c r="X58">
        <v>47</v>
      </c>
      <c r="Y58">
        <v>44</v>
      </c>
      <c r="Z58">
        <v>95</v>
      </c>
      <c r="AA58">
        <v>45</v>
      </c>
      <c r="AB58">
        <f t="shared" si="3"/>
        <v>1123</v>
      </c>
      <c r="AC58" t="s">
        <v>33</v>
      </c>
      <c r="AD58">
        <f t="shared" si="4"/>
        <v>74.86666666666666</v>
      </c>
      <c r="AE58">
        <f t="shared" si="5"/>
        <v>93.333333333333329</v>
      </c>
    </row>
    <row r="59" spans="1:31">
      <c r="A59" t="s">
        <v>269</v>
      </c>
      <c r="B59">
        <v>4658</v>
      </c>
      <c r="C59" t="s">
        <v>270</v>
      </c>
      <c r="D59">
        <v>60</v>
      </c>
      <c r="E59">
        <v>44</v>
      </c>
      <c r="F59">
        <v>42</v>
      </c>
      <c r="G59">
        <v>50</v>
      </c>
      <c r="H59">
        <v>53</v>
      </c>
      <c r="K59">
        <v>58</v>
      </c>
      <c r="L59">
        <v>59</v>
      </c>
      <c r="N59">
        <v>44</v>
      </c>
      <c r="O59">
        <v>39</v>
      </c>
      <c r="P59">
        <v>46</v>
      </c>
      <c r="Q59">
        <v>70</v>
      </c>
      <c r="R59">
        <v>55</v>
      </c>
      <c r="S59">
        <v>54</v>
      </c>
      <c r="T59">
        <v>44</v>
      </c>
      <c r="U59">
        <v>43</v>
      </c>
      <c r="W59">
        <v>40</v>
      </c>
      <c r="X59">
        <v>45</v>
      </c>
      <c r="Y59">
        <v>42</v>
      </c>
      <c r="Z59">
        <v>93</v>
      </c>
      <c r="AA59">
        <v>42</v>
      </c>
      <c r="AB59">
        <f t="shared" si="3"/>
        <v>1023</v>
      </c>
      <c r="AC59" t="s">
        <v>33</v>
      </c>
      <c r="AD59">
        <f t="shared" si="4"/>
        <v>68.2</v>
      </c>
      <c r="AE59">
        <f t="shared" si="5"/>
        <v>90</v>
      </c>
    </row>
    <row r="60" spans="1:31">
      <c r="A60" t="s">
        <v>273</v>
      </c>
      <c r="B60">
        <v>4659</v>
      </c>
      <c r="C60" t="s">
        <v>274</v>
      </c>
      <c r="D60">
        <v>56</v>
      </c>
      <c r="E60">
        <v>42</v>
      </c>
      <c r="F60">
        <v>40</v>
      </c>
      <c r="G60">
        <v>55</v>
      </c>
      <c r="H60">
        <v>63</v>
      </c>
      <c r="K60">
        <v>54</v>
      </c>
      <c r="L60">
        <v>51</v>
      </c>
      <c r="N60">
        <v>42</v>
      </c>
      <c r="O60">
        <v>40</v>
      </c>
      <c r="P60">
        <v>46</v>
      </c>
      <c r="Q60">
        <v>61</v>
      </c>
      <c r="R60">
        <v>55</v>
      </c>
      <c r="S60">
        <v>60</v>
      </c>
      <c r="T60">
        <v>46</v>
      </c>
      <c r="U60">
        <v>40</v>
      </c>
      <c r="W60">
        <v>53</v>
      </c>
      <c r="X60">
        <v>46</v>
      </c>
      <c r="Y60">
        <v>42</v>
      </c>
      <c r="Z60">
        <v>92</v>
      </c>
      <c r="AA60">
        <v>46</v>
      </c>
      <c r="AB60">
        <f t="shared" si="3"/>
        <v>1030</v>
      </c>
      <c r="AC60" t="s">
        <v>33</v>
      </c>
      <c r="AD60">
        <f t="shared" si="4"/>
        <v>68.666666666666671</v>
      </c>
      <c r="AE60">
        <f t="shared" si="5"/>
        <v>92</v>
      </c>
    </row>
    <row r="61" spans="1:31">
      <c r="A61" t="s">
        <v>277</v>
      </c>
      <c r="B61">
        <v>4660</v>
      </c>
      <c r="C61" t="s">
        <v>278</v>
      </c>
      <c r="D61">
        <v>44</v>
      </c>
      <c r="E61">
        <v>30</v>
      </c>
      <c r="F61">
        <v>27</v>
      </c>
      <c r="G61">
        <v>52</v>
      </c>
      <c r="H61">
        <v>49</v>
      </c>
      <c r="J61">
        <v>53</v>
      </c>
      <c r="K61">
        <v>43</v>
      </c>
      <c r="N61">
        <v>30</v>
      </c>
      <c r="O61">
        <v>36</v>
      </c>
      <c r="P61">
        <v>41</v>
      </c>
      <c r="Q61">
        <v>51</v>
      </c>
      <c r="R61">
        <v>50</v>
      </c>
      <c r="S61">
        <v>53</v>
      </c>
      <c r="T61">
        <v>42</v>
      </c>
      <c r="U61">
        <v>35</v>
      </c>
      <c r="W61">
        <v>49</v>
      </c>
      <c r="X61">
        <v>35</v>
      </c>
      <c r="Y61">
        <v>25</v>
      </c>
      <c r="Z61">
        <v>87</v>
      </c>
      <c r="AA61">
        <v>36</v>
      </c>
      <c r="AB61">
        <f t="shared" si="3"/>
        <v>868</v>
      </c>
      <c r="AC61" t="s">
        <v>84</v>
      </c>
      <c r="AD61">
        <f t="shared" si="4"/>
        <v>57.866666666666667</v>
      </c>
      <c r="AE61">
        <f t="shared" si="5"/>
        <v>82</v>
      </c>
    </row>
    <row r="62" spans="1:31">
      <c r="A62" t="s">
        <v>279</v>
      </c>
      <c r="B62">
        <v>4661</v>
      </c>
      <c r="C62" t="s">
        <v>280</v>
      </c>
      <c r="D62">
        <v>54</v>
      </c>
      <c r="E62">
        <v>44</v>
      </c>
      <c r="F62">
        <v>42</v>
      </c>
      <c r="G62">
        <v>57</v>
      </c>
      <c r="H62">
        <v>65</v>
      </c>
      <c r="J62">
        <v>57</v>
      </c>
      <c r="M62">
        <v>58</v>
      </c>
      <c r="N62">
        <v>40</v>
      </c>
      <c r="O62">
        <v>41</v>
      </c>
      <c r="P62">
        <v>42</v>
      </c>
      <c r="Q62">
        <v>49</v>
      </c>
      <c r="R62">
        <v>53</v>
      </c>
      <c r="S62">
        <v>57</v>
      </c>
      <c r="T62">
        <v>42</v>
      </c>
      <c r="U62">
        <v>38</v>
      </c>
      <c r="W62">
        <v>60</v>
      </c>
      <c r="X62">
        <v>40</v>
      </c>
      <c r="Y62">
        <v>33</v>
      </c>
      <c r="Z62">
        <v>95</v>
      </c>
      <c r="AA62">
        <v>45</v>
      </c>
      <c r="AB62">
        <f t="shared" si="3"/>
        <v>1012</v>
      </c>
      <c r="AC62" t="s">
        <v>33</v>
      </c>
      <c r="AD62">
        <f t="shared" si="4"/>
        <v>67.466666666666669</v>
      </c>
      <c r="AE62">
        <f t="shared" si="5"/>
        <v>93.333333333333329</v>
      </c>
    </row>
    <row r="63" spans="1:31">
      <c r="A63" t="s">
        <v>281</v>
      </c>
      <c r="B63">
        <v>4662</v>
      </c>
      <c r="C63" t="s">
        <v>282</v>
      </c>
      <c r="D63">
        <v>56</v>
      </c>
      <c r="E63">
        <v>44</v>
      </c>
      <c r="F63">
        <v>42</v>
      </c>
      <c r="G63">
        <v>49</v>
      </c>
      <c r="H63">
        <v>55</v>
      </c>
      <c r="J63">
        <v>59</v>
      </c>
      <c r="M63">
        <v>58</v>
      </c>
      <c r="N63">
        <v>40</v>
      </c>
      <c r="O63">
        <v>40</v>
      </c>
      <c r="P63">
        <v>44</v>
      </c>
      <c r="Q63">
        <v>49</v>
      </c>
      <c r="R63">
        <v>56</v>
      </c>
      <c r="S63">
        <v>56</v>
      </c>
      <c r="T63">
        <v>45</v>
      </c>
      <c r="U63">
        <v>42</v>
      </c>
      <c r="W63">
        <v>58</v>
      </c>
      <c r="X63">
        <v>45</v>
      </c>
      <c r="Y63">
        <v>38</v>
      </c>
      <c r="Z63">
        <v>91</v>
      </c>
      <c r="AA63">
        <v>41</v>
      </c>
      <c r="AB63">
        <f t="shared" si="3"/>
        <v>1008</v>
      </c>
      <c r="AC63" t="s">
        <v>33</v>
      </c>
      <c r="AD63">
        <f t="shared" si="4"/>
        <v>67.2</v>
      </c>
      <c r="AE63">
        <f t="shared" si="5"/>
        <v>88</v>
      </c>
    </row>
    <row r="64" spans="1:31">
      <c r="A64" t="s">
        <v>289</v>
      </c>
      <c r="B64">
        <v>4663</v>
      </c>
      <c r="C64" t="s">
        <v>290</v>
      </c>
      <c r="D64">
        <v>62</v>
      </c>
      <c r="E64">
        <v>46</v>
      </c>
      <c r="F64">
        <v>44</v>
      </c>
      <c r="G64">
        <v>56</v>
      </c>
      <c r="H64">
        <v>60</v>
      </c>
      <c r="J64">
        <v>57</v>
      </c>
      <c r="K64">
        <v>67</v>
      </c>
      <c r="N64">
        <v>46</v>
      </c>
      <c r="O64">
        <v>42</v>
      </c>
      <c r="P64">
        <v>46</v>
      </c>
      <c r="Q64">
        <v>62</v>
      </c>
      <c r="R64">
        <v>59</v>
      </c>
      <c r="S64">
        <v>62</v>
      </c>
      <c r="T64">
        <v>46</v>
      </c>
      <c r="U64">
        <v>43</v>
      </c>
      <c r="V64">
        <v>62</v>
      </c>
      <c r="X64">
        <v>46</v>
      </c>
      <c r="Y64">
        <v>45</v>
      </c>
      <c r="Z64">
        <v>92</v>
      </c>
      <c r="AA64">
        <v>41</v>
      </c>
      <c r="AB64">
        <f t="shared" si="3"/>
        <v>1084</v>
      </c>
      <c r="AC64" t="s">
        <v>33</v>
      </c>
      <c r="AD64">
        <f t="shared" si="4"/>
        <v>72.266666666666666</v>
      </c>
      <c r="AE64">
        <f t="shared" si="5"/>
        <v>88.666666666666671</v>
      </c>
    </row>
    <row r="65" spans="1:31">
      <c r="A65" t="s">
        <v>291</v>
      </c>
      <c r="B65">
        <v>4664</v>
      </c>
      <c r="C65" t="s">
        <v>292</v>
      </c>
      <c r="D65">
        <v>68</v>
      </c>
      <c r="E65">
        <v>47</v>
      </c>
      <c r="F65">
        <v>45</v>
      </c>
      <c r="G65">
        <v>60</v>
      </c>
      <c r="H65">
        <v>75</v>
      </c>
      <c r="K65">
        <v>61</v>
      </c>
      <c r="L65">
        <v>64</v>
      </c>
      <c r="N65">
        <v>44</v>
      </c>
      <c r="O65">
        <v>40</v>
      </c>
      <c r="P65">
        <v>45</v>
      </c>
      <c r="Q65">
        <v>63</v>
      </c>
      <c r="R65">
        <v>64</v>
      </c>
      <c r="S65">
        <v>60</v>
      </c>
      <c r="T65">
        <v>45</v>
      </c>
      <c r="U65">
        <v>42</v>
      </c>
      <c r="W65">
        <v>65</v>
      </c>
      <c r="X65">
        <v>47</v>
      </c>
      <c r="Y65">
        <v>40</v>
      </c>
      <c r="Z65">
        <v>92</v>
      </c>
      <c r="AA65">
        <v>41</v>
      </c>
      <c r="AB65">
        <f t="shared" si="3"/>
        <v>1108</v>
      </c>
      <c r="AC65" t="s">
        <v>33</v>
      </c>
      <c r="AD65">
        <f t="shared" si="4"/>
        <v>73.86666666666666</v>
      </c>
      <c r="AE65">
        <f t="shared" si="5"/>
        <v>88.666666666666671</v>
      </c>
    </row>
    <row r="66" spans="1:31">
      <c r="A66" t="s">
        <v>297</v>
      </c>
      <c r="B66">
        <v>4666</v>
      </c>
      <c r="C66" t="s">
        <v>298</v>
      </c>
      <c r="D66">
        <v>57</v>
      </c>
      <c r="E66">
        <v>37</v>
      </c>
      <c r="F66">
        <v>33</v>
      </c>
      <c r="G66">
        <v>46</v>
      </c>
      <c r="H66">
        <v>67</v>
      </c>
      <c r="J66">
        <v>59</v>
      </c>
      <c r="K66">
        <v>62</v>
      </c>
      <c r="N66">
        <v>37</v>
      </c>
      <c r="O66">
        <v>37</v>
      </c>
      <c r="P66">
        <v>45</v>
      </c>
      <c r="Q66">
        <v>58</v>
      </c>
      <c r="R66">
        <v>61</v>
      </c>
      <c r="S66">
        <v>65</v>
      </c>
      <c r="T66">
        <v>43</v>
      </c>
      <c r="U66">
        <v>38</v>
      </c>
      <c r="W66">
        <v>69</v>
      </c>
      <c r="X66">
        <v>43</v>
      </c>
      <c r="Y66">
        <v>40</v>
      </c>
      <c r="Z66">
        <v>95</v>
      </c>
      <c r="AA66">
        <v>46</v>
      </c>
      <c r="AB66">
        <f t="shared" ref="AB66:AB74" si="6">SUM(D66:AA66)</f>
        <v>1038</v>
      </c>
      <c r="AC66" t="s">
        <v>33</v>
      </c>
      <c r="AD66">
        <f t="shared" ref="AD66:AD74" si="7">(AB66/15)</f>
        <v>69.2</v>
      </c>
      <c r="AE66">
        <f t="shared" ref="AE66:AE74" si="8">(Z66+AA66)/1.5</f>
        <v>94</v>
      </c>
    </row>
    <row r="67" spans="1:31">
      <c r="A67" t="s">
        <v>299</v>
      </c>
      <c r="B67">
        <v>4667</v>
      </c>
      <c r="C67" t="s">
        <v>300</v>
      </c>
      <c r="D67">
        <v>49</v>
      </c>
      <c r="E67">
        <v>38</v>
      </c>
      <c r="F67">
        <v>34</v>
      </c>
      <c r="G67">
        <v>54</v>
      </c>
      <c r="H67">
        <v>65</v>
      </c>
      <c r="J67">
        <v>66</v>
      </c>
      <c r="K67">
        <v>59</v>
      </c>
      <c r="N67">
        <v>38</v>
      </c>
      <c r="O67">
        <v>39</v>
      </c>
      <c r="P67">
        <v>43</v>
      </c>
      <c r="Q67">
        <v>61</v>
      </c>
      <c r="R67">
        <v>66</v>
      </c>
      <c r="S67">
        <v>59</v>
      </c>
      <c r="T67">
        <v>42</v>
      </c>
      <c r="U67">
        <v>36</v>
      </c>
      <c r="W67">
        <v>69</v>
      </c>
      <c r="X67">
        <v>42</v>
      </c>
      <c r="Y67">
        <v>39</v>
      </c>
      <c r="Z67">
        <v>90</v>
      </c>
      <c r="AA67">
        <v>41</v>
      </c>
      <c r="AB67">
        <f t="shared" si="6"/>
        <v>1030</v>
      </c>
      <c r="AC67" t="s">
        <v>33</v>
      </c>
      <c r="AD67">
        <f t="shared" si="7"/>
        <v>68.666666666666671</v>
      </c>
      <c r="AE67">
        <f t="shared" si="8"/>
        <v>87.333333333333329</v>
      </c>
    </row>
    <row r="68" spans="1:31">
      <c r="A68" t="s">
        <v>301</v>
      </c>
      <c r="B68">
        <v>4668</v>
      </c>
      <c r="C68" t="s">
        <v>302</v>
      </c>
      <c r="D68">
        <v>47</v>
      </c>
      <c r="E68">
        <v>30</v>
      </c>
      <c r="F68">
        <v>24</v>
      </c>
      <c r="G68">
        <v>40</v>
      </c>
      <c r="H68">
        <v>53</v>
      </c>
      <c r="J68">
        <v>46</v>
      </c>
      <c r="M68">
        <v>51</v>
      </c>
      <c r="N68">
        <v>32</v>
      </c>
      <c r="O68">
        <v>40</v>
      </c>
      <c r="P68">
        <v>27</v>
      </c>
      <c r="Q68">
        <v>43</v>
      </c>
      <c r="R68">
        <v>47</v>
      </c>
      <c r="S68">
        <v>48</v>
      </c>
      <c r="T68">
        <v>42</v>
      </c>
      <c r="U68">
        <v>38</v>
      </c>
      <c r="W68">
        <v>46</v>
      </c>
      <c r="X68">
        <v>35</v>
      </c>
      <c r="Y68">
        <v>30</v>
      </c>
      <c r="Z68">
        <v>68</v>
      </c>
      <c r="AA68">
        <v>33</v>
      </c>
      <c r="AB68">
        <f t="shared" si="6"/>
        <v>820</v>
      </c>
      <c r="AC68" t="s">
        <v>84</v>
      </c>
      <c r="AD68">
        <f t="shared" si="7"/>
        <v>54.666666666666664</v>
      </c>
      <c r="AE68">
        <f t="shared" si="8"/>
        <v>67.333333333333329</v>
      </c>
    </row>
    <row r="69" spans="1:31">
      <c r="A69" t="s">
        <v>307</v>
      </c>
      <c r="B69">
        <v>4669</v>
      </c>
      <c r="C69" t="s">
        <v>308</v>
      </c>
      <c r="D69">
        <v>76</v>
      </c>
      <c r="E69">
        <v>47</v>
      </c>
      <c r="F69">
        <v>45</v>
      </c>
      <c r="G69">
        <v>68</v>
      </c>
      <c r="H69">
        <v>73</v>
      </c>
      <c r="J69">
        <v>63</v>
      </c>
      <c r="K69">
        <v>72</v>
      </c>
      <c r="N69">
        <v>46</v>
      </c>
      <c r="O69">
        <v>44</v>
      </c>
      <c r="P69">
        <v>41</v>
      </c>
      <c r="Q69">
        <v>63</v>
      </c>
      <c r="R69">
        <v>66</v>
      </c>
      <c r="S69">
        <v>62</v>
      </c>
      <c r="T69">
        <v>47</v>
      </c>
      <c r="U69">
        <v>47</v>
      </c>
      <c r="W69">
        <v>71</v>
      </c>
      <c r="X69">
        <v>47</v>
      </c>
      <c r="Y69">
        <v>46</v>
      </c>
      <c r="Z69">
        <v>97</v>
      </c>
      <c r="AA69">
        <v>47</v>
      </c>
      <c r="AB69">
        <f t="shared" si="6"/>
        <v>1168</v>
      </c>
      <c r="AC69" t="s">
        <v>33</v>
      </c>
      <c r="AD69">
        <f t="shared" si="7"/>
        <v>77.86666666666666</v>
      </c>
      <c r="AE69">
        <f t="shared" si="8"/>
        <v>96</v>
      </c>
    </row>
    <row r="70" spans="1:31">
      <c r="A70" t="s">
        <v>314</v>
      </c>
      <c r="B70">
        <v>4670</v>
      </c>
      <c r="C70" t="s">
        <v>315</v>
      </c>
      <c r="D70">
        <v>63</v>
      </c>
      <c r="E70">
        <v>37</v>
      </c>
      <c r="F70">
        <v>40</v>
      </c>
      <c r="G70">
        <v>57</v>
      </c>
      <c r="H70">
        <v>70</v>
      </c>
      <c r="I70">
        <v>73</v>
      </c>
      <c r="K70">
        <v>67</v>
      </c>
      <c r="N70">
        <v>40</v>
      </c>
      <c r="O70">
        <v>42</v>
      </c>
      <c r="P70">
        <v>45</v>
      </c>
      <c r="Q70">
        <v>65</v>
      </c>
      <c r="R70">
        <v>67</v>
      </c>
      <c r="S70">
        <v>64</v>
      </c>
      <c r="T70">
        <v>44</v>
      </c>
      <c r="U70">
        <v>46</v>
      </c>
      <c r="W70">
        <v>71</v>
      </c>
      <c r="X70">
        <v>46</v>
      </c>
      <c r="Y70">
        <v>45</v>
      </c>
      <c r="Z70">
        <v>92</v>
      </c>
      <c r="AA70">
        <v>43</v>
      </c>
      <c r="AB70">
        <f t="shared" si="6"/>
        <v>1117</v>
      </c>
      <c r="AC70" t="s">
        <v>33</v>
      </c>
      <c r="AD70">
        <f t="shared" si="7"/>
        <v>74.466666666666669</v>
      </c>
      <c r="AE70">
        <f t="shared" si="8"/>
        <v>90</v>
      </c>
    </row>
    <row r="71" spans="1:31">
      <c r="A71" t="s">
        <v>320</v>
      </c>
      <c r="B71">
        <v>4671</v>
      </c>
      <c r="C71" t="s">
        <v>321</v>
      </c>
      <c r="D71">
        <v>43</v>
      </c>
      <c r="E71">
        <v>30</v>
      </c>
      <c r="F71">
        <v>34</v>
      </c>
      <c r="G71">
        <v>43</v>
      </c>
      <c r="H71">
        <v>57</v>
      </c>
      <c r="L71">
        <v>40</v>
      </c>
      <c r="M71">
        <v>51</v>
      </c>
      <c r="N71">
        <v>34</v>
      </c>
      <c r="O71">
        <v>37</v>
      </c>
      <c r="P71">
        <v>32</v>
      </c>
      <c r="Q71">
        <v>40</v>
      </c>
      <c r="R71">
        <v>50</v>
      </c>
      <c r="S71">
        <v>56</v>
      </c>
      <c r="T71">
        <v>42</v>
      </c>
      <c r="U71">
        <v>43</v>
      </c>
      <c r="W71">
        <v>44</v>
      </c>
      <c r="X71">
        <v>41</v>
      </c>
      <c r="Y71">
        <v>35</v>
      </c>
      <c r="Z71">
        <v>82</v>
      </c>
      <c r="AA71">
        <v>43</v>
      </c>
      <c r="AB71">
        <f t="shared" si="6"/>
        <v>877</v>
      </c>
      <c r="AC71" t="s">
        <v>84</v>
      </c>
      <c r="AD71">
        <f t="shared" si="7"/>
        <v>58.466666666666669</v>
      </c>
      <c r="AE71">
        <f t="shared" si="8"/>
        <v>83.333333333333329</v>
      </c>
    </row>
    <row r="72" spans="1:31">
      <c r="A72" t="s">
        <v>322</v>
      </c>
      <c r="C72" t="s">
        <v>323</v>
      </c>
      <c r="D72">
        <v>30</v>
      </c>
      <c r="E72">
        <v>20</v>
      </c>
      <c r="F72">
        <v>28</v>
      </c>
      <c r="G72">
        <v>41</v>
      </c>
      <c r="H72">
        <v>40</v>
      </c>
      <c r="L72">
        <v>58</v>
      </c>
      <c r="M72">
        <v>46</v>
      </c>
      <c r="N72">
        <v>25</v>
      </c>
      <c r="O72">
        <v>25</v>
      </c>
      <c r="P72">
        <v>23</v>
      </c>
      <c r="Q72">
        <v>40</v>
      </c>
      <c r="R72">
        <v>45</v>
      </c>
      <c r="S72">
        <v>40</v>
      </c>
      <c r="T72">
        <v>22</v>
      </c>
      <c r="U72">
        <v>10</v>
      </c>
      <c r="V72">
        <v>40</v>
      </c>
      <c r="X72">
        <v>30</v>
      </c>
      <c r="Y72">
        <v>22</v>
      </c>
      <c r="Z72">
        <v>50</v>
      </c>
      <c r="AA72">
        <v>22</v>
      </c>
      <c r="AB72">
        <f t="shared" si="6"/>
        <v>657</v>
      </c>
      <c r="AC72" t="s">
        <v>43</v>
      </c>
      <c r="AD72">
        <f t="shared" si="7"/>
        <v>43.8</v>
      </c>
      <c r="AE72">
        <f t="shared" si="8"/>
        <v>48</v>
      </c>
    </row>
    <row r="73" spans="1:31">
      <c r="A73" t="s">
        <v>324</v>
      </c>
      <c r="B73">
        <v>4672</v>
      </c>
      <c r="C73" t="s">
        <v>325</v>
      </c>
      <c r="D73">
        <v>48</v>
      </c>
      <c r="E73">
        <v>30</v>
      </c>
      <c r="F73">
        <v>25</v>
      </c>
      <c r="G73">
        <v>49</v>
      </c>
      <c r="H73">
        <v>53</v>
      </c>
      <c r="L73">
        <v>59</v>
      </c>
      <c r="M73">
        <v>50</v>
      </c>
      <c r="N73">
        <v>30</v>
      </c>
      <c r="O73">
        <v>33</v>
      </c>
      <c r="P73">
        <v>20</v>
      </c>
      <c r="Q73">
        <v>46</v>
      </c>
      <c r="R73">
        <v>51</v>
      </c>
      <c r="S73">
        <v>58</v>
      </c>
      <c r="T73">
        <v>41</v>
      </c>
      <c r="U73">
        <v>38</v>
      </c>
      <c r="W73">
        <v>60</v>
      </c>
      <c r="X73">
        <v>41</v>
      </c>
      <c r="Y73">
        <v>34</v>
      </c>
      <c r="Z73">
        <v>80</v>
      </c>
      <c r="AA73">
        <v>42</v>
      </c>
      <c r="AB73">
        <f t="shared" si="6"/>
        <v>888</v>
      </c>
      <c r="AC73" t="s">
        <v>84</v>
      </c>
      <c r="AD73">
        <f t="shared" si="7"/>
        <v>59.2</v>
      </c>
      <c r="AE73">
        <f t="shared" si="8"/>
        <v>81.333333333333329</v>
      </c>
    </row>
    <row r="74" spans="1:31">
      <c r="A74" t="s">
        <v>330</v>
      </c>
      <c r="B74">
        <v>4673</v>
      </c>
      <c r="C74" t="s">
        <v>331</v>
      </c>
      <c r="D74">
        <v>46</v>
      </c>
      <c r="E74">
        <v>30</v>
      </c>
      <c r="F74">
        <v>25</v>
      </c>
      <c r="G74">
        <v>55</v>
      </c>
      <c r="H74">
        <v>64</v>
      </c>
      <c r="K74">
        <v>65</v>
      </c>
      <c r="L74">
        <v>50</v>
      </c>
      <c r="N74">
        <v>30</v>
      </c>
      <c r="O74">
        <v>30</v>
      </c>
      <c r="P74">
        <v>30</v>
      </c>
      <c r="Q74">
        <v>54</v>
      </c>
      <c r="R74">
        <v>52</v>
      </c>
      <c r="S74">
        <v>68</v>
      </c>
      <c r="T74">
        <v>42</v>
      </c>
      <c r="U74">
        <v>37</v>
      </c>
      <c r="W74">
        <v>68</v>
      </c>
      <c r="X74">
        <v>24</v>
      </c>
      <c r="Y74">
        <v>10</v>
      </c>
      <c r="Z74">
        <v>91</v>
      </c>
      <c r="AA74">
        <v>38</v>
      </c>
      <c r="AB74">
        <f t="shared" si="6"/>
        <v>909</v>
      </c>
      <c r="AC74" t="s">
        <v>43</v>
      </c>
      <c r="AD74">
        <f t="shared" si="7"/>
        <v>60.6</v>
      </c>
      <c r="AE74">
        <f t="shared" si="8"/>
        <v>86</v>
      </c>
    </row>
    <row r="76" spans="1:31">
      <c r="C76" t="s">
        <v>332</v>
      </c>
      <c r="D76">
        <f>COUNTIF(D2:D74,"&gt;=66")</f>
        <v>12</v>
      </c>
      <c r="E76">
        <f>COUNTIF(E2:E74,"&gt;=20")</f>
        <v>73</v>
      </c>
      <c r="F76">
        <f>COUNTIF(F2:F74,"&gt;=20")</f>
        <v>73</v>
      </c>
      <c r="G76">
        <f t="shared" ref="G76:M76" si="9">COUNTIF(G2:G74,"&gt;=66")</f>
        <v>4</v>
      </c>
      <c r="H76">
        <f t="shared" si="9"/>
        <v>12</v>
      </c>
      <c r="I76">
        <f t="shared" si="9"/>
        <v>2</v>
      </c>
      <c r="J76">
        <f t="shared" si="9"/>
        <v>3</v>
      </c>
      <c r="K76">
        <f t="shared" si="9"/>
        <v>13</v>
      </c>
      <c r="L76">
        <f t="shared" si="9"/>
        <v>0</v>
      </c>
      <c r="M76">
        <f t="shared" si="9"/>
        <v>1</v>
      </c>
      <c r="N76">
        <f>COUNTIF(N2:N74,"&gt;=20")</f>
        <v>73</v>
      </c>
      <c r="O76">
        <f>COUNTIF(O2:O74,"&gt;=20")</f>
        <v>73</v>
      </c>
      <c r="P76">
        <f>COUNTIF(P2:P74,"&gt;=20")</f>
        <v>73</v>
      </c>
      <c r="Q76">
        <f>COUNTIF(Q2:Q74,"&gt;=66")</f>
        <v>14</v>
      </c>
      <c r="R76">
        <f>COUNTIF(R2:R74,"&gt;=66")</f>
        <v>13</v>
      </c>
      <c r="S76">
        <f>COUNTIF(S2:S74,"&gt;=66")</f>
        <v>12</v>
      </c>
      <c r="V76">
        <f>COUNTIF(V2:V74,"&gt;=66")</f>
        <v>0</v>
      </c>
      <c r="W76">
        <f>COUNTIF(W2:W74,"&gt;=66")</f>
        <v>6</v>
      </c>
      <c r="X76">
        <f>COUNTIF(X2:X74,"&gt;=20")</f>
        <v>73</v>
      </c>
      <c r="Y76">
        <f>COUNTIF(Y2:Y74,"&gt;=20")</f>
        <v>72</v>
      </c>
      <c r="Z76">
        <f>COUNTIF(Z2:Z74,"&gt;=40")</f>
        <v>73</v>
      </c>
      <c r="AA76">
        <f>COUNTIF(AA2:AA74,"&gt;=20")</f>
        <v>73</v>
      </c>
      <c r="AC76">
        <f>COUNTIF(AC2:AC74,"D")</f>
        <v>48</v>
      </c>
      <c r="AE76" t="s">
        <v>333</v>
      </c>
    </row>
    <row r="77" spans="1:31">
      <c r="C77" t="s">
        <v>36</v>
      </c>
      <c r="D77">
        <f>COUNTIFS(D2:D74,"&gt;=60",D2:D74,"&lt;66")</f>
        <v>19</v>
      </c>
      <c r="E77">
        <f>COUNTIF(E2:E74,"&lt;20")</f>
        <v>0</v>
      </c>
      <c r="F77">
        <f>COUNTIF(F2:F74,"&lt;20")</f>
        <v>0</v>
      </c>
      <c r="G77">
        <f t="shared" ref="G77:M77" si="10">COUNTIFS(G2:G74,"&gt;=60",G2:G74,"&lt;66")</f>
        <v>7</v>
      </c>
      <c r="H77">
        <f t="shared" si="10"/>
        <v>25</v>
      </c>
      <c r="I77">
        <f t="shared" si="10"/>
        <v>4</v>
      </c>
      <c r="J77">
        <f t="shared" si="10"/>
        <v>5</v>
      </c>
      <c r="K77">
        <f t="shared" si="10"/>
        <v>10</v>
      </c>
      <c r="L77">
        <f t="shared" si="10"/>
        <v>8</v>
      </c>
      <c r="M77">
        <f t="shared" si="10"/>
        <v>3</v>
      </c>
      <c r="N77">
        <f>COUNTIF(N2:N74,"&lt;20")</f>
        <v>0</v>
      </c>
      <c r="O77">
        <f>COUNTIF(O2:O74,"&lt;20")</f>
        <v>0</v>
      </c>
      <c r="P77">
        <f>COUNTIF(P2:P74,"&lt;20")</f>
        <v>0</v>
      </c>
      <c r="Q77">
        <f>COUNTIFS(Q2:Q74,"&gt;=60",Q2:Q74,"&lt;66")</f>
        <v>15</v>
      </c>
      <c r="R77">
        <f>COUNTIFS(R2:R74,"&gt;=60",R2:R74,"&lt;66")</f>
        <v>20</v>
      </c>
      <c r="S77">
        <f>COUNTIFS(S2:S74,"&gt;=60",S2:S74,"&lt;66")</f>
        <v>25</v>
      </c>
      <c r="V77">
        <f>COUNTIFS(V2:V74,"&gt;=60",V2:V74,"&lt;66")</f>
        <v>3</v>
      </c>
      <c r="W77">
        <f>COUNTIFS(W2:W74,"&gt;=60",W2:W74,"&lt;66")</f>
        <v>17</v>
      </c>
      <c r="X77">
        <f>COUNTIF(X2:X74,"&lt;20")</f>
        <v>0</v>
      </c>
      <c r="Y77">
        <f>COUNTIF(Y2:Y74,"&lt;20")</f>
        <v>1</v>
      </c>
      <c r="Z77">
        <f>COUNTIF(Z2:Z74,"&lt;40")</f>
        <v>0</v>
      </c>
      <c r="AA77">
        <f>COUNTIF(AA2:AA74,"&lt;20")</f>
        <v>0</v>
      </c>
      <c r="AC77">
        <f>COUNTIF(AC2:AC74,"FC")</f>
        <v>15</v>
      </c>
      <c r="AE77" t="s">
        <v>334</v>
      </c>
    </row>
    <row r="78" spans="1:31">
      <c r="C78" t="s">
        <v>84</v>
      </c>
      <c r="D78">
        <f>COUNTIFS(D2:D74,"&gt;=55",D2:D74,"&lt;60")</f>
        <v>9</v>
      </c>
      <c r="E78">
        <f>COUNTIF(E2:E74,"A")</f>
        <v>0</v>
      </c>
      <c r="F78">
        <f>COUNTIF(F2:F74,"A")</f>
        <v>0</v>
      </c>
      <c r="G78">
        <f t="shared" ref="G78:M78" si="11">COUNTIFS(G2:G74,"&gt;=55",G2:G74,"&lt;60")</f>
        <v>21</v>
      </c>
      <c r="H78">
        <f t="shared" si="11"/>
        <v>12</v>
      </c>
      <c r="I78">
        <f t="shared" si="11"/>
        <v>1</v>
      </c>
      <c r="J78">
        <f t="shared" si="11"/>
        <v>9</v>
      </c>
      <c r="K78">
        <f t="shared" si="11"/>
        <v>6</v>
      </c>
      <c r="L78">
        <f t="shared" si="11"/>
        <v>10</v>
      </c>
      <c r="M78">
        <f t="shared" si="11"/>
        <v>8</v>
      </c>
      <c r="N78">
        <f>COUNTIF(N2:N74,"A")</f>
        <v>0</v>
      </c>
      <c r="O78">
        <f>COUNTIF(O2:O74,"A")</f>
        <v>0</v>
      </c>
      <c r="P78">
        <f>COUNTIF(P2:P74,"A")</f>
        <v>0</v>
      </c>
      <c r="Q78">
        <f>COUNTIFS(Q2:Q74,"&gt;=55",Q2:Q74,"&lt;60")</f>
        <v>14</v>
      </c>
      <c r="R78">
        <f>COUNTIFS(R2:R74,"&gt;=55",R2:R74,"&lt;60")</f>
        <v>13</v>
      </c>
      <c r="S78">
        <f>COUNTIFS(S2:S74,"&gt;=55",S2:S74,"&lt;60")</f>
        <v>17</v>
      </c>
      <c r="V78">
        <f>COUNTIFS(V2:V74,"&gt;=55",V2:V74,"&lt;60")</f>
        <v>6</v>
      </c>
      <c r="W78">
        <f>COUNTIFS(W2:W74,"&gt;=55",W2:W74,"&lt;60")</f>
        <v>13</v>
      </c>
      <c r="X78">
        <f>COUNTIF(X2:X74,"A")</f>
        <v>0</v>
      </c>
      <c r="Y78">
        <f>COUNTIF(Y2:Y74,"A")</f>
        <v>0</v>
      </c>
      <c r="Z78">
        <f>COUNTIF(Z2:Z74,"A")</f>
        <v>0</v>
      </c>
      <c r="AA78">
        <f>COUNTIF(AA2:AA74,"A")</f>
        <v>0</v>
      </c>
      <c r="AC78">
        <f>COUNTIF(AC2:AC74,"HSC")</f>
        <v>8</v>
      </c>
      <c r="AD78">
        <f>COUNTIFS(AD2:AD74,"&gt;=70",AD2:AD74,"&lt;80")</f>
        <v>26</v>
      </c>
      <c r="AE78" t="s">
        <v>335</v>
      </c>
    </row>
    <row r="79" spans="1:31">
      <c r="C79" t="s">
        <v>311</v>
      </c>
      <c r="D79">
        <f>COUNTIFS(D2:D74,"&gt;=50",D2:D74,"&lt;55")</f>
        <v>11</v>
      </c>
      <c r="G79">
        <f t="shared" ref="G79:M79" si="12">COUNTIFS(G2:G74,"&gt;=50",G2:G74,"&lt;55")</f>
        <v>18</v>
      </c>
      <c r="H79">
        <f t="shared" si="12"/>
        <v>14</v>
      </c>
      <c r="I79">
        <f t="shared" si="12"/>
        <v>1</v>
      </c>
      <c r="J79">
        <f t="shared" si="12"/>
        <v>8</v>
      </c>
      <c r="K79">
        <f t="shared" si="12"/>
        <v>6</v>
      </c>
      <c r="L79">
        <f t="shared" si="12"/>
        <v>4</v>
      </c>
      <c r="M79">
        <f t="shared" si="12"/>
        <v>8</v>
      </c>
      <c r="Q79">
        <f>COUNTIFS(Q2:Q74,"&gt;=50",Q2:Q74,"&lt;55")</f>
        <v>15</v>
      </c>
      <c r="R79">
        <f>COUNTIFS(R2:R74,"&gt;=50",R2:R74,"&lt;55")</f>
        <v>17</v>
      </c>
      <c r="S79">
        <f>COUNTIFS(S2:S74,"&gt;=50",S2:S74,"&lt;55")</f>
        <v>11</v>
      </c>
      <c r="V79">
        <f>COUNTIFS(V2:V74,"&gt;=50",V2:V74,"&lt;55")</f>
        <v>2</v>
      </c>
      <c r="W79">
        <f>COUNTIFS(W2:W74,"&gt;=50",W2:W74,"&lt;55")</f>
        <v>13</v>
      </c>
      <c r="AC79">
        <f>COUNTIF(AC2:AC74,"SC")</f>
        <v>0</v>
      </c>
      <c r="AD79">
        <f>COUNTIFS(AD2:AD74,"&gt;=60",AD2:AD74,"&lt;70")</f>
        <v>36</v>
      </c>
      <c r="AE79" t="s">
        <v>336</v>
      </c>
    </row>
    <row r="80" spans="1:31">
      <c r="C80" t="s">
        <v>337</v>
      </c>
      <c r="D80">
        <f>COUNTIFS(D2:D74,"&gt;=40",D2:D74,"&lt;50")</f>
        <v>21</v>
      </c>
      <c r="G80">
        <f t="shared" ref="G80:M80" si="13">COUNTIFS(G2:G74,"&gt;=40",G2:G74,"&lt;50")</f>
        <v>23</v>
      </c>
      <c r="H80">
        <f t="shared" si="13"/>
        <v>10</v>
      </c>
      <c r="I80">
        <f t="shared" si="13"/>
        <v>0</v>
      </c>
      <c r="J80">
        <f t="shared" si="13"/>
        <v>6</v>
      </c>
      <c r="K80">
        <f t="shared" si="13"/>
        <v>7</v>
      </c>
      <c r="L80">
        <f t="shared" si="13"/>
        <v>12</v>
      </c>
      <c r="M80">
        <f t="shared" si="13"/>
        <v>11</v>
      </c>
      <c r="Q80">
        <f>COUNTIFS(Q2:Q74,"&gt;=40",Q2:Q74,"&lt;50")</f>
        <v>15</v>
      </c>
      <c r="R80">
        <f>COUNTIFS(R2:R74,"&gt;=40",R2:R74,"&lt;50")</f>
        <v>10</v>
      </c>
      <c r="S80">
        <f>COUNTIFS(S2:S74,"&gt;=40",S2:S74,"&lt;50")</f>
        <v>8</v>
      </c>
      <c r="V80">
        <f>COUNTIFS(V2:V74,"&gt;=40",V2:V74,"&lt;50")</f>
        <v>2</v>
      </c>
      <c r="W80">
        <f>COUNTIFS(W2:W74,"&gt;=40",W2:W74,"&lt;50")</f>
        <v>11</v>
      </c>
      <c r="AC80">
        <f>COUNTIF(AC2:AC74,"PASS")</f>
        <v>0</v>
      </c>
      <c r="AD80">
        <f>COUNTIFS(AD2:AD74,"&gt;=50",AD2:AD74,"&lt;60")</f>
        <v>10</v>
      </c>
      <c r="AE80" t="s">
        <v>338</v>
      </c>
    </row>
    <row r="81" spans="3:31">
      <c r="C81" t="s">
        <v>339</v>
      </c>
      <c r="D81">
        <f>COUNTIF(D2:D74,"&lt;40")</f>
        <v>1</v>
      </c>
      <c r="G81">
        <f t="shared" ref="G81:M81" si="14">COUNTIF(G2:G74,"&lt;40")</f>
        <v>0</v>
      </c>
      <c r="H81">
        <f t="shared" si="14"/>
        <v>0</v>
      </c>
      <c r="I81">
        <f t="shared" si="14"/>
        <v>0</v>
      </c>
      <c r="J81">
        <f t="shared" si="14"/>
        <v>0</v>
      </c>
      <c r="K81">
        <f t="shared" si="14"/>
        <v>0</v>
      </c>
      <c r="L81">
        <f t="shared" si="14"/>
        <v>0</v>
      </c>
      <c r="M81">
        <f t="shared" si="14"/>
        <v>0</v>
      </c>
      <c r="Q81">
        <f>COUNTIF(Q2:Q74,"&lt;40")</f>
        <v>0</v>
      </c>
      <c r="R81">
        <f>COUNTIF(R2:R74,"&lt;40")</f>
        <v>0</v>
      </c>
      <c r="S81">
        <f>COUNTIF(S2:S74,"&lt;40")</f>
        <v>0</v>
      </c>
      <c r="V81">
        <f>COUNTIF(V2:V74,"&lt;40")</f>
        <v>0</v>
      </c>
      <c r="W81">
        <f>COUNTIF(W2:W74,"&lt;40")</f>
        <v>0</v>
      </c>
      <c r="AC81">
        <f>COUNTIF(AC2:AC74,"FAILS")</f>
        <v>2</v>
      </c>
      <c r="AD81">
        <f>COUNTIFS(AD2:AD74,"&gt;=40",AD2:AD74,"&lt;50")</f>
        <v>1</v>
      </c>
      <c r="AE81" t="s">
        <v>340</v>
      </c>
    </row>
    <row r="82" spans="3:31">
      <c r="C82" t="s">
        <v>341</v>
      </c>
      <c r="D82">
        <f>COUNTIF(D2:D74,"A")</f>
        <v>0</v>
      </c>
      <c r="G82">
        <f t="shared" ref="G82:M82" si="15">COUNTIF(G2:G74,"A")</f>
        <v>0</v>
      </c>
      <c r="H82">
        <f t="shared" si="15"/>
        <v>0</v>
      </c>
      <c r="I82">
        <f t="shared" si="15"/>
        <v>0</v>
      </c>
      <c r="J82">
        <f t="shared" si="15"/>
        <v>0</v>
      </c>
      <c r="K82">
        <f t="shared" si="15"/>
        <v>0</v>
      </c>
      <c r="L82">
        <f t="shared" si="15"/>
        <v>0</v>
      </c>
      <c r="M82">
        <f t="shared" si="15"/>
        <v>0</v>
      </c>
      <c r="Q82">
        <f>COUNTIF(Q2:Q74,"A")</f>
        <v>0</v>
      </c>
      <c r="R82">
        <f>COUNTIF(R2:R74,"A")</f>
        <v>0</v>
      </c>
      <c r="S82">
        <f>COUNTIF(S2:S74,"A")</f>
        <v>0</v>
      </c>
      <c r="V82">
        <f>COUNTIF(V2:V74,"A")</f>
        <v>0</v>
      </c>
      <c r="W82">
        <f>COUNTIF(W2:W74,"A")</f>
        <v>0</v>
      </c>
      <c r="AE82" t="s">
        <v>342</v>
      </c>
    </row>
    <row r="84" spans="3:31">
      <c r="AD84" t="s">
        <v>344</v>
      </c>
      <c r="AE84">
        <v>88.73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3"/>
  <sheetViews>
    <sheetView topLeftCell="A22" workbookViewId="0">
      <selection activeCell="J39" sqref="J39"/>
    </sheetView>
  </sheetViews>
  <sheetFormatPr defaultColWidth="9" defaultRowHeight="14.4"/>
  <sheetData>
    <row r="1" spans="1:9">
      <c r="A1" t="s">
        <v>357</v>
      </c>
    </row>
    <row r="3" spans="1:9">
      <c r="A3" t="s">
        <v>16</v>
      </c>
      <c r="B3" t="s">
        <v>33</v>
      </c>
      <c r="C3" t="s">
        <v>36</v>
      </c>
      <c r="D3" t="s">
        <v>84</v>
      </c>
      <c r="E3" t="s">
        <v>311</v>
      </c>
      <c r="F3" t="s">
        <v>337</v>
      </c>
      <c r="G3" t="s">
        <v>358</v>
      </c>
      <c r="H3" t="s">
        <v>359</v>
      </c>
      <c r="I3" t="s">
        <v>27</v>
      </c>
    </row>
    <row r="4" spans="1:9">
      <c r="B4">
        <v>11</v>
      </c>
      <c r="C4">
        <v>26</v>
      </c>
      <c r="D4">
        <v>10</v>
      </c>
      <c r="E4">
        <v>16</v>
      </c>
      <c r="F4">
        <v>13</v>
      </c>
      <c r="G4">
        <v>0</v>
      </c>
      <c r="H4">
        <v>0</v>
      </c>
    </row>
    <row r="5" spans="1:9">
      <c r="B5" s="1">
        <f>(B4/76*100)</f>
        <v>14.473684210526317</v>
      </c>
      <c r="C5" s="1">
        <f t="shared" ref="C5:H5" si="0">(C4/76*100)</f>
        <v>34.210526315789473</v>
      </c>
      <c r="D5" s="1">
        <f t="shared" si="0"/>
        <v>13.157894736842104</v>
      </c>
      <c r="E5" s="1">
        <f t="shared" si="0"/>
        <v>21.052631578947366</v>
      </c>
      <c r="F5" s="1">
        <f t="shared" si="0"/>
        <v>17.105263157894736</v>
      </c>
      <c r="G5" s="1">
        <f t="shared" si="0"/>
        <v>0</v>
      </c>
      <c r="H5" s="1">
        <f t="shared" si="0"/>
        <v>0</v>
      </c>
    </row>
    <row r="7" spans="1:9">
      <c r="A7" t="s">
        <v>17</v>
      </c>
      <c r="B7" t="s">
        <v>33</v>
      </c>
      <c r="C7" t="s">
        <v>36</v>
      </c>
      <c r="D7" t="s">
        <v>84</v>
      </c>
      <c r="E7" t="s">
        <v>311</v>
      </c>
      <c r="F7" t="s">
        <v>337</v>
      </c>
      <c r="G7" t="s">
        <v>358</v>
      </c>
      <c r="H7" t="s">
        <v>359</v>
      </c>
      <c r="I7" t="s">
        <v>27</v>
      </c>
    </row>
    <row r="8" spans="1:9">
      <c r="B8">
        <v>6</v>
      </c>
      <c r="C8">
        <v>25</v>
      </c>
      <c r="D8">
        <v>20</v>
      </c>
      <c r="E8">
        <v>12</v>
      </c>
      <c r="F8">
        <v>12</v>
      </c>
      <c r="G8">
        <v>1</v>
      </c>
      <c r="H8">
        <v>0</v>
      </c>
    </row>
    <row r="9" spans="1:9">
      <c r="B9" s="1">
        <f>(B8/76*100)</f>
        <v>7.8947368421052628</v>
      </c>
      <c r="C9" s="1">
        <f t="shared" ref="C9" si="1">(C8/76*100)</f>
        <v>32.894736842105267</v>
      </c>
      <c r="D9" s="1">
        <f t="shared" ref="D9" si="2">(D8/76*100)</f>
        <v>26.315789473684209</v>
      </c>
      <c r="E9" s="1">
        <f t="shared" ref="E9" si="3">(E8/76*100)</f>
        <v>15.789473684210526</v>
      </c>
      <c r="F9" s="1">
        <f t="shared" ref="F9" si="4">(F8/76*100)</f>
        <v>15.789473684210526</v>
      </c>
      <c r="G9" s="1">
        <f t="shared" ref="G9" si="5">(G8/76*100)</f>
        <v>1.3157894736842104</v>
      </c>
      <c r="H9" s="1">
        <f t="shared" ref="H9" si="6">(H8/76*100)</f>
        <v>0</v>
      </c>
    </row>
    <row r="11" spans="1:9">
      <c r="A11" t="s">
        <v>360</v>
      </c>
      <c r="B11" t="s">
        <v>33</v>
      </c>
      <c r="C11" t="s">
        <v>36</v>
      </c>
      <c r="D11" t="s">
        <v>84</v>
      </c>
      <c r="E11" t="s">
        <v>311</v>
      </c>
      <c r="F11" t="s">
        <v>337</v>
      </c>
      <c r="G11" t="s">
        <v>358</v>
      </c>
      <c r="H11" t="s">
        <v>359</v>
      </c>
      <c r="I11" t="s">
        <v>27</v>
      </c>
    </row>
    <row r="12" spans="1:9">
      <c r="B12">
        <v>17</v>
      </c>
      <c r="C12">
        <v>23</v>
      </c>
      <c r="D12">
        <v>16</v>
      </c>
      <c r="E12">
        <v>12</v>
      </c>
      <c r="F12">
        <v>7</v>
      </c>
      <c r="G12">
        <v>1</v>
      </c>
      <c r="H12">
        <v>0</v>
      </c>
    </row>
    <row r="13" spans="1:9">
      <c r="B13" s="1">
        <f>(B12/76*100)</f>
        <v>22.368421052631579</v>
      </c>
      <c r="C13" s="1">
        <f t="shared" ref="C13" si="7">(C12/76*100)</f>
        <v>30.263157894736842</v>
      </c>
      <c r="D13" s="1">
        <f t="shared" ref="D13" si="8">(D12/76*100)</f>
        <v>21.052631578947366</v>
      </c>
      <c r="E13" s="1">
        <f t="shared" ref="E13" si="9">(E12/76*100)</f>
        <v>15.789473684210526</v>
      </c>
      <c r="F13" s="1">
        <f t="shared" ref="F13" si="10">(F12/76*100)</f>
        <v>9.2105263157894726</v>
      </c>
      <c r="G13" s="1">
        <f t="shared" ref="G13" si="11">(G12/76*100)</f>
        <v>1.3157894736842104</v>
      </c>
      <c r="H13" s="1">
        <f t="shared" ref="H13" si="12">(H12/76*100)</f>
        <v>0</v>
      </c>
    </row>
    <row r="15" spans="1:9">
      <c r="A15" t="s">
        <v>22</v>
      </c>
      <c r="B15" t="s">
        <v>33</v>
      </c>
      <c r="C15" t="s">
        <v>36</v>
      </c>
      <c r="D15" t="s">
        <v>84</v>
      </c>
      <c r="E15" t="s">
        <v>311</v>
      </c>
      <c r="F15" t="s">
        <v>337</v>
      </c>
      <c r="G15" t="s">
        <v>358</v>
      </c>
      <c r="H15" t="s">
        <v>359</v>
      </c>
      <c r="I15" t="s">
        <v>27</v>
      </c>
    </row>
    <row r="16" spans="1:9">
      <c r="B16">
        <v>3</v>
      </c>
      <c r="C16">
        <v>10</v>
      </c>
      <c r="D16">
        <v>16</v>
      </c>
      <c r="E16">
        <v>12</v>
      </c>
      <c r="F16">
        <v>11</v>
      </c>
      <c r="G16">
        <v>0</v>
      </c>
      <c r="H16">
        <v>0</v>
      </c>
    </row>
    <row r="17" spans="1:9">
      <c r="B17" s="1">
        <f>(B16/52*100)</f>
        <v>5.7692307692307692</v>
      </c>
      <c r="C17" s="1">
        <f t="shared" ref="C17:H17" si="13">(C16/52*100)</f>
        <v>19.230769230769234</v>
      </c>
      <c r="D17" s="1">
        <f t="shared" si="13"/>
        <v>30.76923076923077</v>
      </c>
      <c r="E17" s="1">
        <f t="shared" si="13"/>
        <v>23.076923076923077</v>
      </c>
      <c r="F17" s="1">
        <f t="shared" si="13"/>
        <v>21.153846153846153</v>
      </c>
      <c r="G17" s="1">
        <f t="shared" si="13"/>
        <v>0</v>
      </c>
      <c r="H17" s="1">
        <f t="shared" si="13"/>
        <v>0</v>
      </c>
    </row>
    <row r="23" spans="1:9">
      <c r="A23" t="s">
        <v>361</v>
      </c>
    </row>
    <row r="25" spans="1:9">
      <c r="A25" t="s">
        <v>16</v>
      </c>
      <c r="B25" t="s">
        <v>33</v>
      </c>
      <c r="C25" t="s">
        <v>36</v>
      </c>
      <c r="D25" t="s">
        <v>84</v>
      </c>
      <c r="E25" t="s">
        <v>311</v>
      </c>
      <c r="F25" t="s">
        <v>337</v>
      </c>
      <c r="G25" t="s">
        <v>358</v>
      </c>
      <c r="H25" t="s">
        <v>359</v>
      </c>
      <c r="I25" t="s">
        <v>27</v>
      </c>
    </row>
    <row r="26" spans="1:9">
      <c r="B26">
        <v>14</v>
      </c>
      <c r="C26">
        <v>15</v>
      </c>
      <c r="D26">
        <v>14</v>
      </c>
      <c r="E26">
        <v>15</v>
      </c>
      <c r="F26">
        <v>15</v>
      </c>
      <c r="G26">
        <v>0</v>
      </c>
      <c r="H26">
        <v>0</v>
      </c>
    </row>
    <row r="27" spans="1:9">
      <c r="B27" s="1">
        <f>(B26/73*100)</f>
        <v>19.17808219178082</v>
      </c>
      <c r="C27" s="1">
        <f t="shared" ref="C27:H27" si="14">(C26/73*100)</f>
        <v>20.547945205479451</v>
      </c>
      <c r="D27" s="1">
        <f t="shared" si="14"/>
        <v>19.17808219178082</v>
      </c>
      <c r="E27" s="1">
        <f t="shared" si="14"/>
        <v>20.547945205479451</v>
      </c>
      <c r="F27" s="1">
        <f t="shared" si="14"/>
        <v>20.547945205479451</v>
      </c>
      <c r="G27" s="1">
        <f t="shared" si="14"/>
        <v>0</v>
      </c>
      <c r="H27" s="1">
        <f t="shared" si="14"/>
        <v>0</v>
      </c>
    </row>
    <row r="29" spans="1:9">
      <c r="A29" t="s">
        <v>17</v>
      </c>
      <c r="B29" t="s">
        <v>33</v>
      </c>
      <c r="C29" t="s">
        <v>36</v>
      </c>
      <c r="D29" t="s">
        <v>84</v>
      </c>
      <c r="E29" t="s">
        <v>311</v>
      </c>
      <c r="F29" t="s">
        <v>337</v>
      </c>
      <c r="G29" t="s">
        <v>358</v>
      </c>
      <c r="H29" t="s">
        <v>359</v>
      </c>
      <c r="I29" t="s">
        <v>27</v>
      </c>
    </row>
    <row r="30" spans="1:9">
      <c r="B30">
        <v>13</v>
      </c>
      <c r="C30">
        <v>20</v>
      </c>
      <c r="D30">
        <v>13</v>
      </c>
      <c r="E30">
        <v>17</v>
      </c>
      <c r="F30">
        <v>10</v>
      </c>
      <c r="G30">
        <v>0</v>
      </c>
      <c r="H30">
        <v>0</v>
      </c>
    </row>
    <row r="31" spans="1:9">
      <c r="B31" s="1">
        <f>(B30/73*100)</f>
        <v>17.80821917808219</v>
      </c>
      <c r="C31" s="1">
        <f t="shared" ref="C31" si="15">(C30/73*100)</f>
        <v>27.397260273972602</v>
      </c>
      <c r="D31" s="1">
        <f t="shared" ref="D31" si="16">(D30/73*100)</f>
        <v>17.80821917808219</v>
      </c>
      <c r="E31" s="1">
        <f t="shared" ref="E31" si="17">(E30/73*100)</f>
        <v>23.287671232876711</v>
      </c>
      <c r="F31" s="1">
        <f t="shared" ref="F31" si="18">(F30/73*100)</f>
        <v>13.698630136986301</v>
      </c>
      <c r="G31" s="1">
        <f t="shared" ref="G31" si="19">(G30/73*100)</f>
        <v>0</v>
      </c>
      <c r="H31" s="1">
        <f t="shared" ref="H31" si="20">(H30/73*100)</f>
        <v>0</v>
      </c>
    </row>
    <row r="33" spans="1:9">
      <c r="A33" t="s">
        <v>360</v>
      </c>
      <c r="B33" t="s">
        <v>33</v>
      </c>
      <c r="C33" t="s">
        <v>36</v>
      </c>
      <c r="D33" t="s">
        <v>84</v>
      </c>
      <c r="E33" t="s">
        <v>311</v>
      </c>
      <c r="F33" t="s">
        <v>337</v>
      </c>
      <c r="G33" t="s">
        <v>358</v>
      </c>
      <c r="H33" t="s">
        <v>359</v>
      </c>
      <c r="I33" t="s">
        <v>27</v>
      </c>
    </row>
    <row r="34" spans="1:9">
      <c r="B34">
        <v>12</v>
      </c>
      <c r="C34">
        <v>25</v>
      </c>
      <c r="D34">
        <v>17</v>
      </c>
      <c r="E34">
        <v>11</v>
      </c>
      <c r="F34">
        <v>8</v>
      </c>
      <c r="G34">
        <v>0</v>
      </c>
      <c r="H34">
        <v>0</v>
      </c>
    </row>
    <row r="35" spans="1:9">
      <c r="B35" s="1">
        <f>(B34/73*100)</f>
        <v>16.43835616438356</v>
      </c>
      <c r="C35" s="1">
        <f t="shared" ref="C35" si="21">(C34/73*100)</f>
        <v>34.246575342465754</v>
      </c>
      <c r="D35" s="1">
        <f t="shared" ref="D35" si="22">(D34/73*100)</f>
        <v>23.287671232876711</v>
      </c>
      <c r="E35" s="1">
        <f t="shared" ref="E35" si="23">(E34/73*100)</f>
        <v>15.068493150684931</v>
      </c>
      <c r="F35" s="1">
        <f t="shared" ref="F35" si="24">(F34/73*100)</f>
        <v>10.95890410958904</v>
      </c>
      <c r="G35" s="1">
        <f t="shared" ref="G35" si="25">(G34/73*100)</f>
        <v>0</v>
      </c>
      <c r="H35" s="1">
        <f t="shared" ref="H35" si="26">(H34/73*100)</f>
        <v>0</v>
      </c>
    </row>
    <row r="37" spans="1:9">
      <c r="A37" t="s">
        <v>22</v>
      </c>
      <c r="B37" t="s">
        <v>33</v>
      </c>
      <c r="C37" t="s">
        <v>36</v>
      </c>
      <c r="D37" t="s">
        <v>84</v>
      </c>
      <c r="E37" t="s">
        <v>311</v>
      </c>
      <c r="F37" t="s">
        <v>337</v>
      </c>
      <c r="G37" t="s">
        <v>358</v>
      </c>
      <c r="H37" t="s">
        <v>359</v>
      </c>
      <c r="I37" t="s">
        <v>27</v>
      </c>
    </row>
    <row r="38" spans="1:9">
      <c r="B38">
        <v>6</v>
      </c>
      <c r="C38">
        <v>17</v>
      </c>
      <c r="D38">
        <v>13</v>
      </c>
      <c r="E38">
        <v>13</v>
      </c>
      <c r="F38">
        <v>11</v>
      </c>
      <c r="G38">
        <v>0</v>
      </c>
      <c r="H38">
        <v>0</v>
      </c>
    </row>
    <row r="39" spans="1:9">
      <c r="B39" s="1">
        <f>(B38/60*100)</f>
        <v>10</v>
      </c>
      <c r="C39" s="1">
        <f t="shared" ref="C39:H39" si="27">(C38/60*100)</f>
        <v>28.333333333333332</v>
      </c>
      <c r="D39" s="1">
        <f t="shared" si="27"/>
        <v>21.666666666666668</v>
      </c>
      <c r="E39" s="1">
        <f t="shared" si="27"/>
        <v>21.666666666666668</v>
      </c>
      <c r="F39" s="1">
        <f t="shared" si="27"/>
        <v>18.333333333333332</v>
      </c>
      <c r="G39" s="1">
        <f t="shared" si="27"/>
        <v>0</v>
      </c>
      <c r="H39" s="1">
        <f t="shared" si="27"/>
        <v>0</v>
      </c>
    </row>
    <row r="41" spans="1:9">
      <c r="A41" t="s">
        <v>21</v>
      </c>
      <c r="B41" t="s">
        <v>33</v>
      </c>
      <c r="C41" t="s">
        <v>36</v>
      </c>
      <c r="D41" t="s">
        <v>84</v>
      </c>
      <c r="E41" t="s">
        <v>311</v>
      </c>
      <c r="F41" t="s">
        <v>337</v>
      </c>
      <c r="G41" t="s">
        <v>358</v>
      </c>
      <c r="H41" t="s">
        <v>359</v>
      </c>
      <c r="I41" t="s">
        <v>27</v>
      </c>
    </row>
    <row r="42" spans="1:9">
      <c r="B42">
        <v>3</v>
      </c>
      <c r="C42">
        <v>7</v>
      </c>
      <c r="D42">
        <v>12</v>
      </c>
      <c r="E42">
        <v>6</v>
      </c>
      <c r="F42">
        <v>8</v>
      </c>
      <c r="G42">
        <v>0</v>
      </c>
      <c r="H42">
        <v>0</v>
      </c>
    </row>
    <row r="43" spans="1:9">
      <c r="B43" s="1">
        <f>(B42/36*100)</f>
        <v>8.3333333333333321</v>
      </c>
      <c r="C43" s="1">
        <f t="shared" ref="C43:H43" si="28">(C42/36*100)</f>
        <v>19.444444444444446</v>
      </c>
      <c r="D43" s="1">
        <f t="shared" si="28"/>
        <v>33.333333333333329</v>
      </c>
      <c r="E43" s="1">
        <f t="shared" si="28"/>
        <v>16.666666666666664</v>
      </c>
      <c r="F43" s="1">
        <f t="shared" si="28"/>
        <v>22.222222222222221</v>
      </c>
      <c r="G43" s="1">
        <f t="shared" si="28"/>
        <v>0</v>
      </c>
      <c r="H43" s="1">
        <f t="shared" si="28"/>
        <v>0</v>
      </c>
    </row>
  </sheetData>
  <pageMargins left="0.69930555555555596" right="0.69930555555555596" top="0.75" bottom="0.75" header="0.3" footer="0.3"/>
  <pageSetup orientation="portrait" horizont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BE 5</vt:lpstr>
      <vt:lpstr>BE 6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Abhinay</cp:lastModifiedBy>
  <dcterms:created xsi:type="dcterms:W3CDTF">2006-09-16T00:00:00Z</dcterms:created>
  <dcterms:modified xsi:type="dcterms:W3CDTF">2020-09-30T13:57:07Z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