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6035" windowHeight="7830"/>
  </bookViews>
  <sheets>
    <sheet name="beit2k15_16" sheetId="1" r:id="rId1"/>
    <sheet name="BE-9" sheetId="7" r:id="rId2"/>
    <sheet name="BE-10" sheetId="8" r:id="rId3"/>
    <sheet name="ACN" sheetId="9" r:id="rId4"/>
    <sheet name="AGA" sheetId="10" r:id="rId5"/>
    <sheet name="MC" sheetId="11" r:id="rId6"/>
    <sheet name="ITES" sheetId="12" r:id="rId7"/>
    <sheet name="ISR" sheetId="13" r:id="rId8"/>
    <sheet name="IOT" sheetId="14" r:id="rId9"/>
    <sheet name="GIT" sheetId="15" r:id="rId10"/>
    <sheet name="BIO" sheetId="16" r:id="rId11"/>
    <sheet name="Class-wise" sheetId="17" r:id="rId12"/>
    <sheet name="Fails" sheetId="18" r:id="rId13"/>
  </sheets>
  <definedNames>
    <definedName name="_xlnm._FilterDatabase" localSheetId="7" hidden="1">ISR!$D$1:$D$67</definedName>
    <definedName name="_xlnm._FilterDatabase" localSheetId="0" hidden="1">beit2k15_16!$AQ$1:$AQ$176</definedName>
    <definedName name="_xlnm._FilterDatabase" localSheetId="3" hidden="1">ACN!$D$1:$D$28</definedName>
    <definedName name="_xlnm._FilterDatabase" localSheetId="4" hidden="1">AGA!$D$1:$D$31</definedName>
    <definedName name="_xlnm._FilterDatabase" localSheetId="2" hidden="1">'BE-10'!$B$1:$B$84</definedName>
    <definedName name="_xlnm._FilterDatabase" localSheetId="1" hidden="1">'BE-9'!$B$1:$B$91</definedName>
    <definedName name="_xlnm._FilterDatabase" localSheetId="10" hidden="1">BIO!$D$1:$D$30</definedName>
    <definedName name="_xlnm._FilterDatabase" localSheetId="12" hidden="1">Fails!$D$1:$D$26</definedName>
    <definedName name="_xlnm._FilterDatabase" localSheetId="9" hidden="1">GIT!$D$1:$D$65</definedName>
    <definedName name="_xlnm._FilterDatabase" localSheetId="8" hidden="1">IOT!$D$1:$D$96</definedName>
    <definedName name="_xlnm._FilterDatabase" localSheetId="6" hidden="1">ITES!$D$1:$D$38</definedName>
    <definedName name="_xlnm._FilterDatabase" localSheetId="5" hidden="1">MC!$E$1:$E$45</definedName>
    <definedName name="_xlnm.Print_Area" localSheetId="0">beit2k15_16!$A$1:$AU$178</definedName>
    <definedName name="_xlnm.Print_Titles" localSheetId="0">beit2k15_16!$1:$1</definedName>
  </definedNames>
  <calcPr calcId="144525"/>
</workbook>
</file>

<file path=xl/sharedStrings.xml><?xml version="1.0" encoding="utf-8"?>
<sst xmlns="http://schemas.openxmlformats.org/spreadsheetml/2006/main" count="3461" uniqueCount="394">
  <si>
    <t>Seat no</t>
  </si>
  <si>
    <t>Roll No</t>
  </si>
  <si>
    <t>Name</t>
  </si>
  <si>
    <t>ICS</t>
  </si>
  <si>
    <t>SMD</t>
  </si>
  <si>
    <t>ML</t>
  </si>
  <si>
    <t>CC</t>
  </si>
  <si>
    <t>UE</t>
  </si>
  <si>
    <t>GIS</t>
  </si>
  <si>
    <t>BI</t>
  </si>
  <si>
    <t>SL-III TW</t>
  </si>
  <si>
    <t>SL-III OR</t>
  </si>
  <si>
    <t>SL-4 PR</t>
  </si>
  <si>
    <t>SL-4 OR</t>
  </si>
  <si>
    <t>Proj-TW</t>
  </si>
  <si>
    <t>DS</t>
  </si>
  <si>
    <t>ADBMS</t>
  </si>
  <si>
    <t>Adv CN</t>
  </si>
  <si>
    <t>Adv CN-TW</t>
  </si>
  <si>
    <t>Adv-CN-OR</t>
  </si>
  <si>
    <t>MC</t>
  </si>
  <si>
    <t>MC-TW</t>
  </si>
  <si>
    <t>MC-OR</t>
  </si>
  <si>
    <t>AGA</t>
  </si>
  <si>
    <t>AGA-TW</t>
  </si>
  <si>
    <t>AGA-OR</t>
  </si>
  <si>
    <t>ITES</t>
  </si>
  <si>
    <t>ITES-TW</t>
  </si>
  <si>
    <t>ITES-OR</t>
  </si>
  <si>
    <t>ISR</t>
  </si>
  <si>
    <t>ISR-TW</t>
  </si>
  <si>
    <t>ISR-OR</t>
  </si>
  <si>
    <t>GIT</t>
  </si>
  <si>
    <t>IOT</t>
  </si>
  <si>
    <t>BIO</t>
  </si>
  <si>
    <t>SL-V TW</t>
  </si>
  <si>
    <t>SLV PR</t>
  </si>
  <si>
    <t>SLVI-TW</t>
  </si>
  <si>
    <t>SLVI-PR</t>
  </si>
  <si>
    <t>PROJECT-TW</t>
  </si>
  <si>
    <t>PROJECT-OR</t>
  </si>
  <si>
    <t>TOTAL</t>
  </si>
  <si>
    <t>Result</t>
  </si>
  <si>
    <t>PRJ</t>
  </si>
  <si>
    <t>Percentage PRJ</t>
  </si>
  <si>
    <t>Percentage</t>
  </si>
  <si>
    <t>B120058501</t>
  </si>
  <si>
    <t>KADAM HRISHIKESH RAVINDRA</t>
  </si>
  <si>
    <t>NA</t>
  </si>
  <si>
    <t>Fails</t>
  </si>
  <si>
    <t>B120058502</t>
  </si>
  <si>
    <t>ADARSH KUMAR</t>
  </si>
  <si>
    <t>HSC</t>
  </si>
  <si>
    <t>B120058503</t>
  </si>
  <si>
    <t>AGARWAL POOJA RAJESH</t>
  </si>
  <si>
    <t>D</t>
  </si>
  <si>
    <t>B120058504</t>
  </si>
  <si>
    <t>AGNIHOTRI RAHUL MILIND</t>
  </si>
  <si>
    <t>B120058505</t>
  </si>
  <si>
    <t>AGRAWAL SAKET ATUL</t>
  </si>
  <si>
    <t>B120058506</t>
  </si>
  <si>
    <t>AJINKYA BINWADE</t>
  </si>
  <si>
    <t>B120058507</t>
  </si>
  <si>
    <t>ANSARI SUYEB ABDULMALIK</t>
  </si>
  <si>
    <t>FC</t>
  </si>
  <si>
    <t>B120058508</t>
  </si>
  <si>
    <t>AYUSHI AGRAWAL</t>
  </si>
  <si>
    <t>B120058509</t>
  </si>
  <si>
    <t>BANDIWAR ASHISH RAMESH</t>
  </si>
  <si>
    <t>B120058510</t>
  </si>
  <si>
    <t>BARDE REEMA ANIL</t>
  </si>
  <si>
    <t>B120058511</t>
  </si>
  <si>
    <t>BENDRE MEGHRAJ DADASAHEB</t>
  </si>
  <si>
    <t>B120058512</t>
  </si>
  <si>
    <t>BHAGAT ROHAN RAJENDRA</t>
  </si>
  <si>
    <t>B120058513</t>
  </si>
  <si>
    <t>BHARGUNDE DEEPAK MOHAN</t>
  </si>
  <si>
    <t>B120058514</t>
  </si>
  <si>
    <t>BHUTADA ABHINAV MURLIDHAR</t>
  </si>
  <si>
    <t>B120058515</t>
  </si>
  <si>
    <t>BODKE ASHWINI SAVALIRAM</t>
  </si>
  <si>
    <t>B120058516</t>
  </si>
  <si>
    <t>BUCHA KALPESH ASHOK</t>
  </si>
  <si>
    <t>B120058517</t>
  </si>
  <si>
    <t>CHANDOLE AMAR SOMESHWAR</t>
  </si>
  <si>
    <t>B120058518</t>
  </si>
  <si>
    <t>CHANNA NIKHIL KISAN</t>
  </si>
  <si>
    <t>B120058519</t>
  </si>
  <si>
    <t>CHHAJED KUNAL RAJKUMAR</t>
  </si>
  <si>
    <t>B120058521</t>
  </si>
  <si>
    <t>DANDWATE ANJALI ANIL</t>
  </si>
  <si>
    <t>B120058522</t>
  </si>
  <si>
    <t>DANGRE NAYANA RAMESHWAR</t>
  </si>
  <si>
    <t>B120058523</t>
  </si>
  <si>
    <t>DATE ASHWINI TUKARAM</t>
  </si>
  <si>
    <t>B120058524</t>
  </si>
  <si>
    <t>DAWKHAR NISHAD VISHWAS</t>
  </si>
  <si>
    <t>B120058525</t>
  </si>
  <si>
    <t>DEOSARKAR ANJALI SHANKAR</t>
  </si>
  <si>
    <t>B120058526</t>
  </si>
  <si>
    <t>DESHMUKH RAJNANDINI SUDHAKAR</t>
  </si>
  <si>
    <t>B120058527</t>
  </si>
  <si>
    <t>DEVSHATWAR VAISHNAVI VISHNU</t>
  </si>
  <si>
    <t>B120058528</t>
  </si>
  <si>
    <t>DHADIWAL TUSHAR DILIP</t>
  </si>
  <si>
    <t>B120058529</t>
  </si>
  <si>
    <t>DHAMDHERE NIKITA BAJIRAO</t>
  </si>
  <si>
    <t>B120058530</t>
  </si>
  <si>
    <t>DHANAWATE PRANOTI PRAKASH</t>
  </si>
  <si>
    <t>B120058531</t>
  </si>
  <si>
    <t>EKBOTE SONAL HEMANT</t>
  </si>
  <si>
    <t>B120058532</t>
  </si>
  <si>
    <t>GAIKWAD AJINKYA VASANT</t>
  </si>
  <si>
    <t>B120058533</t>
  </si>
  <si>
    <t>GAIKWAD PRINCE VIJAYKUMAR</t>
  </si>
  <si>
    <t>B120058534</t>
  </si>
  <si>
    <t>GAIKWAD ROHAN KIRAN</t>
  </si>
  <si>
    <t>B120058535</t>
  </si>
  <si>
    <t>GANDHALI SHEODE</t>
  </si>
  <si>
    <t>B120058536</t>
  </si>
  <si>
    <t>GHAMANDI ADITI NITIN</t>
  </si>
  <si>
    <t>B120058537</t>
  </si>
  <si>
    <t>GHARU YADNYA DEEPAK</t>
  </si>
  <si>
    <t>B120058538</t>
  </si>
  <si>
    <t>GODBOLE ANUSHREE AVDHUT</t>
  </si>
  <si>
    <t>B120058539</t>
  </si>
  <si>
    <t>GODWIN JOSEPH</t>
  </si>
  <si>
    <t>B120058540</t>
  </si>
  <si>
    <t>GORADE SNEHAL PRAKASH</t>
  </si>
  <si>
    <t>B120058541</t>
  </si>
  <si>
    <t>GORADE TUSHAR BHAUSAHEB</t>
  </si>
  <si>
    <t>B120058542</t>
  </si>
  <si>
    <t>GORDE SHUBHAM CHANDRABHAN</t>
  </si>
  <si>
    <t>B120058543</t>
  </si>
  <si>
    <t>GORE NILAM NITIN</t>
  </si>
  <si>
    <t>B120058544</t>
  </si>
  <si>
    <t>GOSAVI KOMAL RAJENDRA</t>
  </si>
  <si>
    <t>B120058545</t>
  </si>
  <si>
    <t>GUND KIRAN DASHRATH</t>
  </si>
  <si>
    <t>B120058546</t>
  </si>
  <si>
    <t>GUNDECHA RUCHITA RAMESH</t>
  </si>
  <si>
    <t>B120058547</t>
  </si>
  <si>
    <t>GUNJAL BHAGYASHREE DADASAHEB</t>
  </si>
  <si>
    <t>B120058548</t>
  </si>
  <si>
    <t>GUPTA NIKITA SURESHCHAND</t>
  </si>
  <si>
    <t>B120058549</t>
  </si>
  <si>
    <t>GUPTA POOJA GOPAL</t>
  </si>
  <si>
    <t>B120058550</t>
  </si>
  <si>
    <t>GUPTA SHIVEE PRADEEP</t>
  </si>
  <si>
    <t>B120058551</t>
  </si>
  <si>
    <t>GURNANI ANKITKUMAR SANJAY</t>
  </si>
  <si>
    <t>B120058552</t>
  </si>
  <si>
    <t>HARKIRPAL SINGH</t>
  </si>
  <si>
    <t>B120058553</t>
  </si>
  <si>
    <t>HOLE SNEHAL SUDHIR</t>
  </si>
  <si>
    <t>B120058554</t>
  </si>
  <si>
    <t>HONAP AKSHAY UMESH</t>
  </si>
  <si>
    <t>B120058555</t>
  </si>
  <si>
    <t>INGALE SHWETALI JAYANT</t>
  </si>
  <si>
    <t>B120058557</t>
  </si>
  <si>
    <t>JADHAV ABHISHEK SUNIL</t>
  </si>
  <si>
    <t>B120058558</t>
  </si>
  <si>
    <t>JADHAV VIKRAM ULHAS</t>
  </si>
  <si>
    <t>B120058559</t>
  </si>
  <si>
    <t>JADWANI PRERNA MANOJ</t>
  </si>
  <si>
    <t>B120058560</t>
  </si>
  <si>
    <t>JAWALE JAYESH VASUDEO</t>
  </si>
  <si>
    <t>B120058561</t>
  </si>
  <si>
    <t>JAYBHAYE DHANANJAY VITTHALRAO</t>
  </si>
  <si>
    <t>B120058562</t>
  </si>
  <si>
    <t>JOSHI SONAL SACHIN</t>
  </si>
  <si>
    <t>B120058563</t>
  </si>
  <si>
    <t>JOSHI VEDANG RAVIKIRAN</t>
  </si>
  <si>
    <t>B120058564</t>
  </si>
  <si>
    <t>KADEKODI ROHAN ARUN</t>
  </si>
  <si>
    <t>B120058565</t>
  </si>
  <si>
    <t>KAILAS JAHANGIR PAWARA</t>
  </si>
  <si>
    <t>B120058566</t>
  </si>
  <si>
    <t>KALE RUTUJA VASANT</t>
  </si>
  <si>
    <t>B120058567</t>
  </si>
  <si>
    <t>KALMOGRE SUKANYA NARSING</t>
  </si>
  <si>
    <t>B120058568</t>
  </si>
  <si>
    <t>KAMBLE NUPUR SANDIPAN</t>
  </si>
  <si>
    <t>B120058569</t>
  </si>
  <si>
    <t>KANADE ASHUTOSH SURESH</t>
  </si>
  <si>
    <t>B120058570</t>
  </si>
  <si>
    <t>KANADE ISHAN RHISHIKESH</t>
  </si>
  <si>
    <t>B120058571</t>
  </si>
  <si>
    <t>KASAT SAKSHI DEEPAK</t>
  </si>
  <si>
    <t>B120058572</t>
  </si>
  <si>
    <t>KASHID POOJA RAMDAS</t>
  </si>
  <si>
    <t>B120058573</t>
  </si>
  <si>
    <t>KEKAN ASHA HANUMANT</t>
  </si>
  <si>
    <t>B120058574</t>
  </si>
  <si>
    <t>KHAIRNAR POOJA RAJENDRA</t>
  </si>
  <si>
    <t>B120058575</t>
  </si>
  <si>
    <t>KHATER SANJANA JITENDRA</t>
  </si>
  <si>
    <t>B120058576</t>
  </si>
  <si>
    <t>KHATOD VIDHATI ANIL</t>
  </si>
  <si>
    <t>B120058577</t>
  </si>
  <si>
    <t>KOLSE ANUJA PRAKASH</t>
  </si>
  <si>
    <t>B120058578</t>
  </si>
  <si>
    <t>KOTKAR SIDDHARTH SHASHIKANT</t>
  </si>
  <si>
    <t>B120058579</t>
  </si>
  <si>
    <t>KSHIRSAGAR RASIKA MANGESH</t>
  </si>
  <si>
    <t>B120058580</t>
  </si>
  <si>
    <t>KULKARNI SNEHA KISHOR</t>
  </si>
  <si>
    <t>B120058581</t>
  </si>
  <si>
    <t>KUPKAR PRAMILA MAHADEV</t>
  </si>
  <si>
    <t>B120058582</t>
  </si>
  <si>
    <t>LAL JAYTI AJAY</t>
  </si>
  <si>
    <t>B120058583</t>
  </si>
  <si>
    <t>LIMAYE AKASH GIRISH</t>
  </si>
  <si>
    <t>B120058584</t>
  </si>
  <si>
    <t>LOHIYA GUNJAN GANESH</t>
  </si>
  <si>
    <t>B120058585</t>
  </si>
  <si>
    <t>MAGAR SAYALI BALASAHEB</t>
  </si>
  <si>
    <t>B120058586</t>
  </si>
  <si>
    <t>MALU SHUBHAM NAWAL</t>
  </si>
  <si>
    <t>B120058587</t>
  </si>
  <si>
    <t>MASURKAR ADITYA VINAYAK</t>
  </si>
  <si>
    <t>B120058588</t>
  </si>
  <si>
    <t>MINAL VISHNU LAAD</t>
  </si>
  <si>
    <t>B120058589</t>
  </si>
  <si>
    <t>MITRA ANSHUMAN SUDEEP</t>
  </si>
  <si>
    <t>B120058590</t>
  </si>
  <si>
    <t>MOHAK WATHARE</t>
  </si>
  <si>
    <t>B120058591</t>
  </si>
  <si>
    <t>MOTADE SHEETAL JAGANNATH</t>
  </si>
  <si>
    <t>B120058592</t>
  </si>
  <si>
    <t>MUMMA REDDY DHEERAJ REDDY</t>
  </si>
  <si>
    <t>B120058593</t>
  </si>
  <si>
    <t>MUNOT SHRNIK SUMTILAL</t>
  </si>
  <si>
    <t>B120058594</t>
  </si>
  <si>
    <t>MUTHAL KOMAL TRIMBAKRAO</t>
  </si>
  <si>
    <t>B120058595</t>
  </si>
  <si>
    <t>NAKHALE BHUSHAN DILIP</t>
  </si>
  <si>
    <t>B120058596</t>
  </si>
  <si>
    <t>NARAWADE ANKITA LAXMAN</t>
  </si>
  <si>
    <t>B120058597</t>
  </si>
  <si>
    <t>NEHA MARWADI</t>
  </si>
  <si>
    <t>B120058598</t>
  </si>
  <si>
    <t>NIRANJAN SINGH</t>
  </si>
  <si>
    <t>B120058599</t>
  </si>
  <si>
    <t>NITESH KUMAR SINGH</t>
  </si>
  <si>
    <t>B120058600</t>
  </si>
  <si>
    <t>PADMAWAR AADITYA SUDHEER</t>
  </si>
  <si>
    <t>B120058601</t>
  </si>
  <si>
    <t>PADORE SANJANA SACHIN</t>
  </si>
  <si>
    <t>B120058602</t>
  </si>
  <si>
    <t>PANDIT PRAJAKTA CHANDRAKANTRAO</t>
  </si>
  <si>
    <t>B120058603</t>
  </si>
  <si>
    <t>PANPALIYA MANSI MANISH</t>
  </si>
  <si>
    <t>B120058604</t>
  </si>
  <si>
    <t>PARALKAR ASHISH MOHAN</t>
  </si>
  <si>
    <t>B120058605</t>
  </si>
  <si>
    <t>PATIL ABOLI CHANDRAKANT</t>
  </si>
  <si>
    <t>B120058606</t>
  </si>
  <si>
    <t>PATIL DINESH KASHINATH</t>
  </si>
  <si>
    <t>B120058607</t>
  </si>
  <si>
    <t>PATIL POOJA PARMESHWAR</t>
  </si>
  <si>
    <t>B120058608</t>
  </si>
  <si>
    <t>PATIL SHUBHAM PRAKASH</t>
  </si>
  <si>
    <t>B120058609</t>
  </si>
  <si>
    <t>PATIL SWAPNIL RAJENDRA</t>
  </si>
  <si>
    <t>B120058610</t>
  </si>
  <si>
    <t>PAWANE GANESH AVINASH</t>
  </si>
  <si>
    <t>B120058611</t>
  </si>
  <si>
    <t>PAWAR NEHA ANIL</t>
  </si>
  <si>
    <t>B120058612</t>
  </si>
  <si>
    <t>POTE CHETAN VITTHAL</t>
  </si>
  <si>
    <t>B120058613</t>
  </si>
  <si>
    <t>PRADHAN AISHWARYA ASHISH</t>
  </si>
  <si>
    <t>B120058614</t>
  </si>
  <si>
    <t>PRAVA LEELA KRISHNA CHAITANYA</t>
  </si>
  <si>
    <t>B120058615</t>
  </si>
  <si>
    <t>PRIYANKA KIRAN RUIKAR</t>
  </si>
  <si>
    <t>B120058616</t>
  </si>
  <si>
    <t>PUSHKAR BADGUJAR</t>
  </si>
  <si>
    <t>B120058617</t>
  </si>
  <si>
    <t>RAHUL LAD</t>
  </si>
  <si>
    <t>B120058618</t>
  </si>
  <si>
    <t>RAKSHIT CHOPRA</t>
  </si>
  <si>
    <t>B120058619</t>
  </si>
  <si>
    <t>RANE ANUJA NINU</t>
  </si>
  <si>
    <t>B120058620</t>
  </si>
  <si>
    <t>RAUT VIKAS LAXMANRAO</t>
  </si>
  <si>
    <t>B120058621</t>
  </si>
  <si>
    <t>RUPANAWAR AKSHAY VINAYAK</t>
  </si>
  <si>
    <t>B120058622</t>
  </si>
  <si>
    <t>SAHARSH BHATIA</t>
  </si>
  <si>
    <t>B120058623</t>
  </si>
  <si>
    <t>SAPKALE SNEHAL SURESH</t>
  </si>
  <si>
    <t>B120058624</t>
  </si>
  <si>
    <t>SARAF JAYASHREE RAMDAS</t>
  </si>
  <si>
    <t>B120058625</t>
  </si>
  <si>
    <t>SARGAM KALRA</t>
  </si>
  <si>
    <t>B120058626</t>
  </si>
  <si>
    <t>SAWALE SNEHAL GOPAL</t>
  </si>
  <si>
    <t>B120058627</t>
  </si>
  <si>
    <t>SAWANA SHUBHAM SANTOSH</t>
  </si>
  <si>
    <t>B120058629</t>
  </si>
  <si>
    <t>SHAH CHAITALI SANJEEV</t>
  </si>
  <si>
    <t>B120058630</t>
  </si>
  <si>
    <t>SHAH PARTH SANJAY</t>
  </si>
  <si>
    <t>B120058631</t>
  </si>
  <si>
    <t>SHALVI RANI</t>
  </si>
  <si>
    <t>A</t>
  </si>
  <si>
    <t>B120058632</t>
  </si>
  <si>
    <t>SHELKE VIJAY DILIP</t>
  </si>
  <si>
    <t>B120058633</t>
  </si>
  <si>
    <t>SHINDE SHARAYU VIKAS</t>
  </si>
  <si>
    <t>B120058634</t>
  </si>
  <si>
    <t>SHINDE VISHAL RAOSAHEB</t>
  </si>
  <si>
    <t>B120058635</t>
  </si>
  <si>
    <t>SHINGTE AKASH BHARAT</t>
  </si>
  <si>
    <t>B120058636</t>
  </si>
  <si>
    <t>SHITOLE PRIYANKA SANJAY</t>
  </si>
  <si>
    <t>B120058637</t>
  </si>
  <si>
    <t>SHIVALA TILAK</t>
  </si>
  <si>
    <t>B120058638</t>
  </si>
  <si>
    <t>SHRAVAN OZA</t>
  </si>
  <si>
    <t>B120058639</t>
  </si>
  <si>
    <t>SHREYA BHATTACHARYA</t>
  </si>
  <si>
    <t>B120058640</t>
  </si>
  <si>
    <t>SHRIYAM JALAN</t>
  </si>
  <si>
    <t>B120058641</t>
  </si>
  <si>
    <t>SOGANI ROHAN MUKESH</t>
  </si>
  <si>
    <t>B120058642</t>
  </si>
  <si>
    <t>SUJITH SAJEEV</t>
  </si>
  <si>
    <t>B120058643</t>
  </si>
  <si>
    <t>SUMIT KUMAR VERMA</t>
  </si>
  <si>
    <t>B120058644</t>
  </si>
  <si>
    <t>SWAR AMEYA MAHESH</t>
  </si>
  <si>
    <t>B120058645</t>
  </si>
  <si>
    <t>TALATHI AISHWARIYA AJIT</t>
  </si>
  <si>
    <t>B120058646</t>
  </si>
  <si>
    <t>TALEKAR CHINMAY VIJAY</t>
  </si>
  <si>
    <t>B120058647</t>
  </si>
  <si>
    <t>TAWALE PALLAVI VISHNU</t>
  </si>
  <si>
    <t>B120058648</t>
  </si>
  <si>
    <t>TAWARI PIYUSH SANTOSHKUMARJI</t>
  </si>
  <si>
    <t>B120058649</t>
  </si>
  <si>
    <t>TAYADE POOJA ANIL</t>
  </si>
  <si>
    <t>B120058650</t>
  </si>
  <si>
    <t>TEJASH KUMAR</t>
  </si>
  <si>
    <t>B120058651</t>
  </si>
  <si>
    <t>TEKLE DHANASHRI DIGAMBAR</t>
  </si>
  <si>
    <t>B120058652</t>
  </si>
  <si>
    <t>THANVI KARAN DILIP</t>
  </si>
  <si>
    <t>B120058653</t>
  </si>
  <si>
    <t>THORVE SNEHAL BALU</t>
  </si>
  <si>
    <t>B120058654</t>
  </si>
  <si>
    <t>TIWARI VIVEK DINESH</t>
  </si>
  <si>
    <t>B120058655</t>
  </si>
  <si>
    <t>TORAWANE UMESH SANJAY</t>
  </si>
  <si>
    <t>B120058656</t>
  </si>
  <si>
    <t>UDIKSHA CHANDRA</t>
  </si>
  <si>
    <t>B120058657</t>
  </si>
  <si>
    <t>VEER LALITA VISHNU</t>
  </si>
  <si>
    <t>B120058658</t>
  </si>
  <si>
    <t>VHATKAR BHAGYASHRI TRIMBAK</t>
  </si>
  <si>
    <t>B120058659</t>
  </si>
  <si>
    <t>WAGHMARE PRASAD VIKRAM</t>
  </si>
  <si>
    <t>B120058660</t>
  </si>
  <si>
    <t>YELAI AJINKYA DEEPAK</t>
  </si>
  <si>
    <t>B120058661</t>
  </si>
  <si>
    <t>YEOLE PRTHAMESH SHARAD</t>
  </si>
  <si>
    <t>B120058662</t>
  </si>
  <si>
    <t>ZABAK KETAN SURESH</t>
  </si>
  <si>
    <t>Avg PRJ</t>
  </si>
  <si>
    <t>SC</t>
  </si>
  <si>
    <t>PASS</t>
  </si>
  <si>
    <t>FAILS</t>
  </si>
  <si>
    <t xml:space="preserve"> </t>
  </si>
  <si>
    <t>All Clr</t>
  </si>
  <si>
    <t>%</t>
  </si>
  <si>
    <t>ELEC-III</t>
  </si>
  <si>
    <t>Total</t>
  </si>
  <si>
    <t>ELEC-IV</t>
  </si>
  <si>
    <t>Fail (%)</t>
  </si>
  <si>
    <t>Sr.No</t>
  </si>
  <si>
    <t>BE-9</t>
  </si>
  <si>
    <t>Dist</t>
  </si>
  <si>
    <t>ABSENT</t>
  </si>
  <si>
    <t>BE-10</t>
  </si>
  <si>
    <t>Seat No</t>
  </si>
  <si>
    <t>CAP-1</t>
  </si>
  <si>
    <t>OPEN</t>
  </si>
  <si>
    <t>Inst Level</t>
  </si>
  <si>
    <t>OBC</t>
  </si>
  <si>
    <t>ST</t>
  </si>
  <si>
    <t>NT</t>
  </si>
  <si>
    <t>CAP-3</t>
  </si>
</sst>
</file>

<file path=xl/styles.xml><?xml version="1.0" encoding="utf-8"?>
<styleSheet xmlns="http://schemas.openxmlformats.org/spreadsheetml/2006/main">
  <numFmts count="5">
    <numFmt numFmtId="176" formatCode="_ * #,##0_ ;_ * \-#,##0_ ;_ * &quot;-&quot;_ ;_ @_ "/>
    <numFmt numFmtId="177" formatCode="_ * #,##0.00_ ;_ * \-#,##0.00_ ;_ * &quot;-&quot;??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8" formatCode="0.00_ "/>
  </numFmts>
  <fonts count="23">
    <font>
      <sz val="10"/>
      <name val="Arial"/>
      <charset val="134"/>
    </font>
    <font>
      <sz val="10"/>
      <color rgb="FFFF0000"/>
      <name val="Arial"/>
      <charset val="134"/>
    </font>
    <font>
      <b/>
      <sz val="10"/>
      <name val="Arial"/>
      <charset val="134"/>
    </font>
    <font>
      <sz val="11"/>
      <color theme="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6" fillId="8" borderId="0" applyNumberFormat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7" fillId="9" borderId="2" applyNumberFormat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4" fillId="10" borderId="4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13" borderId="6" applyNumberFormat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8" fillId="18" borderId="7" applyNumberFormat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9" fillId="18" borderId="6" applyNumberFormat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</cellStyleXfs>
  <cellXfs count="18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2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Font="1"/>
    <xf numFmtId="0" fontId="0" fillId="0" borderId="0" xfId="0" applyFont="1" applyFill="1" applyBorder="1"/>
    <xf numFmtId="0" fontId="1" fillId="0" borderId="0" xfId="0" applyFont="1"/>
    <xf numFmtId="0" fontId="0" fillId="0" borderId="1" xfId="0" applyFont="1" applyBorder="1"/>
    <xf numFmtId="0" fontId="1" fillId="0" borderId="1" xfId="0" applyFont="1" applyBorder="1"/>
    <xf numFmtId="0" fontId="0" fillId="0" borderId="1" xfId="0" applyFont="1" applyFill="1" applyBorder="1"/>
    <xf numFmtId="2" fontId="0" fillId="0" borderId="1" xfId="0" applyNumberFormat="1" applyBorder="1"/>
    <xf numFmtId="10" fontId="0" fillId="0" borderId="1" xfId="0" applyNumberFormat="1" applyBorder="1"/>
    <xf numFmtId="0" fontId="2" fillId="2" borderId="1" xfId="0" applyFont="1" applyFill="1" applyBorder="1"/>
    <xf numFmtId="178" fontId="2" fillId="2" borderId="1" xfId="0" applyNumberFormat="1" applyFont="1" applyFill="1" applyBorder="1"/>
    <xf numFmtId="0" fontId="2" fillId="2" borderId="1" xfId="0" applyFont="1" applyFill="1" applyBorder="1"/>
    <xf numFmtId="0" fontId="2" fillId="2" borderId="1" xfId="0" applyFont="1" applyFill="1" applyBorder="1"/>
    <xf numFmtId="178" fontId="2" fillId="2" borderId="1" xfId="0" applyNumberFormat="1" applyFont="1" applyFill="1" applyBorder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5" Type="http://schemas.openxmlformats.org/officeDocument/2006/relationships/styles" Target="styles.xml"/><Relationship Id="rId14" Type="http://schemas.openxmlformats.org/officeDocument/2006/relationships/theme" Target="theme/theme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SUBJECT-WISE Analysis of</a:t>
            </a:r>
            <a:r>
              <a:rPr lang="en-US" baseline="0"/>
              <a:t> BE RESULTS AY(2015-16 SemII)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beit2k15_16!$P$170:$P$173</c:f>
              <c:strCache>
                <c:ptCount val="4"/>
                <c:pt idx="0">
                  <c:v>DS</c:v>
                </c:pt>
                <c:pt idx="1">
                  <c:v>ADBMS</c:v>
                </c:pt>
                <c:pt idx="2">
                  <c:v>ELEC-III</c:v>
                </c:pt>
                <c:pt idx="3">
                  <c:v>ELEC-IV</c:v>
                </c:pt>
              </c:strCache>
            </c:strRef>
          </c:cat>
          <c:val>
            <c:numRef>
              <c:f>beit2k15_16!$R$170:$R$173</c:f>
              <c:numCache>
                <c:formatCode>0.00</c:formatCode>
                <c:ptCount val="4"/>
                <c:pt idx="0">
                  <c:v>98.1132075471698</c:v>
                </c:pt>
                <c:pt idx="1">
                  <c:v>96.2264150943396</c:v>
                </c:pt>
                <c:pt idx="2">
                  <c:v>98.1132075471698</c:v>
                </c:pt>
                <c:pt idx="3">
                  <c:v>95.5974842767296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63995264"/>
        <c:axId val="83904768"/>
      </c:barChart>
      <c:catAx>
        <c:axId val="63995264"/>
        <c:scaling>
          <c:orientation val="minMax"/>
        </c:scaling>
        <c:delete val="0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83904768"/>
        <c:crosses val="autoZero"/>
        <c:auto val="1"/>
        <c:lblAlgn val="ctr"/>
        <c:lblOffset val="100"/>
        <c:noMultiLvlLbl val="0"/>
      </c:catAx>
      <c:valAx>
        <c:axId val="83904768"/>
        <c:scaling>
          <c:orientation val="minMax"/>
          <c:max val="100"/>
          <c:min val="0"/>
        </c:scaling>
        <c:delete val="1"/>
        <c:axPos val="l"/>
        <c:numFmt formatCode="0.00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63995264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FAILURE ANALYSIS W.R.T ADMISSION CATEGORY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Fails!$D$21:$D$26</c:f>
              <c:strCache>
                <c:ptCount val="6"/>
                <c:pt idx="0">
                  <c:v>Inst Level</c:v>
                </c:pt>
                <c:pt idx="1">
                  <c:v>SC</c:v>
                </c:pt>
                <c:pt idx="2">
                  <c:v>OPEN</c:v>
                </c:pt>
                <c:pt idx="3">
                  <c:v>OBC</c:v>
                </c:pt>
                <c:pt idx="4">
                  <c:v>NT</c:v>
                </c:pt>
                <c:pt idx="5">
                  <c:v>ST</c:v>
                </c:pt>
              </c:strCache>
            </c:strRef>
          </c:cat>
          <c:val>
            <c:numRef>
              <c:f>Fails!$E$21:$E$26</c:f>
              <c:numCache>
                <c:formatCode>General</c:formatCode>
                <c:ptCount val="6"/>
                <c:pt idx="0">
                  <c:v>6</c:v>
                </c:pt>
                <c:pt idx="1">
                  <c:v>6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69287296"/>
        <c:axId val="69301376"/>
      </c:barChart>
      <c:catAx>
        <c:axId val="69287296"/>
        <c:scaling>
          <c:orientation val="minMax"/>
        </c:scaling>
        <c:delete val="0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69301376"/>
        <c:crosses val="autoZero"/>
        <c:auto val="1"/>
        <c:lblAlgn val="ctr"/>
        <c:lblOffset val="100"/>
        <c:noMultiLvlLbl val="0"/>
      </c:catAx>
      <c:valAx>
        <c:axId val="6930137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69287296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16</xdr:col>
      <xdr:colOff>538480</xdr:colOff>
      <xdr:row>183</xdr:row>
      <xdr:rowOff>15875</xdr:rowOff>
    </xdr:from>
    <xdr:to>
      <xdr:col>23</xdr:col>
      <xdr:colOff>357505</xdr:colOff>
      <xdr:row>200</xdr:row>
      <xdr:rowOff>6350</xdr:rowOff>
    </xdr:to>
    <xdr:graphicFrame>
      <xdr:nvGraphicFramePr>
        <xdr:cNvPr id="3" name="Chart 2"/>
        <xdr:cNvGraphicFramePr/>
      </xdr:nvGraphicFramePr>
      <xdr:xfrm>
        <a:off x="10201275" y="29648150"/>
        <a:ext cx="371475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533400</xdr:colOff>
      <xdr:row>24</xdr:row>
      <xdr:rowOff>47625</xdr:rowOff>
    </xdr:from>
    <xdr:to>
      <xdr:col>12</xdr:col>
      <xdr:colOff>228600</xdr:colOff>
      <xdr:row>40</xdr:row>
      <xdr:rowOff>38100</xdr:rowOff>
    </xdr:to>
    <xdr:graphicFrame>
      <xdr:nvGraphicFramePr>
        <xdr:cNvPr id="2" name="Chart 1"/>
        <xdr:cNvGraphicFramePr/>
      </xdr:nvGraphicFramePr>
      <xdr:xfrm>
        <a:off x="5419725" y="3933825"/>
        <a:ext cx="4495800" cy="25812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U176"/>
  <sheetViews>
    <sheetView tabSelected="1" view="pageBreakPreview" zoomScale="70" zoomScaleNormal="70" zoomScaleSheetLayoutView="70" topLeftCell="W1" workbookViewId="0">
      <pane ySplit="1" topLeftCell="A155" activePane="bottomLeft" state="frozen"/>
      <selection/>
      <selection pane="bottomLeft" activeCell="AQ171" sqref="AQ171"/>
    </sheetView>
  </sheetViews>
  <sheetFormatPr defaultColWidth="9" defaultRowHeight="12.75"/>
  <cols>
    <col min="1" max="1" width="12.1428571428571" customWidth="1"/>
    <col min="2" max="2" width="7.57142857142857" style="4" customWidth="1"/>
    <col min="3" max="3" width="40" customWidth="1"/>
    <col min="4" max="5" width="5.71428571428571" customWidth="1"/>
    <col min="6" max="6" width="5.7047619047619" customWidth="1"/>
    <col min="7" max="8" width="4.14285714285714" customWidth="1"/>
    <col min="9" max="9" width="4.71428571428571" customWidth="1"/>
    <col min="10" max="10" width="3.57142857142857" customWidth="1"/>
    <col min="11" max="11" width="8.21904761904762" customWidth="1"/>
    <col min="12" max="12" width="9" customWidth="1"/>
    <col min="13" max="13" width="8.57142857142857" customWidth="1"/>
    <col min="14" max="14" width="8.71428571428571" customWidth="1"/>
    <col min="15" max="15" width="8.28571428571429" customWidth="1"/>
    <col min="16" max="16" width="8.71428571428571" customWidth="1"/>
    <col min="17" max="17" width="8.28571428571429" customWidth="1"/>
    <col min="18" max="18" width="7.71428571428571" customWidth="1"/>
    <col min="19" max="19" width="11.2857142857143" customWidth="1"/>
    <col min="20" max="20" width="11.1428571428571" customWidth="1"/>
    <col min="21" max="21" width="4.42857142857143" customWidth="1"/>
    <col min="22" max="22" width="7.85714285714286" customWidth="1"/>
    <col min="23" max="23" width="7.71428571428571" customWidth="1"/>
    <col min="24" max="24" width="5.57142857142857" customWidth="1"/>
    <col min="25" max="25" width="9" customWidth="1"/>
    <col min="26" max="26" width="8.85714285714286" customWidth="1"/>
    <col min="27" max="27" width="5.57142857142857" customWidth="1"/>
    <col min="28" max="28" width="9" customWidth="1"/>
    <col min="29" max="29" width="8.85714285714286" customWidth="1"/>
    <col min="30" max="30" width="4.57142857142857" customWidth="1"/>
    <col min="31" max="31" width="8" customWidth="1"/>
    <col min="32" max="32" width="7.85714285714286" customWidth="1"/>
    <col min="33" max="34" width="4.42857142857143" customWidth="1"/>
    <col min="35" max="35" width="4.71428571428571" customWidth="1"/>
    <col min="36" max="36" width="9.14285714285714" customWidth="1"/>
    <col min="37" max="37" width="8.28571428571429" customWidth="1"/>
    <col min="38" max="38" width="9" customWidth="1"/>
    <col min="39" max="39" width="8.71428571428571" customWidth="1"/>
    <col min="40" max="40" width="13.8571428571429" customWidth="1"/>
    <col min="41" max="41" width="13.7142857142857" customWidth="1"/>
    <col min="42" max="42" width="7.28571428571429" customWidth="1"/>
    <col min="43" max="43" width="6.85714285714286" customWidth="1"/>
    <col min="44" max="44" width="6.71428571428571" customWidth="1"/>
    <col min="45" max="45" width="7.13333333333333" customWidth="1"/>
    <col min="46" max="46" width="8.57142857142857" customWidth="1"/>
    <col min="47" max="47" width="6.11428571428571" customWidth="1"/>
  </cols>
  <sheetData>
    <row r="1" spans="1:47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/>
      <c r="AU1" s="1" t="s">
        <v>45</v>
      </c>
    </row>
    <row r="2" spans="1:47">
      <c r="A2" s="1" t="s">
        <v>46</v>
      </c>
      <c r="B2" s="2">
        <v>4929</v>
      </c>
      <c r="C2" s="1" t="s">
        <v>47</v>
      </c>
      <c r="D2" s="1">
        <v>5</v>
      </c>
      <c r="E2" s="1">
        <v>44</v>
      </c>
      <c r="F2" s="1">
        <v>44</v>
      </c>
      <c r="G2" s="1">
        <v>41</v>
      </c>
      <c r="H2" s="1"/>
      <c r="I2" s="1">
        <v>8</v>
      </c>
      <c r="J2" s="1"/>
      <c r="K2" s="1">
        <v>40</v>
      </c>
      <c r="L2" s="1">
        <v>32</v>
      </c>
      <c r="M2" s="1">
        <v>44</v>
      </c>
      <c r="N2" s="1">
        <v>40</v>
      </c>
      <c r="O2" s="1">
        <v>42</v>
      </c>
      <c r="P2" s="1">
        <v>38</v>
      </c>
      <c r="Q2" s="1">
        <v>42</v>
      </c>
      <c r="R2" s="1" t="s">
        <v>48</v>
      </c>
      <c r="S2" s="1" t="s">
        <v>48</v>
      </c>
      <c r="T2" s="1" t="s">
        <v>48</v>
      </c>
      <c r="U2" s="1" t="s">
        <v>48</v>
      </c>
      <c r="V2" s="1" t="s">
        <v>48</v>
      </c>
      <c r="W2" s="1" t="s">
        <v>48</v>
      </c>
      <c r="X2" s="1" t="s">
        <v>48</v>
      </c>
      <c r="Y2" s="1" t="s">
        <v>48</v>
      </c>
      <c r="Z2" s="1" t="s">
        <v>48</v>
      </c>
      <c r="AA2" s="1">
        <v>41</v>
      </c>
      <c r="AB2" s="1">
        <v>23</v>
      </c>
      <c r="AC2" s="1">
        <v>23</v>
      </c>
      <c r="AD2" s="1" t="s">
        <v>48</v>
      </c>
      <c r="AE2" s="1" t="s">
        <v>48</v>
      </c>
      <c r="AF2" s="1" t="s">
        <v>48</v>
      </c>
      <c r="AG2" s="1" t="s">
        <v>48</v>
      </c>
      <c r="AH2" s="1">
        <v>49</v>
      </c>
      <c r="AI2" s="1"/>
      <c r="AJ2" s="1">
        <v>22</v>
      </c>
      <c r="AK2" s="1">
        <v>20</v>
      </c>
      <c r="AL2" s="1">
        <v>42</v>
      </c>
      <c r="AM2" s="1">
        <v>44</v>
      </c>
      <c r="AN2" s="1">
        <v>47</v>
      </c>
      <c r="AO2" s="1">
        <v>90</v>
      </c>
      <c r="AP2" s="1">
        <f>SUM(D2:AO2)</f>
        <v>821</v>
      </c>
      <c r="AQ2" s="1" t="s">
        <v>49</v>
      </c>
      <c r="AR2" s="1">
        <f>(AN2+AO2)</f>
        <v>137</v>
      </c>
      <c r="AS2" s="1">
        <f>(AR2/1.5)</f>
        <v>91.3333333333333</v>
      </c>
      <c r="AT2" s="1"/>
      <c r="AU2" s="1">
        <f>(AP2/15)</f>
        <v>54.7333333333333</v>
      </c>
    </row>
    <row r="3" spans="1:47">
      <c r="A3" s="1" t="s">
        <v>50</v>
      </c>
      <c r="B3" s="2">
        <v>4977</v>
      </c>
      <c r="C3" s="1" t="s">
        <v>51</v>
      </c>
      <c r="D3" s="1">
        <v>53</v>
      </c>
      <c r="E3" s="1">
        <v>50</v>
      </c>
      <c r="F3" s="1">
        <v>52</v>
      </c>
      <c r="G3" s="1"/>
      <c r="H3" s="1">
        <v>44</v>
      </c>
      <c r="I3" s="1">
        <v>51</v>
      </c>
      <c r="J3" s="1"/>
      <c r="K3" s="1">
        <v>30</v>
      </c>
      <c r="L3" s="1">
        <v>37</v>
      </c>
      <c r="M3" s="1">
        <v>20</v>
      </c>
      <c r="N3" s="1">
        <v>20</v>
      </c>
      <c r="O3" s="1">
        <v>35</v>
      </c>
      <c r="P3" s="1">
        <v>56</v>
      </c>
      <c r="Q3" s="1">
        <v>66</v>
      </c>
      <c r="R3" s="1" t="s">
        <v>48</v>
      </c>
      <c r="S3" s="1" t="s">
        <v>48</v>
      </c>
      <c r="T3" s="1" t="s">
        <v>48</v>
      </c>
      <c r="U3" s="1" t="s">
        <v>48</v>
      </c>
      <c r="V3" s="1" t="s">
        <v>48</v>
      </c>
      <c r="W3" s="1" t="s">
        <v>48</v>
      </c>
      <c r="X3" s="1" t="s">
        <v>48</v>
      </c>
      <c r="Y3" s="1" t="s">
        <v>48</v>
      </c>
      <c r="Z3" s="1" t="s">
        <v>48</v>
      </c>
      <c r="AA3" s="1" t="s">
        <v>48</v>
      </c>
      <c r="AB3" s="1" t="s">
        <v>48</v>
      </c>
      <c r="AC3" s="1" t="s">
        <v>48</v>
      </c>
      <c r="AD3" s="1">
        <v>69</v>
      </c>
      <c r="AE3" s="1">
        <v>19</v>
      </c>
      <c r="AF3" s="1">
        <v>19</v>
      </c>
      <c r="AG3" s="1">
        <v>53</v>
      </c>
      <c r="AH3" s="1"/>
      <c r="AI3" s="1"/>
      <c r="AJ3" s="1">
        <v>18</v>
      </c>
      <c r="AK3" s="1">
        <v>16</v>
      </c>
      <c r="AL3" s="1">
        <v>32</v>
      </c>
      <c r="AM3" s="1">
        <v>32</v>
      </c>
      <c r="AN3" s="1">
        <v>38</v>
      </c>
      <c r="AO3" s="1">
        <v>75</v>
      </c>
      <c r="AP3" s="1">
        <f t="shared" ref="AP3:AP65" si="0">SUM(D3:AO3)</f>
        <v>885</v>
      </c>
      <c r="AQ3" s="1" t="s">
        <v>52</v>
      </c>
      <c r="AR3" s="1">
        <f t="shared" ref="AR3:AR66" si="1">(AN3+AO3)</f>
        <v>113</v>
      </c>
      <c r="AS3" s="1">
        <f t="shared" ref="AS3:AS66" si="2">(AR3/1.5)</f>
        <v>75.3333333333333</v>
      </c>
      <c r="AT3" s="1"/>
      <c r="AU3" s="1">
        <f t="shared" ref="AU3:AU66" si="3">(AP3/15)</f>
        <v>59</v>
      </c>
    </row>
    <row r="4" spans="1:47">
      <c r="A4" s="1" t="s">
        <v>53</v>
      </c>
      <c r="B4" s="2">
        <v>4901</v>
      </c>
      <c r="C4" s="1" t="s">
        <v>54</v>
      </c>
      <c r="D4" s="1">
        <v>64</v>
      </c>
      <c r="E4" s="1">
        <v>65</v>
      </c>
      <c r="F4" s="1">
        <v>63</v>
      </c>
      <c r="G4" s="1">
        <v>63</v>
      </c>
      <c r="H4" s="1"/>
      <c r="I4" s="1">
        <v>62</v>
      </c>
      <c r="J4" s="1"/>
      <c r="K4" s="1">
        <v>45</v>
      </c>
      <c r="L4" s="1">
        <v>40</v>
      </c>
      <c r="M4" s="1">
        <v>43</v>
      </c>
      <c r="N4" s="1">
        <v>40</v>
      </c>
      <c r="O4" s="1">
        <v>45</v>
      </c>
      <c r="P4" s="1">
        <v>66</v>
      </c>
      <c r="Q4" s="1">
        <v>66</v>
      </c>
      <c r="R4" s="1" t="s">
        <v>48</v>
      </c>
      <c r="S4" s="1" t="s">
        <v>48</v>
      </c>
      <c r="T4" s="1" t="s">
        <v>48</v>
      </c>
      <c r="U4" s="1" t="s">
        <v>48</v>
      </c>
      <c r="V4" s="1" t="s">
        <v>48</v>
      </c>
      <c r="W4" s="1" t="s">
        <v>48</v>
      </c>
      <c r="X4" s="1">
        <v>76</v>
      </c>
      <c r="Y4" s="1">
        <v>24</v>
      </c>
      <c r="Z4" s="1">
        <v>22</v>
      </c>
      <c r="AA4" s="1" t="s">
        <v>48</v>
      </c>
      <c r="AB4" s="1" t="s">
        <v>48</v>
      </c>
      <c r="AC4" s="1" t="s">
        <v>48</v>
      </c>
      <c r="AD4" s="1" t="s">
        <v>48</v>
      </c>
      <c r="AE4" s="1" t="s">
        <v>48</v>
      </c>
      <c r="AF4" s="1" t="s">
        <v>48</v>
      </c>
      <c r="AG4" s="1" t="s">
        <v>48</v>
      </c>
      <c r="AH4" s="1">
        <v>73</v>
      </c>
      <c r="AI4" s="1"/>
      <c r="AJ4" s="1">
        <v>24</v>
      </c>
      <c r="AK4" s="1">
        <v>18</v>
      </c>
      <c r="AL4" s="1">
        <v>39</v>
      </c>
      <c r="AM4" s="1">
        <v>38</v>
      </c>
      <c r="AN4" s="1">
        <v>49</v>
      </c>
      <c r="AO4" s="1">
        <v>99</v>
      </c>
      <c r="AP4" s="1">
        <f t="shared" si="0"/>
        <v>1124</v>
      </c>
      <c r="AQ4" s="1" t="s">
        <v>55</v>
      </c>
      <c r="AR4" s="1">
        <f t="shared" si="1"/>
        <v>148</v>
      </c>
      <c r="AS4" s="1">
        <f t="shared" si="2"/>
        <v>98.6666666666667</v>
      </c>
      <c r="AT4" s="1"/>
      <c r="AU4" s="1">
        <f t="shared" si="3"/>
        <v>74.9333333333333</v>
      </c>
    </row>
    <row r="5" spans="1:47">
      <c r="A5" s="1" t="s">
        <v>56</v>
      </c>
      <c r="B5" s="2">
        <v>4001</v>
      </c>
      <c r="C5" s="1" t="s">
        <v>57</v>
      </c>
      <c r="D5" s="1">
        <v>60</v>
      </c>
      <c r="E5" s="1">
        <v>62</v>
      </c>
      <c r="F5" s="1">
        <v>65</v>
      </c>
      <c r="G5" s="1"/>
      <c r="H5" s="1">
        <v>60</v>
      </c>
      <c r="I5" s="1">
        <v>52</v>
      </c>
      <c r="J5" s="1"/>
      <c r="K5" s="1">
        <v>45</v>
      </c>
      <c r="L5" s="1">
        <v>42</v>
      </c>
      <c r="M5" s="1">
        <v>45</v>
      </c>
      <c r="N5" s="1">
        <v>45</v>
      </c>
      <c r="O5" s="1">
        <v>44</v>
      </c>
      <c r="P5" s="1">
        <v>56</v>
      </c>
      <c r="Q5" s="1">
        <v>61</v>
      </c>
      <c r="R5" s="1" t="s">
        <v>48</v>
      </c>
      <c r="S5" s="1" t="s">
        <v>48</v>
      </c>
      <c r="T5" s="1" t="s">
        <v>48</v>
      </c>
      <c r="U5" s="1" t="s">
        <v>48</v>
      </c>
      <c r="V5" s="1" t="s">
        <v>48</v>
      </c>
      <c r="W5" s="1" t="s">
        <v>48</v>
      </c>
      <c r="X5" s="1">
        <v>80</v>
      </c>
      <c r="Y5" s="1">
        <v>24</v>
      </c>
      <c r="Z5" s="1">
        <v>24</v>
      </c>
      <c r="AA5" s="1" t="s">
        <v>48</v>
      </c>
      <c r="AB5" s="1" t="s">
        <v>48</v>
      </c>
      <c r="AC5" s="1" t="s">
        <v>48</v>
      </c>
      <c r="AD5" s="1" t="s">
        <v>48</v>
      </c>
      <c r="AE5" s="1" t="s">
        <v>48</v>
      </c>
      <c r="AF5" s="1" t="s">
        <v>48</v>
      </c>
      <c r="AG5" s="1" t="s">
        <v>48</v>
      </c>
      <c r="AH5" s="1">
        <v>74</v>
      </c>
      <c r="AI5" s="1"/>
      <c r="AJ5" s="1">
        <v>23</v>
      </c>
      <c r="AK5" s="1">
        <v>22</v>
      </c>
      <c r="AL5" s="1">
        <v>45</v>
      </c>
      <c r="AM5" s="1">
        <v>45</v>
      </c>
      <c r="AN5" s="1">
        <v>45</v>
      </c>
      <c r="AO5" s="1">
        <v>95</v>
      </c>
      <c r="AP5" s="1">
        <f t="shared" si="0"/>
        <v>1114</v>
      </c>
      <c r="AQ5" s="1" t="s">
        <v>55</v>
      </c>
      <c r="AR5" s="1">
        <f t="shared" si="1"/>
        <v>140</v>
      </c>
      <c r="AS5" s="1">
        <f t="shared" si="2"/>
        <v>93.3333333333333</v>
      </c>
      <c r="AT5" s="1"/>
      <c r="AU5" s="1">
        <f t="shared" si="3"/>
        <v>74.2666666666667</v>
      </c>
    </row>
    <row r="6" spans="1:47">
      <c r="A6" s="1" t="s">
        <v>58</v>
      </c>
      <c r="B6" s="2">
        <v>4902</v>
      </c>
      <c r="C6" s="1" t="s">
        <v>59</v>
      </c>
      <c r="D6" s="1">
        <v>69</v>
      </c>
      <c r="E6" s="1">
        <v>53</v>
      </c>
      <c r="F6" s="1">
        <v>60</v>
      </c>
      <c r="G6" s="1">
        <v>47</v>
      </c>
      <c r="H6" s="1"/>
      <c r="I6" s="1">
        <v>55</v>
      </c>
      <c r="J6" s="1"/>
      <c r="K6" s="1">
        <v>43</v>
      </c>
      <c r="L6" s="1">
        <v>42</v>
      </c>
      <c r="M6" s="1">
        <v>39</v>
      </c>
      <c r="N6" s="1">
        <v>38</v>
      </c>
      <c r="O6" s="1">
        <v>43</v>
      </c>
      <c r="P6" s="1">
        <v>55</v>
      </c>
      <c r="Q6" s="1">
        <v>63</v>
      </c>
      <c r="R6" s="1" t="s">
        <v>48</v>
      </c>
      <c r="S6" s="1" t="s">
        <v>48</v>
      </c>
      <c r="T6" s="1" t="s">
        <v>48</v>
      </c>
      <c r="U6" s="1">
        <v>61</v>
      </c>
      <c r="V6" s="1">
        <v>17</v>
      </c>
      <c r="W6" s="1">
        <v>19</v>
      </c>
      <c r="X6" s="1" t="s">
        <v>48</v>
      </c>
      <c r="Y6" s="1" t="s">
        <v>48</v>
      </c>
      <c r="Z6" s="1" t="s">
        <v>48</v>
      </c>
      <c r="AA6" s="1" t="s">
        <v>48</v>
      </c>
      <c r="AB6" s="1" t="s">
        <v>48</v>
      </c>
      <c r="AC6" s="1" t="s">
        <v>48</v>
      </c>
      <c r="AD6" s="1" t="s">
        <v>48</v>
      </c>
      <c r="AE6" s="1" t="s">
        <v>48</v>
      </c>
      <c r="AF6" s="1" t="s">
        <v>48</v>
      </c>
      <c r="AG6" s="1" t="s">
        <v>48</v>
      </c>
      <c r="AH6" s="1">
        <v>73</v>
      </c>
      <c r="AI6" s="1"/>
      <c r="AJ6" s="1">
        <v>20</v>
      </c>
      <c r="AK6" s="1">
        <v>20</v>
      </c>
      <c r="AL6" s="1">
        <v>30</v>
      </c>
      <c r="AM6" s="1">
        <v>35</v>
      </c>
      <c r="AN6" s="1">
        <v>46</v>
      </c>
      <c r="AO6" s="1">
        <v>90</v>
      </c>
      <c r="AP6" s="1">
        <f t="shared" si="0"/>
        <v>1018</v>
      </c>
      <c r="AQ6" s="1" t="s">
        <v>55</v>
      </c>
      <c r="AR6" s="1">
        <f t="shared" si="1"/>
        <v>136</v>
      </c>
      <c r="AS6" s="1">
        <f t="shared" si="2"/>
        <v>90.6666666666667</v>
      </c>
      <c r="AT6" s="1"/>
      <c r="AU6" s="1">
        <f t="shared" si="3"/>
        <v>67.8666666666667</v>
      </c>
    </row>
    <row r="7" spans="1:47">
      <c r="A7" s="1" t="s">
        <v>60</v>
      </c>
      <c r="B7" s="2">
        <v>4002</v>
      </c>
      <c r="C7" s="1" t="s">
        <v>61</v>
      </c>
      <c r="D7" s="1">
        <v>47</v>
      </c>
      <c r="E7" s="1">
        <v>40</v>
      </c>
      <c r="F7" s="1">
        <v>14</v>
      </c>
      <c r="G7" s="1">
        <v>36</v>
      </c>
      <c r="H7" s="1"/>
      <c r="I7" s="1"/>
      <c r="J7" s="1">
        <v>44</v>
      </c>
      <c r="K7" s="1">
        <v>35</v>
      </c>
      <c r="L7" s="1">
        <v>31</v>
      </c>
      <c r="M7" s="1">
        <v>39</v>
      </c>
      <c r="N7" s="1">
        <v>38</v>
      </c>
      <c r="O7" s="1">
        <v>30</v>
      </c>
      <c r="P7" s="1">
        <v>47</v>
      </c>
      <c r="Q7" s="1">
        <v>51</v>
      </c>
      <c r="R7" s="1" t="s">
        <v>48</v>
      </c>
      <c r="S7" s="1" t="s">
        <v>48</v>
      </c>
      <c r="T7" s="1" t="s">
        <v>48</v>
      </c>
      <c r="U7" s="1" t="s">
        <v>48</v>
      </c>
      <c r="V7" s="1" t="s">
        <v>48</v>
      </c>
      <c r="W7" s="1" t="s">
        <v>48</v>
      </c>
      <c r="X7" s="1">
        <v>46</v>
      </c>
      <c r="Y7" s="1">
        <v>21</v>
      </c>
      <c r="Z7" s="1">
        <v>21</v>
      </c>
      <c r="AA7" s="1" t="s">
        <v>48</v>
      </c>
      <c r="AB7" s="1" t="s">
        <v>48</v>
      </c>
      <c r="AC7" s="1" t="s">
        <v>48</v>
      </c>
      <c r="AD7" s="1" t="s">
        <v>48</v>
      </c>
      <c r="AE7" s="1" t="s">
        <v>48</v>
      </c>
      <c r="AF7" s="1" t="s">
        <v>48</v>
      </c>
      <c r="AG7" s="1" t="s">
        <v>48</v>
      </c>
      <c r="AH7" s="1">
        <v>69</v>
      </c>
      <c r="AI7" s="1"/>
      <c r="AJ7" s="1">
        <v>19</v>
      </c>
      <c r="AK7" s="1">
        <v>17</v>
      </c>
      <c r="AL7" s="1">
        <v>38</v>
      </c>
      <c r="AM7" s="1">
        <v>39</v>
      </c>
      <c r="AN7" s="1">
        <v>35</v>
      </c>
      <c r="AO7" s="1">
        <v>85</v>
      </c>
      <c r="AP7" s="1">
        <f t="shared" si="0"/>
        <v>842</v>
      </c>
      <c r="AQ7" s="1" t="s">
        <v>49</v>
      </c>
      <c r="AR7" s="1">
        <f t="shared" si="1"/>
        <v>120</v>
      </c>
      <c r="AS7" s="1">
        <f t="shared" si="2"/>
        <v>80</v>
      </c>
      <c r="AT7" s="1"/>
      <c r="AU7" s="1">
        <f t="shared" si="3"/>
        <v>56.1333333333333</v>
      </c>
    </row>
    <row r="8" spans="1:47">
      <c r="A8" s="1" t="s">
        <v>62</v>
      </c>
      <c r="B8" s="2">
        <v>4003</v>
      </c>
      <c r="C8" s="1" t="s">
        <v>63</v>
      </c>
      <c r="D8" s="1">
        <v>56</v>
      </c>
      <c r="E8" s="1">
        <v>48</v>
      </c>
      <c r="F8" s="1">
        <v>48</v>
      </c>
      <c r="G8" s="1">
        <v>59</v>
      </c>
      <c r="H8" s="1"/>
      <c r="I8" s="1"/>
      <c r="J8" s="1">
        <v>64</v>
      </c>
      <c r="K8" s="1">
        <v>38</v>
      </c>
      <c r="L8" s="1">
        <v>33</v>
      </c>
      <c r="M8" s="1">
        <v>36</v>
      </c>
      <c r="N8" s="1">
        <v>32</v>
      </c>
      <c r="O8" s="1">
        <v>39</v>
      </c>
      <c r="P8" s="1">
        <v>58</v>
      </c>
      <c r="Q8" s="1">
        <v>65</v>
      </c>
      <c r="R8" s="1" t="s">
        <v>48</v>
      </c>
      <c r="S8" s="1" t="s">
        <v>48</v>
      </c>
      <c r="T8" s="1" t="s">
        <v>48</v>
      </c>
      <c r="U8" s="1">
        <v>61</v>
      </c>
      <c r="V8" s="1">
        <v>17</v>
      </c>
      <c r="W8" s="1">
        <v>18</v>
      </c>
      <c r="X8" s="1" t="s">
        <v>48</v>
      </c>
      <c r="Y8" s="1" t="s">
        <v>48</v>
      </c>
      <c r="Z8" s="1" t="s">
        <v>48</v>
      </c>
      <c r="AA8" s="1" t="s">
        <v>48</v>
      </c>
      <c r="AB8" s="1" t="s">
        <v>48</v>
      </c>
      <c r="AC8" s="1" t="s">
        <v>48</v>
      </c>
      <c r="AD8" s="1" t="s">
        <v>48</v>
      </c>
      <c r="AE8" s="1" t="s">
        <v>48</v>
      </c>
      <c r="AF8" s="1" t="s">
        <v>48</v>
      </c>
      <c r="AG8" s="1" t="s">
        <v>48</v>
      </c>
      <c r="AH8" s="1">
        <v>69</v>
      </c>
      <c r="AI8" s="1"/>
      <c r="AJ8" s="1">
        <v>24</v>
      </c>
      <c r="AK8" s="1">
        <v>22</v>
      </c>
      <c r="AL8" s="1">
        <v>34</v>
      </c>
      <c r="AM8" s="1">
        <v>32</v>
      </c>
      <c r="AN8" s="1">
        <v>43</v>
      </c>
      <c r="AO8" s="1">
        <v>93</v>
      </c>
      <c r="AP8" s="1">
        <f t="shared" si="0"/>
        <v>989</v>
      </c>
      <c r="AQ8" s="1" t="s">
        <v>64</v>
      </c>
      <c r="AR8" s="1">
        <f t="shared" si="1"/>
        <v>136</v>
      </c>
      <c r="AS8" s="1">
        <f t="shared" si="2"/>
        <v>90.6666666666667</v>
      </c>
      <c r="AT8" s="1"/>
      <c r="AU8" s="1">
        <f t="shared" si="3"/>
        <v>65.9333333333333</v>
      </c>
    </row>
    <row r="9" spans="1:47">
      <c r="A9" s="1" t="s">
        <v>65</v>
      </c>
      <c r="B9" s="2">
        <v>4004</v>
      </c>
      <c r="C9" s="1" t="s">
        <v>66</v>
      </c>
      <c r="D9" s="1">
        <v>54</v>
      </c>
      <c r="E9" s="1">
        <v>54</v>
      </c>
      <c r="F9" s="1">
        <v>57</v>
      </c>
      <c r="G9" s="1"/>
      <c r="H9" s="1">
        <v>63</v>
      </c>
      <c r="I9" s="1"/>
      <c r="J9" s="1">
        <v>67</v>
      </c>
      <c r="K9" s="1">
        <v>45</v>
      </c>
      <c r="L9" s="1">
        <v>44</v>
      </c>
      <c r="M9" s="1">
        <v>43</v>
      </c>
      <c r="N9" s="1">
        <v>40</v>
      </c>
      <c r="O9" s="1">
        <v>45</v>
      </c>
      <c r="P9" s="1">
        <v>55</v>
      </c>
      <c r="Q9" s="1">
        <v>60</v>
      </c>
      <c r="R9" s="1" t="s">
        <v>48</v>
      </c>
      <c r="S9" s="1" t="s">
        <v>48</v>
      </c>
      <c r="T9" s="1" t="s">
        <v>48</v>
      </c>
      <c r="U9" s="1" t="s">
        <v>48</v>
      </c>
      <c r="V9" s="1" t="s">
        <v>48</v>
      </c>
      <c r="W9" s="1" t="s">
        <v>48</v>
      </c>
      <c r="X9" s="1">
        <v>69</v>
      </c>
      <c r="Y9" s="1">
        <v>24</v>
      </c>
      <c r="Z9" s="1">
        <v>23</v>
      </c>
      <c r="AA9" s="1" t="s">
        <v>48</v>
      </c>
      <c r="AB9" s="1" t="s">
        <v>48</v>
      </c>
      <c r="AC9" s="1" t="s">
        <v>48</v>
      </c>
      <c r="AD9" s="1" t="s">
        <v>48</v>
      </c>
      <c r="AE9" s="1" t="s">
        <v>48</v>
      </c>
      <c r="AF9" s="1" t="s">
        <v>48</v>
      </c>
      <c r="AG9" s="1" t="s">
        <v>48</v>
      </c>
      <c r="AH9" s="1">
        <v>70</v>
      </c>
      <c r="AI9" s="1"/>
      <c r="AJ9" s="1">
        <v>22</v>
      </c>
      <c r="AK9" s="1">
        <v>20</v>
      </c>
      <c r="AL9" s="1">
        <v>38</v>
      </c>
      <c r="AM9" s="1">
        <v>37</v>
      </c>
      <c r="AN9" s="1">
        <v>49</v>
      </c>
      <c r="AO9" s="1">
        <v>99</v>
      </c>
      <c r="AP9" s="1">
        <f t="shared" si="0"/>
        <v>1078</v>
      </c>
      <c r="AQ9" s="1" t="s">
        <v>55</v>
      </c>
      <c r="AR9" s="1">
        <f t="shared" si="1"/>
        <v>148</v>
      </c>
      <c r="AS9" s="1">
        <f t="shared" si="2"/>
        <v>98.6666666666667</v>
      </c>
      <c r="AT9" s="1"/>
      <c r="AU9" s="1">
        <f t="shared" si="3"/>
        <v>71.8666666666667</v>
      </c>
    </row>
    <row r="10" spans="1:47">
      <c r="A10" s="1" t="s">
        <v>67</v>
      </c>
      <c r="B10" s="2">
        <v>4903</v>
      </c>
      <c r="C10" s="1" t="s">
        <v>68</v>
      </c>
      <c r="D10" s="1">
        <v>53</v>
      </c>
      <c r="E10" s="1">
        <v>60</v>
      </c>
      <c r="F10" s="1">
        <v>56</v>
      </c>
      <c r="G10" s="1">
        <v>51</v>
      </c>
      <c r="H10" s="1"/>
      <c r="I10" s="1">
        <v>58</v>
      </c>
      <c r="J10" s="1"/>
      <c r="K10" s="1">
        <v>43</v>
      </c>
      <c r="L10" s="1">
        <v>37</v>
      </c>
      <c r="M10" s="1">
        <v>38</v>
      </c>
      <c r="N10" s="1">
        <v>36</v>
      </c>
      <c r="O10" s="1">
        <v>41</v>
      </c>
      <c r="P10" s="1">
        <v>56</v>
      </c>
      <c r="Q10" s="1">
        <v>69</v>
      </c>
      <c r="R10" s="1" t="s">
        <v>48</v>
      </c>
      <c r="S10" s="1" t="s">
        <v>48</v>
      </c>
      <c r="T10" s="1" t="s">
        <v>48</v>
      </c>
      <c r="U10" s="1">
        <v>73</v>
      </c>
      <c r="V10" s="1">
        <v>17</v>
      </c>
      <c r="W10" s="1">
        <v>18</v>
      </c>
      <c r="X10" s="1" t="s">
        <v>48</v>
      </c>
      <c r="Y10" s="1" t="s">
        <v>48</v>
      </c>
      <c r="Z10" s="1" t="s">
        <v>48</v>
      </c>
      <c r="AA10" s="1" t="s">
        <v>48</v>
      </c>
      <c r="AB10" s="1" t="s">
        <v>48</v>
      </c>
      <c r="AC10" s="1" t="s">
        <v>48</v>
      </c>
      <c r="AD10" s="1" t="s">
        <v>48</v>
      </c>
      <c r="AE10" s="1" t="s">
        <v>48</v>
      </c>
      <c r="AF10" s="1" t="s">
        <v>48</v>
      </c>
      <c r="AG10" s="1" t="s">
        <v>48</v>
      </c>
      <c r="AH10" s="1">
        <v>78</v>
      </c>
      <c r="AI10" s="1"/>
      <c r="AJ10" s="1">
        <v>20</v>
      </c>
      <c r="AK10" s="1">
        <v>19</v>
      </c>
      <c r="AL10" s="1">
        <v>40</v>
      </c>
      <c r="AM10" s="1">
        <v>37</v>
      </c>
      <c r="AN10" s="1">
        <v>43</v>
      </c>
      <c r="AO10" s="1">
        <v>92</v>
      </c>
      <c r="AP10" s="1">
        <f t="shared" si="0"/>
        <v>1035</v>
      </c>
      <c r="AQ10" s="1" t="s">
        <v>55</v>
      </c>
      <c r="AR10" s="1">
        <f t="shared" si="1"/>
        <v>135</v>
      </c>
      <c r="AS10" s="1">
        <f t="shared" si="2"/>
        <v>90</v>
      </c>
      <c r="AT10" s="1"/>
      <c r="AU10" s="1">
        <f t="shared" si="3"/>
        <v>69</v>
      </c>
    </row>
    <row r="11" spans="1:47">
      <c r="A11" s="1" t="s">
        <v>69</v>
      </c>
      <c r="B11" s="2">
        <v>4978</v>
      </c>
      <c r="C11" s="1" t="s">
        <v>70</v>
      </c>
      <c r="D11" s="1">
        <v>56</v>
      </c>
      <c r="E11" s="1">
        <v>57</v>
      </c>
      <c r="F11" s="1">
        <v>41</v>
      </c>
      <c r="G11" s="1"/>
      <c r="H11" s="1">
        <v>52</v>
      </c>
      <c r="I11" s="1">
        <v>42</v>
      </c>
      <c r="J11" s="1"/>
      <c r="K11" s="1">
        <v>40</v>
      </c>
      <c r="L11" s="1">
        <v>34</v>
      </c>
      <c r="M11" s="1">
        <v>38</v>
      </c>
      <c r="N11" s="1">
        <v>36</v>
      </c>
      <c r="O11" s="1">
        <v>38</v>
      </c>
      <c r="P11" s="1">
        <v>54</v>
      </c>
      <c r="Q11" s="1">
        <v>62</v>
      </c>
      <c r="R11" s="1" t="s">
        <v>48</v>
      </c>
      <c r="S11" s="1" t="s">
        <v>48</v>
      </c>
      <c r="T11" s="1" t="s">
        <v>48</v>
      </c>
      <c r="U11" s="1">
        <v>53</v>
      </c>
      <c r="V11" s="1">
        <v>18</v>
      </c>
      <c r="W11" s="1">
        <v>18</v>
      </c>
      <c r="X11" s="1" t="s">
        <v>48</v>
      </c>
      <c r="Y11" s="1" t="s">
        <v>48</v>
      </c>
      <c r="Z11" s="1" t="s">
        <v>48</v>
      </c>
      <c r="AA11" s="1" t="s">
        <v>48</v>
      </c>
      <c r="AB11" s="1" t="s">
        <v>48</v>
      </c>
      <c r="AC11" s="1" t="s">
        <v>48</v>
      </c>
      <c r="AD11" s="1" t="s">
        <v>48</v>
      </c>
      <c r="AE11" s="1" t="s">
        <v>48</v>
      </c>
      <c r="AF11" s="1" t="s">
        <v>48</v>
      </c>
      <c r="AG11" s="1" t="s">
        <v>48</v>
      </c>
      <c r="AH11" s="1">
        <v>67</v>
      </c>
      <c r="AI11" s="1"/>
      <c r="AJ11" s="1">
        <v>20</v>
      </c>
      <c r="AK11" s="1">
        <v>18</v>
      </c>
      <c r="AL11" s="1">
        <v>34</v>
      </c>
      <c r="AM11" s="1">
        <v>32</v>
      </c>
      <c r="AN11" s="1">
        <v>42</v>
      </c>
      <c r="AO11" s="1">
        <v>92</v>
      </c>
      <c r="AP11" s="1">
        <f t="shared" si="0"/>
        <v>944</v>
      </c>
      <c r="AQ11" s="1" t="s">
        <v>64</v>
      </c>
      <c r="AR11" s="1">
        <f t="shared" si="1"/>
        <v>134</v>
      </c>
      <c r="AS11" s="1">
        <f t="shared" si="2"/>
        <v>89.3333333333333</v>
      </c>
      <c r="AT11" s="1"/>
      <c r="AU11" s="1">
        <f t="shared" si="3"/>
        <v>62.9333333333333</v>
      </c>
    </row>
    <row r="12" spans="1:47">
      <c r="A12" s="1" t="s">
        <v>71</v>
      </c>
      <c r="B12" s="2">
        <v>4005</v>
      </c>
      <c r="C12" s="1" t="s">
        <v>72</v>
      </c>
      <c r="D12" s="1">
        <v>65</v>
      </c>
      <c r="E12" s="1">
        <v>54</v>
      </c>
      <c r="F12" s="1">
        <v>64</v>
      </c>
      <c r="G12" s="1">
        <v>47</v>
      </c>
      <c r="H12" s="1"/>
      <c r="I12" s="1"/>
      <c r="J12" s="1">
        <v>73</v>
      </c>
      <c r="K12" s="1">
        <v>45</v>
      </c>
      <c r="L12" s="1">
        <v>40</v>
      </c>
      <c r="M12" s="1">
        <v>44</v>
      </c>
      <c r="N12" s="1">
        <v>42</v>
      </c>
      <c r="O12" s="1">
        <v>45</v>
      </c>
      <c r="P12" s="1">
        <v>59</v>
      </c>
      <c r="Q12" s="1">
        <v>65</v>
      </c>
      <c r="R12" s="1">
        <v>71</v>
      </c>
      <c r="S12" s="1">
        <v>21</v>
      </c>
      <c r="T12" s="1">
        <v>24</v>
      </c>
      <c r="U12" s="1" t="s">
        <v>48</v>
      </c>
      <c r="V12" s="1" t="s">
        <v>48</v>
      </c>
      <c r="W12" s="1" t="s">
        <v>48</v>
      </c>
      <c r="X12" s="1" t="s">
        <v>48</v>
      </c>
      <c r="Y12" s="1" t="s">
        <v>48</v>
      </c>
      <c r="Z12" s="1" t="s">
        <v>48</v>
      </c>
      <c r="AA12" s="1" t="s">
        <v>48</v>
      </c>
      <c r="AB12" s="1" t="s">
        <v>48</v>
      </c>
      <c r="AC12" s="1" t="s">
        <v>48</v>
      </c>
      <c r="AD12" s="1" t="s">
        <v>48</v>
      </c>
      <c r="AE12" s="1" t="s">
        <v>48</v>
      </c>
      <c r="AF12" s="1" t="s">
        <v>48</v>
      </c>
      <c r="AG12" s="1" t="s">
        <v>48</v>
      </c>
      <c r="AH12" s="1">
        <v>70</v>
      </c>
      <c r="AI12" s="1"/>
      <c r="AJ12" s="1">
        <v>23</v>
      </c>
      <c r="AK12" s="1">
        <v>21</v>
      </c>
      <c r="AL12" s="1">
        <v>40</v>
      </c>
      <c r="AM12" s="1">
        <v>42</v>
      </c>
      <c r="AN12" s="1">
        <v>41</v>
      </c>
      <c r="AO12" s="1">
        <v>93</v>
      </c>
      <c r="AP12" s="1">
        <f t="shared" si="0"/>
        <v>1089</v>
      </c>
      <c r="AQ12" s="1" t="s">
        <v>55</v>
      </c>
      <c r="AR12" s="1">
        <f t="shared" si="1"/>
        <v>134</v>
      </c>
      <c r="AS12" s="1">
        <f t="shared" si="2"/>
        <v>89.3333333333333</v>
      </c>
      <c r="AT12" s="1"/>
      <c r="AU12" s="1">
        <f t="shared" si="3"/>
        <v>72.6</v>
      </c>
    </row>
    <row r="13" spans="1:47">
      <c r="A13" s="1" t="s">
        <v>73</v>
      </c>
      <c r="B13" s="2">
        <v>4904</v>
      </c>
      <c r="C13" s="1" t="s">
        <v>74</v>
      </c>
      <c r="D13" s="1">
        <v>45</v>
      </c>
      <c r="E13" s="1">
        <v>40</v>
      </c>
      <c r="F13" s="1">
        <v>40</v>
      </c>
      <c r="G13" s="1"/>
      <c r="H13" s="1">
        <v>51</v>
      </c>
      <c r="I13" s="1">
        <v>33</v>
      </c>
      <c r="J13" s="1"/>
      <c r="K13" s="1">
        <v>33</v>
      </c>
      <c r="L13" s="1">
        <v>32</v>
      </c>
      <c r="M13" s="1">
        <v>30</v>
      </c>
      <c r="N13" s="1">
        <v>28</v>
      </c>
      <c r="O13" s="1">
        <v>38</v>
      </c>
      <c r="P13" s="1">
        <v>44</v>
      </c>
      <c r="Q13" s="1">
        <v>45</v>
      </c>
      <c r="R13" s="1" t="s">
        <v>48</v>
      </c>
      <c r="S13" s="1" t="s">
        <v>48</v>
      </c>
      <c r="T13" s="1" t="s">
        <v>48</v>
      </c>
      <c r="U13" s="1" t="s">
        <v>48</v>
      </c>
      <c r="V13" s="1" t="s">
        <v>48</v>
      </c>
      <c r="W13" s="1" t="s">
        <v>48</v>
      </c>
      <c r="X13" s="1">
        <v>45</v>
      </c>
      <c r="Y13" s="1">
        <v>19</v>
      </c>
      <c r="Z13" s="1">
        <v>19</v>
      </c>
      <c r="AA13" s="1" t="s">
        <v>48</v>
      </c>
      <c r="AB13" s="1" t="s">
        <v>48</v>
      </c>
      <c r="AC13" s="1" t="s">
        <v>48</v>
      </c>
      <c r="AD13" s="1" t="s">
        <v>48</v>
      </c>
      <c r="AE13" s="1" t="s">
        <v>48</v>
      </c>
      <c r="AF13" s="1" t="s">
        <v>48</v>
      </c>
      <c r="AG13" s="1" t="s">
        <v>48</v>
      </c>
      <c r="AH13" s="1">
        <v>68</v>
      </c>
      <c r="AI13" s="1"/>
      <c r="AJ13" s="1">
        <v>20</v>
      </c>
      <c r="AK13" s="1">
        <v>16</v>
      </c>
      <c r="AL13" s="1">
        <v>28</v>
      </c>
      <c r="AM13" s="1">
        <v>30</v>
      </c>
      <c r="AN13" s="1">
        <v>43</v>
      </c>
      <c r="AO13" s="1">
        <v>87</v>
      </c>
      <c r="AP13" s="1">
        <f t="shared" si="0"/>
        <v>834</v>
      </c>
      <c r="AQ13" s="1" t="s">
        <v>49</v>
      </c>
      <c r="AR13" s="1">
        <f t="shared" si="1"/>
        <v>130</v>
      </c>
      <c r="AS13" s="1">
        <f t="shared" si="2"/>
        <v>86.6666666666667</v>
      </c>
      <c r="AT13" s="1"/>
      <c r="AU13" s="1">
        <f t="shared" si="3"/>
        <v>55.6</v>
      </c>
    </row>
    <row r="14" spans="1:47">
      <c r="A14" s="1" t="s">
        <v>75</v>
      </c>
      <c r="B14" s="2">
        <v>4006</v>
      </c>
      <c r="C14" s="1" t="s">
        <v>76</v>
      </c>
      <c r="D14" s="1">
        <v>47</v>
      </c>
      <c r="E14" s="1">
        <v>61</v>
      </c>
      <c r="F14" s="1">
        <v>55</v>
      </c>
      <c r="G14" s="1">
        <v>43</v>
      </c>
      <c r="H14" s="1"/>
      <c r="I14" s="1"/>
      <c r="J14" s="1">
        <v>50</v>
      </c>
      <c r="K14" s="1">
        <v>40</v>
      </c>
      <c r="L14" s="1">
        <v>33</v>
      </c>
      <c r="M14" s="1">
        <v>38</v>
      </c>
      <c r="N14" s="1">
        <v>36</v>
      </c>
      <c r="O14" s="1">
        <v>38</v>
      </c>
      <c r="P14" s="1">
        <v>61</v>
      </c>
      <c r="Q14" s="1">
        <v>63</v>
      </c>
      <c r="R14" s="1" t="s">
        <v>48</v>
      </c>
      <c r="S14" s="1" t="s">
        <v>48</v>
      </c>
      <c r="T14" s="1" t="s">
        <v>48</v>
      </c>
      <c r="U14" s="1" t="s">
        <v>48</v>
      </c>
      <c r="V14" s="1" t="s">
        <v>48</v>
      </c>
      <c r="W14" s="1" t="s">
        <v>48</v>
      </c>
      <c r="X14" s="1" t="s">
        <v>48</v>
      </c>
      <c r="Y14" s="1" t="s">
        <v>48</v>
      </c>
      <c r="Z14" s="1" t="s">
        <v>48</v>
      </c>
      <c r="AA14" s="1">
        <v>69</v>
      </c>
      <c r="AB14" s="1">
        <v>22</v>
      </c>
      <c r="AC14" s="1">
        <v>21</v>
      </c>
      <c r="AD14" s="1" t="s">
        <v>48</v>
      </c>
      <c r="AE14" s="1" t="s">
        <v>48</v>
      </c>
      <c r="AF14" s="1" t="s">
        <v>48</v>
      </c>
      <c r="AG14" s="1">
        <v>58</v>
      </c>
      <c r="AH14" s="1"/>
      <c r="AI14" s="1"/>
      <c r="AJ14" s="1">
        <v>21</v>
      </c>
      <c r="AK14" s="1">
        <v>19</v>
      </c>
      <c r="AL14" s="1">
        <v>36</v>
      </c>
      <c r="AM14" s="1">
        <v>34</v>
      </c>
      <c r="AN14" s="1">
        <v>43</v>
      </c>
      <c r="AO14" s="1">
        <v>94</v>
      </c>
      <c r="AP14" s="1">
        <f t="shared" si="0"/>
        <v>982</v>
      </c>
      <c r="AQ14" s="1" t="s">
        <v>64</v>
      </c>
      <c r="AR14" s="1">
        <f t="shared" si="1"/>
        <v>137</v>
      </c>
      <c r="AS14" s="1">
        <f t="shared" si="2"/>
        <v>91.3333333333333</v>
      </c>
      <c r="AT14" s="1"/>
      <c r="AU14" s="1">
        <f t="shared" si="3"/>
        <v>65.4666666666667</v>
      </c>
    </row>
    <row r="15" spans="1:47">
      <c r="A15" s="1" t="s">
        <v>77</v>
      </c>
      <c r="B15" s="2">
        <v>4905</v>
      </c>
      <c r="C15" s="1" t="s">
        <v>78</v>
      </c>
      <c r="D15" s="1">
        <v>44</v>
      </c>
      <c r="E15" s="1">
        <v>44</v>
      </c>
      <c r="F15" s="1">
        <v>40</v>
      </c>
      <c r="G15" s="1">
        <v>40</v>
      </c>
      <c r="H15" s="1"/>
      <c r="I15" s="1"/>
      <c r="J15" s="1">
        <v>58</v>
      </c>
      <c r="K15" s="1">
        <v>41</v>
      </c>
      <c r="L15" s="1">
        <v>36</v>
      </c>
      <c r="M15" s="1">
        <v>43</v>
      </c>
      <c r="N15" s="1">
        <v>41</v>
      </c>
      <c r="O15" s="1">
        <v>44</v>
      </c>
      <c r="P15" s="1">
        <v>53</v>
      </c>
      <c r="Q15" s="1">
        <v>55</v>
      </c>
      <c r="R15" s="1" t="s">
        <v>48</v>
      </c>
      <c r="S15" s="1" t="s">
        <v>48</v>
      </c>
      <c r="T15" s="1" t="s">
        <v>48</v>
      </c>
      <c r="U15" s="1">
        <v>42</v>
      </c>
      <c r="V15" s="1">
        <v>21</v>
      </c>
      <c r="W15" s="1">
        <v>22</v>
      </c>
      <c r="X15" s="1" t="s">
        <v>48</v>
      </c>
      <c r="Y15" s="1" t="s">
        <v>48</v>
      </c>
      <c r="Z15" s="1" t="s">
        <v>48</v>
      </c>
      <c r="AA15" s="1" t="s">
        <v>48</v>
      </c>
      <c r="AB15" s="1" t="s">
        <v>48</v>
      </c>
      <c r="AC15" s="1" t="s">
        <v>48</v>
      </c>
      <c r="AD15" s="1" t="s">
        <v>48</v>
      </c>
      <c r="AE15" s="1" t="s">
        <v>48</v>
      </c>
      <c r="AF15" s="1" t="s">
        <v>48</v>
      </c>
      <c r="AG15" s="1"/>
      <c r="AH15" s="1">
        <v>59</v>
      </c>
      <c r="AI15" s="1"/>
      <c r="AJ15" s="1">
        <v>21</v>
      </c>
      <c r="AK15" s="1">
        <v>16</v>
      </c>
      <c r="AL15" s="1">
        <v>39</v>
      </c>
      <c r="AM15" s="1">
        <v>37</v>
      </c>
      <c r="AN15" s="1">
        <v>47</v>
      </c>
      <c r="AO15" s="1">
        <v>88</v>
      </c>
      <c r="AP15" s="1">
        <f t="shared" si="0"/>
        <v>931</v>
      </c>
      <c r="AQ15" s="1" t="s">
        <v>64</v>
      </c>
      <c r="AR15" s="1">
        <f t="shared" si="1"/>
        <v>135</v>
      </c>
      <c r="AS15" s="1">
        <f t="shared" si="2"/>
        <v>90</v>
      </c>
      <c r="AT15" s="1"/>
      <c r="AU15" s="1">
        <f t="shared" si="3"/>
        <v>62.0666666666667</v>
      </c>
    </row>
    <row r="16" spans="1:47">
      <c r="A16" s="1" t="s">
        <v>79</v>
      </c>
      <c r="B16" s="2">
        <v>4906</v>
      </c>
      <c r="C16" s="1" t="s">
        <v>80</v>
      </c>
      <c r="D16" s="1">
        <v>48</v>
      </c>
      <c r="E16" s="1">
        <v>60</v>
      </c>
      <c r="F16" s="1">
        <v>57</v>
      </c>
      <c r="G16" s="1">
        <v>59</v>
      </c>
      <c r="H16" s="1"/>
      <c r="I16" s="1"/>
      <c r="J16" s="1">
        <v>68</v>
      </c>
      <c r="K16" s="1">
        <v>42</v>
      </c>
      <c r="L16" s="1">
        <v>37</v>
      </c>
      <c r="M16" s="1">
        <v>35</v>
      </c>
      <c r="N16" s="1">
        <v>32</v>
      </c>
      <c r="O16" s="1">
        <v>41</v>
      </c>
      <c r="P16" s="1">
        <v>64</v>
      </c>
      <c r="Q16" s="1">
        <v>74</v>
      </c>
      <c r="R16" s="1" t="s">
        <v>48</v>
      </c>
      <c r="S16" s="1" t="s">
        <v>48</v>
      </c>
      <c r="T16" s="1" t="s">
        <v>48</v>
      </c>
      <c r="U16" s="1" t="s">
        <v>48</v>
      </c>
      <c r="V16" s="1" t="s">
        <v>48</v>
      </c>
      <c r="W16" s="1" t="s">
        <v>48</v>
      </c>
      <c r="X16" s="1" t="s">
        <v>48</v>
      </c>
      <c r="Y16" s="1" t="s">
        <v>48</v>
      </c>
      <c r="Z16" s="1" t="s">
        <v>48</v>
      </c>
      <c r="AA16" s="1">
        <v>67</v>
      </c>
      <c r="AB16" s="1">
        <v>22</v>
      </c>
      <c r="AC16" s="1">
        <v>22</v>
      </c>
      <c r="AD16" s="1" t="s">
        <v>48</v>
      </c>
      <c r="AE16" s="1" t="s">
        <v>48</v>
      </c>
      <c r="AF16" s="1" t="s">
        <v>48</v>
      </c>
      <c r="AG16" s="1">
        <v>63</v>
      </c>
      <c r="AH16" s="1"/>
      <c r="AI16" s="1"/>
      <c r="AJ16" s="1">
        <v>21</v>
      </c>
      <c r="AK16" s="1">
        <v>16</v>
      </c>
      <c r="AL16" s="1">
        <v>38</v>
      </c>
      <c r="AM16" s="1">
        <v>42</v>
      </c>
      <c r="AN16" s="1">
        <v>47</v>
      </c>
      <c r="AO16" s="1">
        <v>96</v>
      </c>
      <c r="AP16" s="1">
        <f t="shared" si="0"/>
        <v>1051</v>
      </c>
      <c r="AQ16" s="1" t="s">
        <v>55</v>
      </c>
      <c r="AR16" s="1">
        <f t="shared" si="1"/>
        <v>143</v>
      </c>
      <c r="AS16" s="1">
        <f t="shared" si="2"/>
        <v>95.3333333333333</v>
      </c>
      <c r="AT16" s="1"/>
      <c r="AU16" s="1">
        <f t="shared" si="3"/>
        <v>70.0666666666667</v>
      </c>
    </row>
    <row r="17" spans="1:47">
      <c r="A17" s="1" t="s">
        <v>81</v>
      </c>
      <c r="B17" s="2">
        <v>4007</v>
      </c>
      <c r="C17" s="1" t="s">
        <v>82</v>
      </c>
      <c r="D17" s="1">
        <v>56</v>
      </c>
      <c r="E17" s="1">
        <v>63</v>
      </c>
      <c r="F17" s="1">
        <v>52</v>
      </c>
      <c r="G17" s="1">
        <v>57</v>
      </c>
      <c r="H17" s="1"/>
      <c r="I17" s="1"/>
      <c r="J17" s="1">
        <v>65</v>
      </c>
      <c r="K17" s="1">
        <v>44</v>
      </c>
      <c r="L17" s="1">
        <v>40</v>
      </c>
      <c r="M17" s="1">
        <v>43</v>
      </c>
      <c r="N17" s="1">
        <v>42</v>
      </c>
      <c r="O17" s="1">
        <v>42</v>
      </c>
      <c r="P17" s="1">
        <v>53</v>
      </c>
      <c r="Q17" s="1">
        <v>62</v>
      </c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>
        <v>64</v>
      </c>
      <c r="AE17" s="1">
        <v>21</v>
      </c>
      <c r="AF17" s="1">
        <v>19</v>
      </c>
      <c r="AG17" s="1"/>
      <c r="AH17" s="1">
        <v>75</v>
      </c>
      <c r="AI17" s="1"/>
      <c r="AJ17" s="1">
        <v>24</v>
      </c>
      <c r="AK17" s="1">
        <v>22</v>
      </c>
      <c r="AL17" s="1">
        <v>40</v>
      </c>
      <c r="AM17" s="1">
        <v>42</v>
      </c>
      <c r="AN17" s="1">
        <v>48</v>
      </c>
      <c r="AO17" s="1">
        <v>93</v>
      </c>
      <c r="AP17" s="1">
        <f t="shared" si="0"/>
        <v>1067</v>
      </c>
      <c r="AQ17" s="1" t="s">
        <v>55</v>
      </c>
      <c r="AR17" s="1">
        <f t="shared" si="1"/>
        <v>141</v>
      </c>
      <c r="AS17" s="1">
        <f t="shared" si="2"/>
        <v>94</v>
      </c>
      <c r="AT17" s="1"/>
      <c r="AU17" s="1">
        <f t="shared" si="3"/>
        <v>71.1333333333333</v>
      </c>
    </row>
    <row r="18" spans="1:47">
      <c r="A18" s="1" t="s">
        <v>83</v>
      </c>
      <c r="B18" s="2">
        <v>4907</v>
      </c>
      <c r="C18" s="1" t="s">
        <v>84</v>
      </c>
      <c r="D18" s="1">
        <v>64</v>
      </c>
      <c r="E18" s="1">
        <v>56</v>
      </c>
      <c r="F18" s="1">
        <v>56</v>
      </c>
      <c r="G18" s="1">
        <v>59</v>
      </c>
      <c r="H18" s="1"/>
      <c r="I18" s="1"/>
      <c r="J18" s="1">
        <v>69</v>
      </c>
      <c r="K18" s="1">
        <v>46</v>
      </c>
      <c r="L18" s="1">
        <v>46</v>
      </c>
      <c r="M18" s="1">
        <v>46</v>
      </c>
      <c r="N18" s="1">
        <v>46</v>
      </c>
      <c r="O18" s="1">
        <v>48</v>
      </c>
      <c r="P18" s="1">
        <v>51</v>
      </c>
      <c r="Q18" s="1">
        <v>66</v>
      </c>
      <c r="R18" s="1">
        <v>61</v>
      </c>
      <c r="S18" s="1">
        <v>24</v>
      </c>
      <c r="T18" s="1">
        <v>22</v>
      </c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>
        <v>70</v>
      </c>
      <c r="AI18" s="1"/>
      <c r="AJ18" s="1">
        <v>24</v>
      </c>
      <c r="AK18" s="1">
        <v>23</v>
      </c>
      <c r="AL18" s="1">
        <v>45</v>
      </c>
      <c r="AM18" s="1">
        <v>47</v>
      </c>
      <c r="AN18" s="1">
        <v>47</v>
      </c>
      <c r="AO18" s="1">
        <v>98</v>
      </c>
      <c r="AP18" s="1">
        <f t="shared" si="0"/>
        <v>1114</v>
      </c>
      <c r="AQ18" s="1" t="s">
        <v>55</v>
      </c>
      <c r="AR18" s="1">
        <f t="shared" si="1"/>
        <v>145</v>
      </c>
      <c r="AS18" s="1">
        <f t="shared" si="2"/>
        <v>96.6666666666667</v>
      </c>
      <c r="AT18" s="1"/>
      <c r="AU18" s="1">
        <f t="shared" si="3"/>
        <v>74.2666666666667</v>
      </c>
    </row>
    <row r="19" spans="1:47">
      <c r="A19" s="1" t="s">
        <v>85</v>
      </c>
      <c r="B19" s="2">
        <v>4008</v>
      </c>
      <c r="C19" s="1" t="s">
        <v>86</v>
      </c>
      <c r="D19" s="1">
        <v>52</v>
      </c>
      <c r="E19" s="1">
        <v>59</v>
      </c>
      <c r="F19" s="1">
        <v>55</v>
      </c>
      <c r="G19" s="1">
        <v>61</v>
      </c>
      <c r="H19" s="1"/>
      <c r="I19" s="1"/>
      <c r="J19" s="1">
        <v>62</v>
      </c>
      <c r="K19" s="1">
        <v>42</v>
      </c>
      <c r="L19" s="1">
        <v>38</v>
      </c>
      <c r="M19" s="1">
        <v>40</v>
      </c>
      <c r="N19" s="1">
        <v>38</v>
      </c>
      <c r="O19" s="1">
        <v>45</v>
      </c>
      <c r="P19" s="1">
        <v>56</v>
      </c>
      <c r="Q19" s="1">
        <v>68</v>
      </c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>
        <v>68</v>
      </c>
      <c r="AE19" s="1">
        <v>24</v>
      </c>
      <c r="AF19" s="1">
        <v>24</v>
      </c>
      <c r="AG19" s="1"/>
      <c r="AH19" s="1"/>
      <c r="AI19" s="1">
        <v>52</v>
      </c>
      <c r="AJ19" s="1">
        <v>23</v>
      </c>
      <c r="AK19" s="1">
        <v>22</v>
      </c>
      <c r="AL19" s="1">
        <v>45</v>
      </c>
      <c r="AM19" s="1">
        <v>46</v>
      </c>
      <c r="AN19" s="1">
        <v>47</v>
      </c>
      <c r="AO19" s="1">
        <v>96</v>
      </c>
      <c r="AP19" s="1">
        <f t="shared" si="0"/>
        <v>1063</v>
      </c>
      <c r="AQ19" s="1" t="s">
        <v>55</v>
      </c>
      <c r="AR19" s="1">
        <f t="shared" si="1"/>
        <v>143</v>
      </c>
      <c r="AS19" s="1">
        <f t="shared" si="2"/>
        <v>95.3333333333333</v>
      </c>
      <c r="AT19" s="1"/>
      <c r="AU19" s="1">
        <f t="shared" si="3"/>
        <v>70.8666666666667</v>
      </c>
    </row>
    <row r="20" spans="1:47">
      <c r="A20" s="1" t="s">
        <v>87</v>
      </c>
      <c r="B20" s="2">
        <v>4908</v>
      </c>
      <c r="C20" s="1" t="s">
        <v>88</v>
      </c>
      <c r="D20" s="1">
        <v>46</v>
      </c>
      <c r="E20" s="1">
        <v>53</v>
      </c>
      <c r="F20" s="1">
        <v>56</v>
      </c>
      <c r="G20" s="1"/>
      <c r="H20" s="1">
        <v>67</v>
      </c>
      <c r="I20" s="1"/>
      <c r="J20" s="1">
        <v>61</v>
      </c>
      <c r="K20" s="1">
        <v>41</v>
      </c>
      <c r="L20" s="1">
        <v>36</v>
      </c>
      <c r="M20" s="1">
        <v>40</v>
      </c>
      <c r="N20" s="1">
        <v>38</v>
      </c>
      <c r="O20" s="1">
        <v>42</v>
      </c>
      <c r="P20" s="1">
        <v>62</v>
      </c>
      <c r="Q20" s="1">
        <v>74</v>
      </c>
      <c r="R20" s="1" t="s">
        <v>48</v>
      </c>
      <c r="S20" s="1" t="s">
        <v>48</v>
      </c>
      <c r="T20" s="1" t="s">
        <v>48</v>
      </c>
      <c r="U20" s="1">
        <v>72</v>
      </c>
      <c r="V20" s="1">
        <v>18</v>
      </c>
      <c r="W20" s="1">
        <v>19</v>
      </c>
      <c r="X20" s="1" t="s">
        <v>48</v>
      </c>
      <c r="Y20" s="1" t="s">
        <v>48</v>
      </c>
      <c r="Z20" s="1" t="s">
        <v>48</v>
      </c>
      <c r="AA20" s="1" t="s">
        <v>48</v>
      </c>
      <c r="AB20" s="1" t="s">
        <v>48</v>
      </c>
      <c r="AC20" s="1" t="s">
        <v>48</v>
      </c>
      <c r="AD20" s="1" t="s">
        <v>48</v>
      </c>
      <c r="AE20" s="1" t="s">
        <v>48</v>
      </c>
      <c r="AF20" s="1" t="s">
        <v>48</v>
      </c>
      <c r="AG20" s="1"/>
      <c r="AH20" s="1">
        <v>80</v>
      </c>
      <c r="AI20" s="1"/>
      <c r="AJ20" s="1">
        <v>21</v>
      </c>
      <c r="AK20" s="1">
        <v>18</v>
      </c>
      <c r="AL20" s="1">
        <v>37</v>
      </c>
      <c r="AM20" s="1">
        <v>36</v>
      </c>
      <c r="AN20" s="1">
        <v>44</v>
      </c>
      <c r="AO20" s="1">
        <v>88</v>
      </c>
      <c r="AP20" s="1">
        <f t="shared" si="0"/>
        <v>1049</v>
      </c>
      <c r="AQ20" s="1" t="s">
        <v>55</v>
      </c>
      <c r="AR20" s="1">
        <f t="shared" si="1"/>
        <v>132</v>
      </c>
      <c r="AS20" s="1">
        <f t="shared" si="2"/>
        <v>88</v>
      </c>
      <c r="AT20" s="1"/>
      <c r="AU20" s="1">
        <f t="shared" si="3"/>
        <v>69.9333333333333</v>
      </c>
    </row>
    <row r="21" spans="1:47">
      <c r="A21" s="1" t="s">
        <v>89</v>
      </c>
      <c r="B21" s="2">
        <v>4010</v>
      </c>
      <c r="C21" s="1" t="s">
        <v>90</v>
      </c>
      <c r="D21" s="1">
        <v>57</v>
      </c>
      <c r="E21" s="1">
        <v>59</v>
      </c>
      <c r="F21" s="1">
        <v>66</v>
      </c>
      <c r="G21" s="1"/>
      <c r="H21" s="1">
        <v>74</v>
      </c>
      <c r="I21" s="1"/>
      <c r="J21" s="1">
        <v>73</v>
      </c>
      <c r="K21" s="1">
        <v>43</v>
      </c>
      <c r="L21" s="1">
        <v>38</v>
      </c>
      <c r="M21" s="1">
        <v>35</v>
      </c>
      <c r="N21" s="1">
        <v>32</v>
      </c>
      <c r="O21" s="1">
        <v>43</v>
      </c>
      <c r="P21" s="1">
        <v>59</v>
      </c>
      <c r="Q21" s="1">
        <v>73</v>
      </c>
      <c r="R21" s="1"/>
      <c r="S21" s="1"/>
      <c r="T21" s="1"/>
      <c r="U21" s="1"/>
      <c r="V21" s="1"/>
      <c r="W21" s="1"/>
      <c r="X21" s="1">
        <v>73</v>
      </c>
      <c r="Y21" s="1">
        <v>23</v>
      </c>
      <c r="Z21" s="1">
        <v>22</v>
      </c>
      <c r="AA21" s="1"/>
      <c r="AB21" s="1"/>
      <c r="AC21" s="1"/>
      <c r="AD21" s="1"/>
      <c r="AE21" s="1"/>
      <c r="AF21" s="1"/>
      <c r="AG21" s="1">
        <v>57</v>
      </c>
      <c r="AH21" s="1"/>
      <c r="AI21" s="1"/>
      <c r="AJ21" s="1">
        <v>20</v>
      </c>
      <c r="AK21" s="1">
        <v>19</v>
      </c>
      <c r="AL21" s="1">
        <v>37</v>
      </c>
      <c r="AM21" s="1">
        <v>38</v>
      </c>
      <c r="AN21" s="1">
        <v>45</v>
      </c>
      <c r="AO21" s="1">
        <v>94</v>
      </c>
      <c r="AP21" s="1">
        <f t="shared" si="0"/>
        <v>1080</v>
      </c>
      <c r="AQ21" s="1" t="s">
        <v>55</v>
      </c>
      <c r="AR21" s="1">
        <f t="shared" si="1"/>
        <v>139</v>
      </c>
      <c r="AS21" s="1">
        <f t="shared" si="2"/>
        <v>92.6666666666667</v>
      </c>
      <c r="AT21" s="1"/>
      <c r="AU21" s="1">
        <f t="shared" si="3"/>
        <v>72</v>
      </c>
    </row>
    <row r="22" spans="1:47">
      <c r="A22" s="1" t="s">
        <v>91</v>
      </c>
      <c r="B22" s="2">
        <v>4909</v>
      </c>
      <c r="C22" s="1" t="s">
        <v>92</v>
      </c>
      <c r="D22" s="1">
        <v>58</v>
      </c>
      <c r="E22" s="1">
        <v>58</v>
      </c>
      <c r="F22" s="1">
        <v>46</v>
      </c>
      <c r="G22" s="1">
        <v>50</v>
      </c>
      <c r="H22" s="1"/>
      <c r="I22" s="1"/>
      <c r="J22" s="1">
        <v>64</v>
      </c>
      <c r="K22" s="1">
        <v>42</v>
      </c>
      <c r="L22" s="1">
        <v>30</v>
      </c>
      <c r="M22" s="1">
        <v>36</v>
      </c>
      <c r="N22" s="1">
        <v>35</v>
      </c>
      <c r="O22" s="1">
        <v>42</v>
      </c>
      <c r="P22" s="1">
        <v>56</v>
      </c>
      <c r="Q22" s="1">
        <v>64</v>
      </c>
      <c r="R22" s="1" t="s">
        <v>48</v>
      </c>
      <c r="S22" s="1" t="s">
        <v>48</v>
      </c>
      <c r="T22" s="1" t="s">
        <v>48</v>
      </c>
      <c r="U22" s="1" t="s">
        <v>48</v>
      </c>
      <c r="V22" s="1" t="s">
        <v>48</v>
      </c>
      <c r="W22" s="1" t="s">
        <v>48</v>
      </c>
      <c r="X22" s="1" t="s">
        <v>48</v>
      </c>
      <c r="Y22" s="1" t="s">
        <v>48</v>
      </c>
      <c r="Z22" s="1" t="s">
        <v>48</v>
      </c>
      <c r="AA22" s="1">
        <v>61</v>
      </c>
      <c r="AB22" s="1">
        <v>22</v>
      </c>
      <c r="AC22" s="1">
        <v>22</v>
      </c>
      <c r="AD22" s="1" t="s">
        <v>48</v>
      </c>
      <c r="AE22" s="1" t="s">
        <v>48</v>
      </c>
      <c r="AF22" s="1" t="s">
        <v>48</v>
      </c>
      <c r="AG22" s="1">
        <v>59</v>
      </c>
      <c r="AH22" s="1"/>
      <c r="AI22" s="1"/>
      <c r="AJ22" s="1">
        <v>20</v>
      </c>
      <c r="AK22" s="1">
        <v>15</v>
      </c>
      <c r="AL22" s="1">
        <v>38</v>
      </c>
      <c r="AM22" s="1">
        <v>42</v>
      </c>
      <c r="AN22" s="1">
        <v>47</v>
      </c>
      <c r="AO22" s="1">
        <v>96</v>
      </c>
      <c r="AP22" s="1">
        <f t="shared" si="0"/>
        <v>1003</v>
      </c>
      <c r="AQ22" s="1" t="s">
        <v>55</v>
      </c>
      <c r="AR22" s="1">
        <f t="shared" si="1"/>
        <v>143</v>
      </c>
      <c r="AS22" s="1">
        <f t="shared" si="2"/>
        <v>95.3333333333333</v>
      </c>
      <c r="AT22" s="1"/>
      <c r="AU22" s="1">
        <f t="shared" si="3"/>
        <v>66.8666666666667</v>
      </c>
    </row>
    <row r="23" spans="1:47">
      <c r="A23" s="1" t="s">
        <v>93</v>
      </c>
      <c r="B23" s="2">
        <v>4910</v>
      </c>
      <c r="C23" s="1" t="s">
        <v>94</v>
      </c>
      <c r="D23" s="1">
        <v>56</v>
      </c>
      <c r="E23" s="1">
        <v>57</v>
      </c>
      <c r="F23" s="1">
        <v>45</v>
      </c>
      <c r="G23" s="1"/>
      <c r="H23" s="1">
        <v>61</v>
      </c>
      <c r="I23" s="1">
        <v>51</v>
      </c>
      <c r="J23" s="1"/>
      <c r="K23" s="1">
        <v>40</v>
      </c>
      <c r="L23" s="1">
        <v>30</v>
      </c>
      <c r="M23" s="1">
        <v>36</v>
      </c>
      <c r="N23" s="1">
        <v>34</v>
      </c>
      <c r="O23" s="1">
        <v>41</v>
      </c>
      <c r="P23" s="1">
        <v>63</v>
      </c>
      <c r="Q23" s="1">
        <v>65</v>
      </c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>
        <v>61</v>
      </c>
      <c r="AE23" s="1">
        <v>21</v>
      </c>
      <c r="AF23" s="1">
        <v>22</v>
      </c>
      <c r="AG23" s="1">
        <v>60</v>
      </c>
      <c r="AH23" s="1"/>
      <c r="AI23" s="1"/>
      <c r="AJ23" s="1">
        <v>21</v>
      </c>
      <c r="AK23" s="1">
        <v>16</v>
      </c>
      <c r="AL23" s="1">
        <v>35</v>
      </c>
      <c r="AM23" s="1">
        <v>40</v>
      </c>
      <c r="AN23" s="1">
        <v>47</v>
      </c>
      <c r="AO23" s="1">
        <v>96</v>
      </c>
      <c r="AP23" s="1">
        <f t="shared" si="0"/>
        <v>998</v>
      </c>
      <c r="AQ23" s="1" t="s">
        <v>55</v>
      </c>
      <c r="AR23" s="1">
        <f t="shared" si="1"/>
        <v>143</v>
      </c>
      <c r="AS23" s="1">
        <f t="shared" si="2"/>
        <v>95.3333333333333</v>
      </c>
      <c r="AT23" s="1"/>
      <c r="AU23" s="1">
        <f t="shared" si="3"/>
        <v>66.5333333333333</v>
      </c>
    </row>
    <row r="24" spans="1:47">
      <c r="A24" s="1" t="s">
        <v>95</v>
      </c>
      <c r="B24" s="2">
        <v>4911</v>
      </c>
      <c r="C24" s="1" t="s">
        <v>96</v>
      </c>
      <c r="D24" s="1">
        <v>49</v>
      </c>
      <c r="E24" s="1">
        <v>52</v>
      </c>
      <c r="F24" s="1">
        <v>53</v>
      </c>
      <c r="G24" s="1">
        <v>45</v>
      </c>
      <c r="H24" s="1"/>
      <c r="I24" s="1">
        <v>49</v>
      </c>
      <c r="J24" s="1"/>
      <c r="K24" s="1">
        <v>44</v>
      </c>
      <c r="L24" s="1">
        <v>46</v>
      </c>
      <c r="M24" s="1">
        <v>40</v>
      </c>
      <c r="N24" s="1">
        <v>38</v>
      </c>
      <c r="O24" s="1">
        <v>47</v>
      </c>
      <c r="P24" s="1">
        <v>46</v>
      </c>
      <c r="Q24" s="1">
        <v>54</v>
      </c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>
        <v>56</v>
      </c>
      <c r="AE24" s="1">
        <v>23</v>
      </c>
      <c r="AF24" s="1">
        <v>24</v>
      </c>
      <c r="AG24" s="1"/>
      <c r="AH24" s="1"/>
      <c r="AI24" s="1">
        <v>47</v>
      </c>
      <c r="AJ24" s="1">
        <v>21</v>
      </c>
      <c r="AK24" s="1">
        <v>21</v>
      </c>
      <c r="AL24" s="1">
        <v>44</v>
      </c>
      <c r="AM24" s="1">
        <v>42</v>
      </c>
      <c r="AN24" s="1">
        <v>45</v>
      </c>
      <c r="AO24" s="1">
        <v>95</v>
      </c>
      <c r="AP24" s="1">
        <f t="shared" si="0"/>
        <v>981</v>
      </c>
      <c r="AQ24" s="1" t="s">
        <v>64</v>
      </c>
      <c r="AR24" s="1">
        <f t="shared" si="1"/>
        <v>140</v>
      </c>
      <c r="AS24" s="1">
        <f t="shared" si="2"/>
        <v>93.3333333333333</v>
      </c>
      <c r="AT24" s="1"/>
      <c r="AU24" s="1">
        <f t="shared" si="3"/>
        <v>65.4</v>
      </c>
    </row>
    <row r="25" spans="1:47">
      <c r="A25" s="1" t="s">
        <v>97</v>
      </c>
      <c r="B25" s="2">
        <v>4011</v>
      </c>
      <c r="C25" s="1" t="s">
        <v>98</v>
      </c>
      <c r="D25" s="1">
        <v>44</v>
      </c>
      <c r="E25" s="1">
        <v>58</v>
      </c>
      <c r="F25" s="1">
        <v>56</v>
      </c>
      <c r="G25" s="1"/>
      <c r="H25" s="1">
        <v>63</v>
      </c>
      <c r="I25" s="1"/>
      <c r="J25" s="1">
        <v>65</v>
      </c>
      <c r="K25" s="1">
        <v>42</v>
      </c>
      <c r="L25" s="1">
        <v>38</v>
      </c>
      <c r="M25" s="1">
        <v>44</v>
      </c>
      <c r="N25" s="1">
        <v>42</v>
      </c>
      <c r="O25" s="1">
        <v>45</v>
      </c>
      <c r="P25" s="1">
        <v>56</v>
      </c>
      <c r="Q25" s="1">
        <v>63</v>
      </c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>
        <v>56</v>
      </c>
      <c r="AE25" s="1">
        <v>22</v>
      </c>
      <c r="AF25" s="1">
        <v>18</v>
      </c>
      <c r="AG25" s="1">
        <v>61</v>
      </c>
      <c r="AH25" s="1"/>
      <c r="AI25" s="1"/>
      <c r="AJ25" s="1">
        <v>21</v>
      </c>
      <c r="AK25" s="1">
        <v>20</v>
      </c>
      <c r="AL25" s="1">
        <v>43</v>
      </c>
      <c r="AM25" s="1">
        <v>40</v>
      </c>
      <c r="AN25" s="1">
        <v>40</v>
      </c>
      <c r="AO25" s="1">
        <v>85</v>
      </c>
      <c r="AP25" s="1">
        <f t="shared" si="0"/>
        <v>1022</v>
      </c>
      <c r="AQ25" s="1" t="s">
        <v>55</v>
      </c>
      <c r="AR25" s="1">
        <f t="shared" si="1"/>
        <v>125</v>
      </c>
      <c r="AS25" s="1">
        <f t="shared" si="2"/>
        <v>83.3333333333333</v>
      </c>
      <c r="AT25" s="1"/>
      <c r="AU25" s="1">
        <f t="shared" si="3"/>
        <v>68.1333333333333</v>
      </c>
    </row>
    <row r="26" spans="1:47">
      <c r="A26" s="1" t="s">
        <v>99</v>
      </c>
      <c r="B26" s="2">
        <v>4912</v>
      </c>
      <c r="C26" s="1" t="s">
        <v>100</v>
      </c>
      <c r="D26" s="1">
        <v>45</v>
      </c>
      <c r="E26" s="1">
        <v>49</v>
      </c>
      <c r="F26" s="1">
        <v>53</v>
      </c>
      <c r="G26" s="1"/>
      <c r="H26" s="1">
        <v>61</v>
      </c>
      <c r="I26" s="1"/>
      <c r="J26" s="1">
        <v>59</v>
      </c>
      <c r="K26" s="1">
        <v>44</v>
      </c>
      <c r="L26" s="1">
        <v>39</v>
      </c>
      <c r="M26" s="1">
        <v>38</v>
      </c>
      <c r="N26" s="1">
        <v>35</v>
      </c>
      <c r="O26" s="1">
        <v>44</v>
      </c>
      <c r="P26" s="1">
        <v>58</v>
      </c>
      <c r="Q26" s="1">
        <v>60</v>
      </c>
      <c r="R26" s="1" t="s">
        <v>48</v>
      </c>
      <c r="S26" s="1" t="s">
        <v>48</v>
      </c>
      <c r="T26" s="1" t="s">
        <v>48</v>
      </c>
      <c r="U26" s="1">
        <v>60</v>
      </c>
      <c r="V26" s="1">
        <v>21</v>
      </c>
      <c r="W26" s="1">
        <v>23</v>
      </c>
      <c r="X26" s="1" t="s">
        <v>48</v>
      </c>
      <c r="Y26" s="1" t="s">
        <v>48</v>
      </c>
      <c r="Z26" s="1" t="s">
        <v>48</v>
      </c>
      <c r="AA26" s="1" t="s">
        <v>48</v>
      </c>
      <c r="AB26" s="1" t="s">
        <v>48</v>
      </c>
      <c r="AC26" s="1" t="s">
        <v>48</v>
      </c>
      <c r="AD26" s="1" t="s">
        <v>48</v>
      </c>
      <c r="AE26" s="1" t="s">
        <v>48</v>
      </c>
      <c r="AF26" s="1" t="s">
        <v>48</v>
      </c>
      <c r="AG26" s="1"/>
      <c r="AH26" s="1">
        <v>70</v>
      </c>
      <c r="AI26" s="1"/>
      <c r="AJ26" s="1">
        <v>24</v>
      </c>
      <c r="AK26" s="1">
        <v>20</v>
      </c>
      <c r="AL26" s="1">
        <v>42</v>
      </c>
      <c r="AM26" s="1">
        <v>35</v>
      </c>
      <c r="AN26" s="1">
        <v>44</v>
      </c>
      <c r="AO26" s="1">
        <v>93</v>
      </c>
      <c r="AP26" s="1">
        <f t="shared" si="0"/>
        <v>1017</v>
      </c>
      <c r="AQ26" s="1" t="s">
        <v>55</v>
      </c>
      <c r="AR26" s="1">
        <f t="shared" si="1"/>
        <v>137</v>
      </c>
      <c r="AS26" s="1">
        <f t="shared" si="2"/>
        <v>91.3333333333333</v>
      </c>
      <c r="AT26" s="1"/>
      <c r="AU26" s="1">
        <f t="shared" si="3"/>
        <v>67.8</v>
      </c>
    </row>
    <row r="27" spans="1:47">
      <c r="A27" s="1" t="s">
        <v>101</v>
      </c>
      <c r="B27" s="2">
        <v>4012</v>
      </c>
      <c r="C27" s="1" t="s">
        <v>102</v>
      </c>
      <c r="D27" s="1">
        <v>63</v>
      </c>
      <c r="E27" s="1">
        <v>63</v>
      </c>
      <c r="F27" s="1">
        <v>70</v>
      </c>
      <c r="G27" s="1">
        <v>62</v>
      </c>
      <c r="H27" s="1"/>
      <c r="I27" s="1"/>
      <c r="J27" s="1">
        <v>70</v>
      </c>
      <c r="K27" s="1">
        <v>43</v>
      </c>
      <c r="L27" s="1">
        <v>42</v>
      </c>
      <c r="M27" s="1">
        <v>45</v>
      </c>
      <c r="N27" s="1">
        <v>45</v>
      </c>
      <c r="O27" s="1">
        <v>43</v>
      </c>
      <c r="P27" s="1">
        <v>64</v>
      </c>
      <c r="Q27" s="1">
        <v>76</v>
      </c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>
        <v>67</v>
      </c>
      <c r="AE27" s="1">
        <v>22</v>
      </c>
      <c r="AF27" s="1">
        <v>23</v>
      </c>
      <c r="AG27" s="1">
        <v>66</v>
      </c>
      <c r="AH27" s="1"/>
      <c r="AI27" s="1"/>
      <c r="AJ27" s="1">
        <v>24</v>
      </c>
      <c r="AK27" s="1">
        <v>22</v>
      </c>
      <c r="AL27" s="1">
        <v>42</v>
      </c>
      <c r="AM27" s="1">
        <v>40</v>
      </c>
      <c r="AN27" s="1">
        <v>48</v>
      </c>
      <c r="AO27" s="1">
        <v>96</v>
      </c>
      <c r="AP27" s="1">
        <f t="shared" si="0"/>
        <v>1136</v>
      </c>
      <c r="AQ27" s="1" t="s">
        <v>55</v>
      </c>
      <c r="AR27" s="1">
        <f t="shared" si="1"/>
        <v>144</v>
      </c>
      <c r="AS27" s="1">
        <f t="shared" si="2"/>
        <v>96</v>
      </c>
      <c r="AT27" s="1"/>
      <c r="AU27" s="1">
        <f t="shared" si="3"/>
        <v>75.7333333333333</v>
      </c>
    </row>
    <row r="28" spans="1:47">
      <c r="A28" s="1" t="s">
        <v>103</v>
      </c>
      <c r="B28" s="2">
        <v>4913</v>
      </c>
      <c r="C28" s="1" t="s">
        <v>104</v>
      </c>
      <c r="D28" s="1">
        <v>60</v>
      </c>
      <c r="E28" s="1">
        <v>61</v>
      </c>
      <c r="F28" s="1">
        <v>63</v>
      </c>
      <c r="G28" s="1">
        <v>66</v>
      </c>
      <c r="H28" s="1"/>
      <c r="I28" s="1">
        <v>55</v>
      </c>
      <c r="J28" s="1"/>
      <c r="K28" s="1">
        <v>46</v>
      </c>
      <c r="L28" s="1">
        <v>47</v>
      </c>
      <c r="M28" s="1">
        <v>46</v>
      </c>
      <c r="N28" s="1">
        <v>45</v>
      </c>
      <c r="O28" s="1">
        <v>46</v>
      </c>
      <c r="P28" s="1">
        <v>64</v>
      </c>
      <c r="Q28" s="1">
        <v>77</v>
      </c>
      <c r="R28" s="1" t="s">
        <v>48</v>
      </c>
      <c r="S28" s="1" t="s">
        <v>48</v>
      </c>
      <c r="T28" s="1" t="s">
        <v>48</v>
      </c>
      <c r="U28" s="1">
        <v>74</v>
      </c>
      <c r="V28" s="1">
        <v>23</v>
      </c>
      <c r="W28" s="1">
        <v>23</v>
      </c>
      <c r="X28" s="1" t="s">
        <v>48</v>
      </c>
      <c r="Y28" s="1" t="s">
        <v>48</v>
      </c>
      <c r="Z28" s="1" t="s">
        <v>48</v>
      </c>
      <c r="AA28" s="1" t="s">
        <v>48</v>
      </c>
      <c r="AB28" s="1" t="s">
        <v>48</v>
      </c>
      <c r="AC28" s="1" t="s">
        <v>48</v>
      </c>
      <c r="AD28" s="1" t="s">
        <v>48</v>
      </c>
      <c r="AE28" s="1" t="s">
        <v>48</v>
      </c>
      <c r="AF28" s="1" t="s">
        <v>48</v>
      </c>
      <c r="AG28" s="1"/>
      <c r="AH28" s="1">
        <v>80</v>
      </c>
      <c r="AI28" s="1"/>
      <c r="AJ28" s="1">
        <v>24</v>
      </c>
      <c r="AK28" s="1">
        <v>22</v>
      </c>
      <c r="AL28" s="1">
        <v>44</v>
      </c>
      <c r="AM28" s="1">
        <v>44</v>
      </c>
      <c r="AN28" s="1">
        <v>48</v>
      </c>
      <c r="AO28" s="1">
        <v>95</v>
      </c>
      <c r="AP28" s="1">
        <f t="shared" si="0"/>
        <v>1153</v>
      </c>
      <c r="AQ28" s="1" t="s">
        <v>55</v>
      </c>
      <c r="AR28" s="1">
        <f t="shared" si="1"/>
        <v>143</v>
      </c>
      <c r="AS28" s="1">
        <f t="shared" si="2"/>
        <v>95.3333333333333</v>
      </c>
      <c r="AT28" s="1"/>
      <c r="AU28" s="1">
        <f t="shared" si="3"/>
        <v>76.8666666666667</v>
      </c>
    </row>
    <row r="29" spans="1:47">
      <c r="A29" s="1" t="s">
        <v>105</v>
      </c>
      <c r="B29" s="2">
        <v>4013</v>
      </c>
      <c r="C29" s="1" t="s">
        <v>106</v>
      </c>
      <c r="D29" s="1">
        <v>48</v>
      </c>
      <c r="E29" s="1">
        <v>62</v>
      </c>
      <c r="F29" s="1">
        <v>66</v>
      </c>
      <c r="G29" s="1"/>
      <c r="H29" s="1">
        <v>67</v>
      </c>
      <c r="I29" s="1">
        <v>60</v>
      </c>
      <c r="J29" s="1"/>
      <c r="K29" s="1">
        <v>43</v>
      </c>
      <c r="L29" s="1">
        <v>39</v>
      </c>
      <c r="M29" s="1">
        <v>39</v>
      </c>
      <c r="N29" s="1">
        <v>38</v>
      </c>
      <c r="O29" s="1">
        <v>42</v>
      </c>
      <c r="P29" s="1">
        <v>62</v>
      </c>
      <c r="Q29" s="1">
        <v>63</v>
      </c>
      <c r="R29" s="1" t="s">
        <v>48</v>
      </c>
      <c r="S29" s="1" t="s">
        <v>48</v>
      </c>
      <c r="T29" s="1" t="s">
        <v>48</v>
      </c>
      <c r="U29" s="1">
        <v>70</v>
      </c>
      <c r="V29" s="1">
        <v>19</v>
      </c>
      <c r="W29" s="1">
        <v>20</v>
      </c>
      <c r="X29" s="1" t="s">
        <v>48</v>
      </c>
      <c r="Y29" s="1" t="s">
        <v>48</v>
      </c>
      <c r="Z29" s="1" t="s">
        <v>48</v>
      </c>
      <c r="AA29" s="1" t="s">
        <v>48</v>
      </c>
      <c r="AB29" s="1" t="s">
        <v>48</v>
      </c>
      <c r="AC29" s="1" t="s">
        <v>48</v>
      </c>
      <c r="AD29" s="1" t="s">
        <v>48</v>
      </c>
      <c r="AE29" s="1" t="s">
        <v>48</v>
      </c>
      <c r="AF29" s="1" t="s">
        <v>48</v>
      </c>
      <c r="AG29" s="1"/>
      <c r="AH29" s="1">
        <v>78</v>
      </c>
      <c r="AI29" s="1"/>
      <c r="AJ29" s="1">
        <v>22</v>
      </c>
      <c r="AK29" s="1">
        <v>19</v>
      </c>
      <c r="AL29" s="1">
        <v>44</v>
      </c>
      <c r="AM29" s="1">
        <v>41</v>
      </c>
      <c r="AN29" s="1">
        <v>42</v>
      </c>
      <c r="AO29" s="1">
        <v>89</v>
      </c>
      <c r="AP29" s="1">
        <f t="shared" si="0"/>
        <v>1073</v>
      </c>
      <c r="AQ29" s="1" t="s">
        <v>55</v>
      </c>
      <c r="AR29" s="1">
        <f t="shared" si="1"/>
        <v>131</v>
      </c>
      <c r="AS29" s="1">
        <f t="shared" si="2"/>
        <v>87.3333333333333</v>
      </c>
      <c r="AT29" s="1"/>
      <c r="AU29" s="1">
        <f t="shared" si="3"/>
        <v>71.5333333333333</v>
      </c>
    </row>
    <row r="30" spans="1:47">
      <c r="A30" s="1" t="s">
        <v>107</v>
      </c>
      <c r="B30" s="2">
        <v>4014</v>
      </c>
      <c r="C30" s="1" t="s">
        <v>108</v>
      </c>
      <c r="D30" s="1">
        <v>22</v>
      </c>
      <c r="E30" s="1">
        <v>48</v>
      </c>
      <c r="F30" s="1">
        <v>40</v>
      </c>
      <c r="G30" s="1"/>
      <c r="H30" s="1">
        <v>49</v>
      </c>
      <c r="I30" s="1"/>
      <c r="J30" s="1">
        <v>49</v>
      </c>
      <c r="K30" s="1">
        <v>39</v>
      </c>
      <c r="L30" s="1">
        <v>31</v>
      </c>
      <c r="M30" s="1">
        <v>35</v>
      </c>
      <c r="N30" s="1">
        <v>30</v>
      </c>
      <c r="O30" s="1">
        <v>42</v>
      </c>
      <c r="P30" s="1">
        <v>43</v>
      </c>
      <c r="Q30" s="1">
        <v>42</v>
      </c>
      <c r="R30" s="1"/>
      <c r="S30" s="1"/>
      <c r="T30" s="1"/>
      <c r="U30" s="1"/>
      <c r="V30" s="1"/>
      <c r="W30" s="1"/>
      <c r="X30" s="1">
        <v>29</v>
      </c>
      <c r="Y30" s="1">
        <v>22</v>
      </c>
      <c r="Z30" s="1">
        <v>20</v>
      </c>
      <c r="AA30" s="1"/>
      <c r="AB30" s="1"/>
      <c r="AC30" s="1"/>
      <c r="AD30" s="1"/>
      <c r="AE30" s="1"/>
      <c r="AF30" s="1"/>
      <c r="AG30" s="1">
        <v>49</v>
      </c>
      <c r="AH30" s="1"/>
      <c r="AI30" s="1"/>
      <c r="AJ30" s="1">
        <v>20</v>
      </c>
      <c r="AK30" s="1">
        <v>18</v>
      </c>
      <c r="AL30" s="1">
        <v>34</v>
      </c>
      <c r="AM30" s="1">
        <v>32</v>
      </c>
      <c r="AN30" s="1">
        <v>46</v>
      </c>
      <c r="AO30" s="1">
        <v>94</v>
      </c>
      <c r="AP30" s="1">
        <f t="shared" si="0"/>
        <v>834</v>
      </c>
      <c r="AQ30" s="1" t="s">
        <v>49</v>
      </c>
      <c r="AR30" s="1">
        <f t="shared" si="1"/>
        <v>140</v>
      </c>
      <c r="AS30" s="1">
        <f t="shared" si="2"/>
        <v>93.3333333333333</v>
      </c>
      <c r="AT30" s="1"/>
      <c r="AU30" s="1">
        <f t="shared" si="3"/>
        <v>55.6</v>
      </c>
    </row>
    <row r="31" spans="1:47">
      <c r="A31" s="1" t="s">
        <v>109</v>
      </c>
      <c r="B31" s="2">
        <v>4914</v>
      </c>
      <c r="C31" s="1" t="s">
        <v>110</v>
      </c>
      <c r="D31" s="1">
        <v>59</v>
      </c>
      <c r="E31" s="1">
        <v>53</v>
      </c>
      <c r="F31" s="1">
        <v>48</v>
      </c>
      <c r="G31" s="1">
        <v>61</v>
      </c>
      <c r="H31" s="1"/>
      <c r="I31" s="1"/>
      <c r="J31" s="1">
        <v>69</v>
      </c>
      <c r="K31" s="1">
        <v>43</v>
      </c>
      <c r="L31" s="1">
        <v>38</v>
      </c>
      <c r="M31" s="1">
        <v>38</v>
      </c>
      <c r="N31" s="1">
        <v>37</v>
      </c>
      <c r="O31" s="1">
        <v>44</v>
      </c>
      <c r="P31" s="1">
        <v>61</v>
      </c>
      <c r="Q31" s="1">
        <v>61</v>
      </c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>
        <v>61</v>
      </c>
      <c r="AE31" s="1">
        <v>20</v>
      </c>
      <c r="AF31" s="1">
        <v>20</v>
      </c>
      <c r="AG31" s="1"/>
      <c r="AH31" s="1">
        <v>65</v>
      </c>
      <c r="AI31" s="1"/>
      <c r="AJ31" s="1">
        <v>22</v>
      </c>
      <c r="AK31" s="1">
        <v>17</v>
      </c>
      <c r="AL31" s="1">
        <v>38</v>
      </c>
      <c r="AM31" s="1">
        <v>39</v>
      </c>
      <c r="AN31" s="1">
        <v>44</v>
      </c>
      <c r="AO31" s="1">
        <v>93</v>
      </c>
      <c r="AP31" s="1">
        <f t="shared" si="0"/>
        <v>1031</v>
      </c>
      <c r="AQ31" s="1" t="s">
        <v>55</v>
      </c>
      <c r="AR31" s="1">
        <f t="shared" si="1"/>
        <v>137</v>
      </c>
      <c r="AS31" s="1">
        <f t="shared" si="2"/>
        <v>91.3333333333333</v>
      </c>
      <c r="AT31" s="1"/>
      <c r="AU31" s="1">
        <f t="shared" si="3"/>
        <v>68.7333333333333</v>
      </c>
    </row>
    <row r="32" spans="1:47">
      <c r="A32" s="1" t="s">
        <v>111</v>
      </c>
      <c r="B32" s="2">
        <v>4015</v>
      </c>
      <c r="C32" s="1" t="s">
        <v>112</v>
      </c>
      <c r="D32" s="1">
        <v>60</v>
      </c>
      <c r="E32" s="1">
        <v>60</v>
      </c>
      <c r="F32" s="1">
        <v>61</v>
      </c>
      <c r="G32" s="1"/>
      <c r="H32" s="1">
        <v>62</v>
      </c>
      <c r="I32" s="1">
        <v>55</v>
      </c>
      <c r="J32" s="1"/>
      <c r="K32" s="1">
        <v>41</v>
      </c>
      <c r="L32" s="1">
        <v>31</v>
      </c>
      <c r="M32" s="1">
        <v>36</v>
      </c>
      <c r="N32" s="1">
        <v>30</v>
      </c>
      <c r="O32" s="1">
        <v>41</v>
      </c>
      <c r="P32" s="1">
        <v>58</v>
      </c>
      <c r="Q32" s="1">
        <v>66</v>
      </c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>
        <v>62</v>
      </c>
      <c r="AE32" s="1">
        <v>19</v>
      </c>
      <c r="AF32" s="1">
        <v>19</v>
      </c>
      <c r="AG32" s="1">
        <v>62</v>
      </c>
      <c r="AH32" s="1"/>
      <c r="AI32" s="1"/>
      <c r="AJ32" s="1">
        <v>18</v>
      </c>
      <c r="AK32" s="1">
        <v>15</v>
      </c>
      <c r="AL32" s="1">
        <v>37</v>
      </c>
      <c r="AM32" s="1">
        <v>37</v>
      </c>
      <c r="AN32" s="1">
        <v>41</v>
      </c>
      <c r="AO32" s="1">
        <v>85</v>
      </c>
      <c r="AP32" s="1">
        <f t="shared" si="0"/>
        <v>996</v>
      </c>
      <c r="AQ32" s="1" t="s">
        <v>55</v>
      </c>
      <c r="AR32" s="1">
        <f t="shared" si="1"/>
        <v>126</v>
      </c>
      <c r="AS32" s="1">
        <f t="shared" si="2"/>
        <v>84</v>
      </c>
      <c r="AT32" s="1"/>
      <c r="AU32" s="1">
        <f t="shared" si="3"/>
        <v>66.4</v>
      </c>
    </row>
    <row r="33" spans="1:47">
      <c r="A33" s="1" t="s">
        <v>113</v>
      </c>
      <c r="B33" s="2">
        <v>4979</v>
      </c>
      <c r="C33" s="1" t="s">
        <v>114</v>
      </c>
      <c r="D33" s="1">
        <v>48</v>
      </c>
      <c r="E33" s="1">
        <v>52</v>
      </c>
      <c r="F33" s="1">
        <v>48</v>
      </c>
      <c r="G33" s="1"/>
      <c r="H33" s="1">
        <v>45</v>
      </c>
      <c r="I33" s="1">
        <v>32</v>
      </c>
      <c r="J33" s="1"/>
      <c r="K33" s="1">
        <v>38</v>
      </c>
      <c r="L33" s="1">
        <v>33</v>
      </c>
      <c r="M33" s="1">
        <v>30</v>
      </c>
      <c r="N33" s="1">
        <v>28</v>
      </c>
      <c r="O33" s="1">
        <v>41</v>
      </c>
      <c r="P33" s="1">
        <v>48</v>
      </c>
      <c r="Q33" s="1">
        <v>36</v>
      </c>
      <c r="R33" s="1">
        <v>45</v>
      </c>
      <c r="S33" s="1">
        <v>16</v>
      </c>
      <c r="T33" s="1">
        <v>12</v>
      </c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>
        <v>58</v>
      </c>
      <c r="AI33" s="1"/>
      <c r="AJ33" s="1">
        <v>18</v>
      </c>
      <c r="AK33" s="1">
        <v>15</v>
      </c>
      <c r="AL33" s="1">
        <v>30</v>
      </c>
      <c r="AM33" s="1">
        <v>28</v>
      </c>
      <c r="AN33" s="1">
        <v>44</v>
      </c>
      <c r="AO33" s="1">
        <v>94</v>
      </c>
      <c r="AP33" s="1">
        <f t="shared" si="0"/>
        <v>839</v>
      </c>
      <c r="AQ33" s="1" t="s">
        <v>49</v>
      </c>
      <c r="AR33" s="1">
        <f t="shared" si="1"/>
        <v>138</v>
      </c>
      <c r="AS33" s="1">
        <f t="shared" si="2"/>
        <v>92</v>
      </c>
      <c r="AT33" s="1"/>
      <c r="AU33" s="1">
        <f t="shared" si="3"/>
        <v>55.9333333333333</v>
      </c>
    </row>
    <row r="34" spans="1:47">
      <c r="A34" s="1" t="s">
        <v>115</v>
      </c>
      <c r="B34" s="2">
        <v>4016</v>
      </c>
      <c r="C34" s="1" t="s">
        <v>116</v>
      </c>
      <c r="D34" s="1">
        <v>61</v>
      </c>
      <c r="E34" s="1">
        <v>47</v>
      </c>
      <c r="F34" s="1">
        <v>41</v>
      </c>
      <c r="G34" s="1"/>
      <c r="H34" s="1">
        <v>52</v>
      </c>
      <c r="I34" s="1"/>
      <c r="J34" s="1">
        <v>52</v>
      </c>
      <c r="K34" s="1">
        <v>36</v>
      </c>
      <c r="L34" s="1">
        <v>32</v>
      </c>
      <c r="M34" s="1">
        <v>29</v>
      </c>
      <c r="N34" s="1">
        <v>28</v>
      </c>
      <c r="O34" s="1">
        <v>40</v>
      </c>
      <c r="P34" s="1">
        <v>60</v>
      </c>
      <c r="Q34" s="1">
        <v>61</v>
      </c>
      <c r="R34" s="1" t="s">
        <v>48</v>
      </c>
      <c r="S34" s="1" t="s">
        <v>48</v>
      </c>
      <c r="T34" s="1" t="s">
        <v>48</v>
      </c>
      <c r="U34" s="1" t="s">
        <v>48</v>
      </c>
      <c r="V34" s="1" t="s">
        <v>48</v>
      </c>
      <c r="W34" s="1" t="s">
        <v>48</v>
      </c>
      <c r="X34" s="1" t="s">
        <v>48</v>
      </c>
      <c r="Y34" s="1" t="s">
        <v>48</v>
      </c>
      <c r="Z34" s="1" t="s">
        <v>48</v>
      </c>
      <c r="AA34" s="1">
        <v>51</v>
      </c>
      <c r="AB34" s="1">
        <v>23</v>
      </c>
      <c r="AC34" s="1">
        <v>20</v>
      </c>
      <c r="AD34" s="1" t="s">
        <v>48</v>
      </c>
      <c r="AE34" s="1" t="s">
        <v>48</v>
      </c>
      <c r="AF34" s="1" t="s">
        <v>48</v>
      </c>
      <c r="AG34" s="1">
        <v>58</v>
      </c>
      <c r="AH34" s="1"/>
      <c r="AI34" s="1"/>
      <c r="AJ34" s="1">
        <v>18</v>
      </c>
      <c r="AK34" s="1">
        <v>15</v>
      </c>
      <c r="AL34" s="1">
        <v>40</v>
      </c>
      <c r="AM34" s="1">
        <v>40</v>
      </c>
      <c r="AN34" s="1">
        <v>40</v>
      </c>
      <c r="AO34" s="1">
        <v>80</v>
      </c>
      <c r="AP34" s="1">
        <f t="shared" si="0"/>
        <v>924</v>
      </c>
      <c r="AQ34" s="1" t="s">
        <v>64</v>
      </c>
      <c r="AR34" s="1">
        <f t="shared" si="1"/>
        <v>120</v>
      </c>
      <c r="AS34" s="1">
        <f t="shared" si="2"/>
        <v>80</v>
      </c>
      <c r="AT34" s="1"/>
      <c r="AU34" s="1">
        <f t="shared" si="3"/>
        <v>61.6</v>
      </c>
    </row>
    <row r="35" spans="1:47">
      <c r="A35" s="1" t="s">
        <v>117</v>
      </c>
      <c r="B35" s="2">
        <v>4915</v>
      </c>
      <c r="C35" s="1" t="s">
        <v>118</v>
      </c>
      <c r="D35" s="1">
        <v>63</v>
      </c>
      <c r="E35" s="1">
        <v>61</v>
      </c>
      <c r="F35" s="1">
        <v>53</v>
      </c>
      <c r="G35" s="1"/>
      <c r="H35" s="1">
        <v>67</v>
      </c>
      <c r="I35" s="1">
        <v>56</v>
      </c>
      <c r="J35" s="1"/>
      <c r="K35" s="1">
        <v>41</v>
      </c>
      <c r="L35" s="1">
        <v>43</v>
      </c>
      <c r="M35" s="1">
        <v>39</v>
      </c>
      <c r="N35" s="1">
        <v>36</v>
      </c>
      <c r="O35" s="1">
        <v>41</v>
      </c>
      <c r="P35" s="1">
        <v>66</v>
      </c>
      <c r="Q35" s="1">
        <v>66</v>
      </c>
      <c r="R35" s="1"/>
      <c r="S35" s="1"/>
      <c r="T35" s="1"/>
      <c r="U35" s="1"/>
      <c r="V35" s="1"/>
      <c r="W35" s="1"/>
      <c r="X35" s="1">
        <v>69</v>
      </c>
      <c r="Y35" s="1">
        <v>22</v>
      </c>
      <c r="Z35" s="1">
        <v>22</v>
      </c>
      <c r="AA35" s="1"/>
      <c r="AB35" s="1"/>
      <c r="AC35" s="1"/>
      <c r="AD35" s="1"/>
      <c r="AE35" s="1"/>
      <c r="AF35" s="1"/>
      <c r="AG35" s="1">
        <v>67</v>
      </c>
      <c r="AH35" s="1"/>
      <c r="AI35" s="1"/>
      <c r="AJ35" s="1">
        <v>21</v>
      </c>
      <c r="AK35" s="1">
        <v>19</v>
      </c>
      <c r="AL35" s="1">
        <v>39</v>
      </c>
      <c r="AM35" s="1">
        <v>38</v>
      </c>
      <c r="AN35" s="1">
        <v>44</v>
      </c>
      <c r="AO35" s="1">
        <v>94</v>
      </c>
      <c r="AP35" s="1">
        <f t="shared" si="0"/>
        <v>1067</v>
      </c>
      <c r="AQ35" s="1" t="s">
        <v>55</v>
      </c>
      <c r="AR35" s="1">
        <f t="shared" si="1"/>
        <v>138</v>
      </c>
      <c r="AS35" s="1">
        <f t="shared" si="2"/>
        <v>92</v>
      </c>
      <c r="AT35" s="1"/>
      <c r="AU35" s="1">
        <f t="shared" si="3"/>
        <v>71.1333333333333</v>
      </c>
    </row>
    <row r="36" spans="1:47">
      <c r="A36" s="1" t="s">
        <v>119</v>
      </c>
      <c r="B36" s="2">
        <v>4017</v>
      </c>
      <c r="C36" s="1" t="s">
        <v>120</v>
      </c>
      <c r="D36" s="1">
        <v>71</v>
      </c>
      <c r="E36" s="1">
        <v>66</v>
      </c>
      <c r="F36" s="1">
        <v>66</v>
      </c>
      <c r="G36" s="1">
        <v>61</v>
      </c>
      <c r="H36" s="1"/>
      <c r="I36" s="1"/>
      <c r="J36" s="1">
        <v>67</v>
      </c>
      <c r="K36" s="1">
        <v>43</v>
      </c>
      <c r="L36" s="1">
        <v>46</v>
      </c>
      <c r="M36" s="1">
        <v>42</v>
      </c>
      <c r="N36" s="1">
        <v>40</v>
      </c>
      <c r="O36" s="1">
        <v>42</v>
      </c>
      <c r="P36" s="1">
        <v>73</v>
      </c>
      <c r="Q36" s="1">
        <v>69</v>
      </c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>
        <v>57</v>
      </c>
      <c r="AE36" s="1">
        <v>22</v>
      </c>
      <c r="AF36" s="1">
        <v>23</v>
      </c>
      <c r="AG36" s="1"/>
      <c r="AH36" s="1">
        <v>80</v>
      </c>
      <c r="AI36" s="1"/>
      <c r="AJ36" s="1">
        <v>24</v>
      </c>
      <c r="AK36" s="1">
        <v>22</v>
      </c>
      <c r="AL36" s="1">
        <v>41</v>
      </c>
      <c r="AM36" s="1">
        <v>41</v>
      </c>
      <c r="AN36" s="1">
        <v>47</v>
      </c>
      <c r="AO36" s="1">
        <v>92</v>
      </c>
      <c r="AP36" s="1">
        <f t="shared" si="0"/>
        <v>1135</v>
      </c>
      <c r="AQ36" s="1" t="s">
        <v>55</v>
      </c>
      <c r="AR36" s="1">
        <f t="shared" si="1"/>
        <v>139</v>
      </c>
      <c r="AS36" s="1">
        <f t="shared" si="2"/>
        <v>92.6666666666667</v>
      </c>
      <c r="AT36" s="1"/>
      <c r="AU36" s="1">
        <f t="shared" si="3"/>
        <v>75.6666666666667</v>
      </c>
    </row>
    <row r="37" spans="1:47">
      <c r="A37" s="1" t="s">
        <v>121</v>
      </c>
      <c r="B37" s="2">
        <v>4916</v>
      </c>
      <c r="C37" s="1" t="s">
        <v>122</v>
      </c>
      <c r="D37" s="1">
        <v>47</v>
      </c>
      <c r="E37" s="1">
        <v>46</v>
      </c>
      <c r="F37" s="1">
        <v>54</v>
      </c>
      <c r="G37" s="1"/>
      <c r="H37" s="1">
        <v>55</v>
      </c>
      <c r="I37" s="1">
        <v>46</v>
      </c>
      <c r="J37" s="1"/>
      <c r="K37" s="1">
        <v>39</v>
      </c>
      <c r="L37" s="1">
        <v>31</v>
      </c>
      <c r="M37" s="1">
        <v>26</v>
      </c>
      <c r="N37" s="1">
        <v>25</v>
      </c>
      <c r="O37" s="1">
        <v>40</v>
      </c>
      <c r="P37" s="1">
        <v>59</v>
      </c>
      <c r="Q37" s="1">
        <v>52</v>
      </c>
      <c r="R37" s="1"/>
      <c r="S37" s="1"/>
      <c r="T37" s="1"/>
      <c r="U37" s="1"/>
      <c r="V37" s="1"/>
      <c r="W37" s="1"/>
      <c r="X37" s="1">
        <v>62</v>
      </c>
      <c r="Y37" s="1">
        <v>22</v>
      </c>
      <c r="Z37" s="1">
        <v>22</v>
      </c>
      <c r="AA37" s="1"/>
      <c r="AB37" s="1"/>
      <c r="AC37" s="1"/>
      <c r="AD37" s="1"/>
      <c r="AE37" s="1"/>
      <c r="AF37" s="1"/>
      <c r="AG37" s="1"/>
      <c r="AH37" s="1">
        <v>59</v>
      </c>
      <c r="AI37" s="1"/>
      <c r="AJ37" s="1">
        <v>22</v>
      </c>
      <c r="AK37" s="1">
        <v>15</v>
      </c>
      <c r="AL37" s="1">
        <v>36</v>
      </c>
      <c r="AM37" s="1">
        <v>36</v>
      </c>
      <c r="AN37" s="1">
        <v>40</v>
      </c>
      <c r="AO37" s="1">
        <v>86</v>
      </c>
      <c r="AP37" s="1">
        <f t="shared" si="0"/>
        <v>920</v>
      </c>
      <c r="AQ37" s="1" t="s">
        <v>64</v>
      </c>
      <c r="AR37" s="1">
        <f t="shared" si="1"/>
        <v>126</v>
      </c>
      <c r="AS37" s="1">
        <f t="shared" si="2"/>
        <v>84</v>
      </c>
      <c r="AT37" s="1"/>
      <c r="AU37" s="1">
        <f t="shared" si="3"/>
        <v>61.3333333333333</v>
      </c>
    </row>
    <row r="38" spans="1:47">
      <c r="A38" s="1" t="s">
        <v>123</v>
      </c>
      <c r="B38" s="2">
        <v>4018</v>
      </c>
      <c r="C38" s="1" t="s">
        <v>124</v>
      </c>
      <c r="D38" s="1">
        <v>55</v>
      </c>
      <c r="E38" s="1">
        <v>65</v>
      </c>
      <c r="F38" s="1">
        <v>61</v>
      </c>
      <c r="G38" s="1">
        <v>51</v>
      </c>
      <c r="H38" s="1"/>
      <c r="I38" s="1"/>
      <c r="J38" s="1">
        <v>68</v>
      </c>
      <c r="K38" s="1">
        <v>45</v>
      </c>
      <c r="L38" s="1">
        <v>41</v>
      </c>
      <c r="M38" s="1">
        <v>44</v>
      </c>
      <c r="N38" s="1">
        <v>43</v>
      </c>
      <c r="O38" s="1">
        <v>42</v>
      </c>
      <c r="P38" s="1">
        <v>69</v>
      </c>
      <c r="Q38" s="1">
        <v>70</v>
      </c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>
        <v>66</v>
      </c>
      <c r="AE38" s="1">
        <v>23</v>
      </c>
      <c r="AF38" s="1">
        <v>21</v>
      </c>
      <c r="AG38" s="1"/>
      <c r="AH38" s="1"/>
      <c r="AI38" s="1">
        <v>58</v>
      </c>
      <c r="AJ38" s="1">
        <v>23</v>
      </c>
      <c r="AK38" s="1">
        <v>22</v>
      </c>
      <c r="AL38" s="1">
        <v>43</v>
      </c>
      <c r="AM38" s="1">
        <v>44</v>
      </c>
      <c r="AN38" s="1">
        <v>47</v>
      </c>
      <c r="AO38" s="1">
        <v>96</v>
      </c>
      <c r="AP38" s="1">
        <f t="shared" si="0"/>
        <v>1097</v>
      </c>
      <c r="AQ38" s="1" t="s">
        <v>55</v>
      </c>
      <c r="AR38" s="1">
        <f t="shared" si="1"/>
        <v>143</v>
      </c>
      <c r="AS38" s="1">
        <f t="shared" si="2"/>
        <v>95.3333333333333</v>
      </c>
      <c r="AT38" s="1"/>
      <c r="AU38" s="1">
        <f t="shared" si="3"/>
        <v>73.1333333333333</v>
      </c>
    </row>
    <row r="39" spans="1:47">
      <c r="A39" s="1" t="s">
        <v>125</v>
      </c>
      <c r="B39" s="2">
        <v>4917</v>
      </c>
      <c r="C39" s="1" t="s">
        <v>126</v>
      </c>
      <c r="D39" s="1">
        <v>57</v>
      </c>
      <c r="E39" s="1">
        <v>52</v>
      </c>
      <c r="F39" s="1">
        <v>51</v>
      </c>
      <c r="G39" s="1"/>
      <c r="H39" s="1">
        <v>54</v>
      </c>
      <c r="I39" s="1">
        <v>40</v>
      </c>
      <c r="J39" s="1"/>
      <c r="K39" s="1">
        <v>37</v>
      </c>
      <c r="L39" s="1">
        <v>34</v>
      </c>
      <c r="M39" s="1">
        <v>30</v>
      </c>
      <c r="N39" s="1">
        <v>28</v>
      </c>
      <c r="O39" s="1">
        <v>44</v>
      </c>
      <c r="P39" s="1">
        <v>57</v>
      </c>
      <c r="Q39" s="1">
        <v>56</v>
      </c>
      <c r="R39" s="1"/>
      <c r="S39" s="1"/>
      <c r="T39" s="1"/>
      <c r="U39" s="1"/>
      <c r="V39" s="1"/>
      <c r="W39" s="1"/>
      <c r="X39" s="1">
        <v>82</v>
      </c>
      <c r="Y39" s="1">
        <v>18</v>
      </c>
      <c r="Z39" s="1">
        <v>20</v>
      </c>
      <c r="AA39" s="1"/>
      <c r="AB39" s="1"/>
      <c r="AC39" s="1"/>
      <c r="AD39" s="1"/>
      <c r="AE39" s="1"/>
      <c r="AF39" s="1"/>
      <c r="AG39" s="1"/>
      <c r="AH39" s="1">
        <v>54</v>
      </c>
      <c r="AI39" s="1"/>
      <c r="AJ39" s="1">
        <v>18</v>
      </c>
      <c r="AK39" s="1">
        <v>15</v>
      </c>
      <c r="AL39" s="1">
        <v>35</v>
      </c>
      <c r="AM39" s="1">
        <v>36</v>
      </c>
      <c r="AN39" s="1">
        <v>49</v>
      </c>
      <c r="AO39" s="1">
        <v>98</v>
      </c>
      <c r="AP39" s="1">
        <f t="shared" si="0"/>
        <v>965</v>
      </c>
      <c r="AQ39" s="1" t="s">
        <v>64</v>
      </c>
      <c r="AR39" s="1">
        <f t="shared" si="1"/>
        <v>147</v>
      </c>
      <c r="AS39" s="1">
        <f t="shared" si="2"/>
        <v>98</v>
      </c>
      <c r="AT39" s="1"/>
      <c r="AU39" s="1">
        <f t="shared" si="3"/>
        <v>64.3333333333333</v>
      </c>
    </row>
    <row r="40" spans="1:47">
      <c r="A40" s="1" t="s">
        <v>127</v>
      </c>
      <c r="B40" s="2">
        <v>4019</v>
      </c>
      <c r="C40" s="1" t="s">
        <v>128</v>
      </c>
      <c r="D40" s="1">
        <v>67</v>
      </c>
      <c r="E40" s="1">
        <v>76</v>
      </c>
      <c r="F40" s="1">
        <v>76</v>
      </c>
      <c r="G40" s="1"/>
      <c r="H40" s="1">
        <v>64</v>
      </c>
      <c r="I40" s="1"/>
      <c r="J40" s="1">
        <v>70</v>
      </c>
      <c r="K40" s="1">
        <v>42</v>
      </c>
      <c r="L40" s="1">
        <v>36</v>
      </c>
      <c r="M40" s="1">
        <v>40</v>
      </c>
      <c r="N40" s="1">
        <v>38</v>
      </c>
      <c r="O40" s="1">
        <v>39</v>
      </c>
      <c r="P40" s="1">
        <v>74</v>
      </c>
      <c r="Q40" s="1">
        <v>77</v>
      </c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>
        <v>68</v>
      </c>
      <c r="AE40" s="1">
        <v>20</v>
      </c>
      <c r="AF40" s="1">
        <v>17</v>
      </c>
      <c r="AG40" s="1"/>
      <c r="AH40" s="1">
        <v>78</v>
      </c>
      <c r="AI40" s="1"/>
      <c r="AJ40" s="1">
        <v>24</v>
      </c>
      <c r="AK40" s="1">
        <v>22</v>
      </c>
      <c r="AL40" s="1">
        <v>37</v>
      </c>
      <c r="AM40" s="1">
        <v>38</v>
      </c>
      <c r="AN40" s="1">
        <v>45</v>
      </c>
      <c r="AO40" s="1">
        <v>90</v>
      </c>
      <c r="AP40" s="1">
        <f t="shared" si="0"/>
        <v>1138</v>
      </c>
      <c r="AQ40" s="1" t="s">
        <v>55</v>
      </c>
      <c r="AR40" s="1">
        <f t="shared" si="1"/>
        <v>135</v>
      </c>
      <c r="AS40" s="1">
        <f t="shared" si="2"/>
        <v>90</v>
      </c>
      <c r="AT40" s="1"/>
      <c r="AU40" s="1">
        <f t="shared" si="3"/>
        <v>75.8666666666667</v>
      </c>
    </row>
    <row r="41" spans="1:47">
      <c r="A41" s="1" t="s">
        <v>129</v>
      </c>
      <c r="B41" s="2">
        <v>4982</v>
      </c>
      <c r="C41" s="1" t="s">
        <v>130</v>
      </c>
      <c r="D41" s="1">
        <v>41</v>
      </c>
      <c r="E41" s="1">
        <v>52</v>
      </c>
      <c r="F41" s="1">
        <v>42</v>
      </c>
      <c r="G41" s="1"/>
      <c r="H41" s="1">
        <v>56</v>
      </c>
      <c r="I41" s="1"/>
      <c r="J41" s="1">
        <v>51</v>
      </c>
      <c r="K41" s="1">
        <v>37</v>
      </c>
      <c r="L41" s="1">
        <v>31</v>
      </c>
      <c r="M41" s="1">
        <v>25</v>
      </c>
      <c r="N41" s="1">
        <v>22</v>
      </c>
      <c r="O41" s="1">
        <v>39</v>
      </c>
      <c r="P41" s="1">
        <v>50</v>
      </c>
      <c r="Q41" s="1">
        <v>43</v>
      </c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>
        <v>45</v>
      </c>
      <c r="AE41" s="1">
        <v>19</v>
      </c>
      <c r="AF41" s="1">
        <v>20</v>
      </c>
      <c r="AG41" s="1"/>
      <c r="AH41" s="1"/>
      <c r="AI41" s="1">
        <v>47</v>
      </c>
      <c r="AJ41" s="1">
        <v>20</v>
      </c>
      <c r="AK41" s="1">
        <v>17</v>
      </c>
      <c r="AL41" s="1">
        <v>32</v>
      </c>
      <c r="AM41" s="1">
        <v>34</v>
      </c>
      <c r="AN41" s="1">
        <v>43</v>
      </c>
      <c r="AO41" s="1">
        <v>91</v>
      </c>
      <c r="AP41" s="1">
        <f t="shared" si="0"/>
        <v>857</v>
      </c>
      <c r="AQ41" s="1" t="s">
        <v>52</v>
      </c>
      <c r="AR41" s="1">
        <f t="shared" si="1"/>
        <v>134</v>
      </c>
      <c r="AS41" s="1">
        <f t="shared" si="2"/>
        <v>89.3333333333333</v>
      </c>
      <c r="AT41" s="1"/>
      <c r="AU41" s="1">
        <f t="shared" si="3"/>
        <v>57.1333333333333</v>
      </c>
    </row>
    <row r="42" spans="1:47">
      <c r="A42" s="1" t="s">
        <v>131</v>
      </c>
      <c r="B42" s="2">
        <v>4918</v>
      </c>
      <c r="C42" s="1" t="s">
        <v>132</v>
      </c>
      <c r="D42" s="1">
        <v>65</v>
      </c>
      <c r="E42" s="1">
        <v>63</v>
      </c>
      <c r="F42" s="1">
        <v>50</v>
      </c>
      <c r="G42" s="1">
        <v>60</v>
      </c>
      <c r="H42" s="1"/>
      <c r="I42" s="1"/>
      <c r="J42" s="1">
        <v>64</v>
      </c>
      <c r="K42" s="1">
        <v>40</v>
      </c>
      <c r="L42" s="1">
        <v>35</v>
      </c>
      <c r="M42" s="1">
        <v>43</v>
      </c>
      <c r="N42" s="1">
        <v>42</v>
      </c>
      <c r="O42" s="1">
        <v>42</v>
      </c>
      <c r="P42" s="1">
        <v>62</v>
      </c>
      <c r="Q42" s="1">
        <v>68</v>
      </c>
      <c r="R42" s="1" t="s">
        <v>48</v>
      </c>
      <c r="S42" s="1" t="s">
        <v>48</v>
      </c>
      <c r="T42" s="1" t="s">
        <v>48</v>
      </c>
      <c r="U42" s="1">
        <v>66</v>
      </c>
      <c r="V42" s="1">
        <v>21</v>
      </c>
      <c r="W42" s="1">
        <v>22</v>
      </c>
      <c r="X42" s="1" t="s">
        <v>48</v>
      </c>
      <c r="Y42" s="1" t="s">
        <v>48</v>
      </c>
      <c r="Z42" s="1" t="s">
        <v>48</v>
      </c>
      <c r="AA42" s="1" t="s">
        <v>48</v>
      </c>
      <c r="AB42" s="1" t="s">
        <v>48</v>
      </c>
      <c r="AC42" s="1" t="s">
        <v>48</v>
      </c>
      <c r="AD42" s="1" t="s">
        <v>48</v>
      </c>
      <c r="AE42" s="1" t="s">
        <v>48</v>
      </c>
      <c r="AF42" s="1" t="s">
        <v>48</v>
      </c>
      <c r="AG42" s="1"/>
      <c r="AH42" s="1">
        <v>75</v>
      </c>
      <c r="AI42" s="1"/>
      <c r="AJ42" s="1">
        <v>21</v>
      </c>
      <c r="AK42" s="1">
        <v>18</v>
      </c>
      <c r="AL42" s="1">
        <v>37</v>
      </c>
      <c r="AM42" s="1">
        <v>35</v>
      </c>
      <c r="AN42" s="1">
        <v>45</v>
      </c>
      <c r="AO42" s="1">
        <v>96</v>
      </c>
      <c r="AP42" s="1">
        <f t="shared" si="0"/>
        <v>1070</v>
      </c>
      <c r="AQ42" s="1" t="s">
        <v>55</v>
      </c>
      <c r="AR42" s="1">
        <f t="shared" si="1"/>
        <v>141</v>
      </c>
      <c r="AS42" s="1">
        <f t="shared" si="2"/>
        <v>94</v>
      </c>
      <c r="AT42" s="1"/>
      <c r="AU42" s="1">
        <f t="shared" si="3"/>
        <v>71.3333333333333</v>
      </c>
    </row>
    <row r="43" spans="1:47">
      <c r="A43" s="1" t="s">
        <v>133</v>
      </c>
      <c r="B43" s="2">
        <v>4020</v>
      </c>
      <c r="C43" s="1" t="s">
        <v>134</v>
      </c>
      <c r="D43" s="1">
        <v>63</v>
      </c>
      <c r="E43" s="1">
        <v>62</v>
      </c>
      <c r="F43" s="1">
        <v>51</v>
      </c>
      <c r="G43" s="1"/>
      <c r="H43" s="1">
        <v>56</v>
      </c>
      <c r="I43" s="1">
        <v>51</v>
      </c>
      <c r="J43" s="1"/>
      <c r="K43" s="1">
        <v>41</v>
      </c>
      <c r="L43" s="1">
        <v>37</v>
      </c>
      <c r="M43" s="1">
        <v>35</v>
      </c>
      <c r="N43" s="1">
        <v>30</v>
      </c>
      <c r="O43" s="1">
        <v>38</v>
      </c>
      <c r="P43" s="1">
        <v>62</v>
      </c>
      <c r="Q43" s="1">
        <v>64</v>
      </c>
      <c r="R43" s="1" t="s">
        <v>48</v>
      </c>
      <c r="S43" s="1" t="s">
        <v>48</v>
      </c>
      <c r="T43" s="1" t="s">
        <v>48</v>
      </c>
      <c r="U43" s="1">
        <v>71</v>
      </c>
      <c r="V43" s="1">
        <v>22</v>
      </c>
      <c r="W43" s="1">
        <v>21</v>
      </c>
      <c r="X43" s="1" t="s">
        <v>48</v>
      </c>
      <c r="Y43" s="1" t="s">
        <v>48</v>
      </c>
      <c r="Z43" s="1" t="s">
        <v>48</v>
      </c>
      <c r="AA43" s="1" t="s">
        <v>48</v>
      </c>
      <c r="AB43" s="1" t="s">
        <v>48</v>
      </c>
      <c r="AC43" s="1" t="s">
        <v>48</v>
      </c>
      <c r="AD43" s="1" t="s">
        <v>48</v>
      </c>
      <c r="AE43" s="1" t="s">
        <v>48</v>
      </c>
      <c r="AF43" s="1" t="s">
        <v>48</v>
      </c>
      <c r="AG43" s="1"/>
      <c r="AH43" s="1">
        <v>79</v>
      </c>
      <c r="AI43" s="1"/>
      <c r="AJ43" s="1">
        <v>20</v>
      </c>
      <c r="AK43" s="1">
        <v>18</v>
      </c>
      <c r="AL43" s="1">
        <v>35</v>
      </c>
      <c r="AM43" s="1">
        <v>38</v>
      </c>
      <c r="AN43" s="1">
        <v>40</v>
      </c>
      <c r="AO43" s="1">
        <v>85</v>
      </c>
      <c r="AP43" s="1">
        <f t="shared" si="0"/>
        <v>1019</v>
      </c>
      <c r="AQ43" s="1" t="s">
        <v>55</v>
      </c>
      <c r="AR43" s="1">
        <f t="shared" si="1"/>
        <v>125</v>
      </c>
      <c r="AS43" s="1">
        <f t="shared" si="2"/>
        <v>83.3333333333333</v>
      </c>
      <c r="AT43" s="1"/>
      <c r="AU43" s="1">
        <f t="shared" si="3"/>
        <v>67.9333333333333</v>
      </c>
    </row>
    <row r="44" spans="1:47">
      <c r="A44" s="1" t="s">
        <v>135</v>
      </c>
      <c r="B44" s="2">
        <v>4919</v>
      </c>
      <c r="C44" s="1" t="s">
        <v>136</v>
      </c>
      <c r="D44" s="1">
        <v>65</v>
      </c>
      <c r="E44" s="1">
        <v>73</v>
      </c>
      <c r="F44" s="1">
        <v>62</v>
      </c>
      <c r="G44" s="1"/>
      <c r="H44" s="1">
        <v>61</v>
      </c>
      <c r="I44" s="1">
        <v>67</v>
      </c>
      <c r="J44" s="1"/>
      <c r="K44" s="1">
        <v>42</v>
      </c>
      <c r="L44" s="1">
        <v>38</v>
      </c>
      <c r="M44" s="1">
        <v>40</v>
      </c>
      <c r="N44" s="1">
        <v>37</v>
      </c>
      <c r="O44" s="1">
        <v>45</v>
      </c>
      <c r="P44" s="1">
        <v>63</v>
      </c>
      <c r="Q44" s="1">
        <v>70</v>
      </c>
      <c r="R44" s="1" t="s">
        <v>48</v>
      </c>
      <c r="S44" s="1" t="s">
        <v>48</v>
      </c>
      <c r="T44" s="1" t="s">
        <v>48</v>
      </c>
      <c r="U44" s="1">
        <v>77</v>
      </c>
      <c r="V44" s="1">
        <v>21</v>
      </c>
      <c r="W44" s="1">
        <v>22</v>
      </c>
      <c r="X44" s="1" t="s">
        <v>48</v>
      </c>
      <c r="Y44" s="1" t="s">
        <v>48</v>
      </c>
      <c r="Z44" s="1" t="s">
        <v>48</v>
      </c>
      <c r="AA44" s="1" t="s">
        <v>48</v>
      </c>
      <c r="AB44" s="1" t="s">
        <v>48</v>
      </c>
      <c r="AC44" s="1" t="s">
        <v>48</v>
      </c>
      <c r="AD44" s="1" t="s">
        <v>48</v>
      </c>
      <c r="AE44" s="1" t="s">
        <v>48</v>
      </c>
      <c r="AF44" s="1" t="s">
        <v>48</v>
      </c>
      <c r="AG44" s="1">
        <v>81</v>
      </c>
      <c r="AH44" s="1"/>
      <c r="AI44" s="1"/>
      <c r="AJ44" s="1">
        <v>20</v>
      </c>
      <c r="AK44" s="1">
        <v>19</v>
      </c>
      <c r="AL44" s="1">
        <v>35</v>
      </c>
      <c r="AM44" s="1">
        <v>35</v>
      </c>
      <c r="AN44" s="1">
        <v>47</v>
      </c>
      <c r="AO44" s="1">
        <v>96</v>
      </c>
      <c r="AP44" s="1">
        <f t="shared" si="0"/>
        <v>1116</v>
      </c>
      <c r="AQ44" s="1" t="s">
        <v>55</v>
      </c>
      <c r="AR44" s="1">
        <f t="shared" si="1"/>
        <v>143</v>
      </c>
      <c r="AS44" s="1">
        <f t="shared" si="2"/>
        <v>95.3333333333333</v>
      </c>
      <c r="AT44" s="1"/>
      <c r="AU44" s="1">
        <f t="shared" si="3"/>
        <v>74.4</v>
      </c>
    </row>
    <row r="45" spans="1:47">
      <c r="A45" s="1" t="s">
        <v>137</v>
      </c>
      <c r="B45" s="2">
        <v>4920</v>
      </c>
      <c r="C45" s="1" t="s">
        <v>138</v>
      </c>
      <c r="D45" s="1">
        <v>66</v>
      </c>
      <c r="E45" s="1">
        <v>58</v>
      </c>
      <c r="F45" s="1">
        <v>54</v>
      </c>
      <c r="G45" s="1">
        <v>64</v>
      </c>
      <c r="H45" s="1"/>
      <c r="I45" s="1"/>
      <c r="J45" s="1">
        <v>57</v>
      </c>
      <c r="K45" s="1">
        <v>43</v>
      </c>
      <c r="L45" s="1">
        <v>38</v>
      </c>
      <c r="M45" s="1">
        <v>42</v>
      </c>
      <c r="N45" s="1">
        <v>40</v>
      </c>
      <c r="O45" s="1">
        <v>42</v>
      </c>
      <c r="P45" s="1">
        <v>59</v>
      </c>
      <c r="Q45" s="1">
        <v>70</v>
      </c>
      <c r="R45" s="1" t="s">
        <v>48</v>
      </c>
      <c r="S45" s="1" t="s">
        <v>48</v>
      </c>
      <c r="T45" s="1" t="s">
        <v>48</v>
      </c>
      <c r="U45" s="1">
        <v>74</v>
      </c>
      <c r="V45" s="1">
        <v>22</v>
      </c>
      <c r="W45" s="1">
        <v>23</v>
      </c>
      <c r="X45" s="1" t="s">
        <v>48</v>
      </c>
      <c r="Y45" s="1" t="s">
        <v>48</v>
      </c>
      <c r="Z45" s="1" t="s">
        <v>48</v>
      </c>
      <c r="AA45" s="1" t="s">
        <v>48</v>
      </c>
      <c r="AB45" s="1" t="s">
        <v>48</v>
      </c>
      <c r="AC45" s="1" t="s">
        <v>48</v>
      </c>
      <c r="AD45" s="1" t="s">
        <v>48</v>
      </c>
      <c r="AE45" s="1" t="s">
        <v>48</v>
      </c>
      <c r="AF45" s="1" t="s">
        <v>48</v>
      </c>
      <c r="AG45" s="1"/>
      <c r="AH45" s="1">
        <v>71</v>
      </c>
      <c r="AI45" s="1"/>
      <c r="AJ45" s="1">
        <v>20</v>
      </c>
      <c r="AK45" s="1">
        <v>19</v>
      </c>
      <c r="AL45" s="1">
        <v>40</v>
      </c>
      <c r="AM45" s="1">
        <v>39</v>
      </c>
      <c r="AN45" s="1">
        <v>45</v>
      </c>
      <c r="AO45" s="1">
        <v>96</v>
      </c>
      <c r="AP45" s="1">
        <f t="shared" si="0"/>
        <v>1082</v>
      </c>
      <c r="AQ45" s="1" t="s">
        <v>55</v>
      </c>
      <c r="AR45" s="1">
        <f t="shared" si="1"/>
        <v>141</v>
      </c>
      <c r="AS45" s="1">
        <f t="shared" si="2"/>
        <v>94</v>
      </c>
      <c r="AT45" s="1"/>
      <c r="AU45" s="1">
        <f t="shared" si="3"/>
        <v>72.1333333333333</v>
      </c>
    </row>
    <row r="46" spans="1:47">
      <c r="A46" s="1" t="s">
        <v>139</v>
      </c>
      <c r="B46" s="2">
        <v>4021</v>
      </c>
      <c r="C46" s="1" t="s">
        <v>140</v>
      </c>
      <c r="D46" s="1">
        <v>58</v>
      </c>
      <c r="E46" s="1">
        <v>57</v>
      </c>
      <c r="F46" s="1">
        <v>52</v>
      </c>
      <c r="G46" s="1"/>
      <c r="H46" s="1">
        <v>44</v>
      </c>
      <c r="I46" s="1">
        <v>46</v>
      </c>
      <c r="J46" s="1"/>
      <c r="K46" s="1">
        <v>44</v>
      </c>
      <c r="L46" s="1">
        <v>41</v>
      </c>
      <c r="M46" s="1">
        <v>42</v>
      </c>
      <c r="N46" s="1">
        <v>40</v>
      </c>
      <c r="O46" s="1">
        <v>43</v>
      </c>
      <c r="P46" s="1">
        <v>59</v>
      </c>
      <c r="Q46" s="1">
        <v>66</v>
      </c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>
        <v>59</v>
      </c>
      <c r="AE46" s="1">
        <v>22</v>
      </c>
      <c r="AF46" s="1">
        <v>22</v>
      </c>
      <c r="AG46" s="1"/>
      <c r="AH46" s="1">
        <v>62</v>
      </c>
      <c r="AI46" s="1"/>
      <c r="AJ46" s="1">
        <v>21</v>
      </c>
      <c r="AK46" s="1">
        <v>18</v>
      </c>
      <c r="AL46" s="1">
        <v>39</v>
      </c>
      <c r="AM46" s="1">
        <v>40</v>
      </c>
      <c r="AN46" s="1">
        <v>46</v>
      </c>
      <c r="AO46" s="1">
        <v>94</v>
      </c>
      <c r="AP46" s="1">
        <f t="shared" si="0"/>
        <v>1015</v>
      </c>
      <c r="AQ46" s="1" t="s">
        <v>55</v>
      </c>
      <c r="AR46" s="1">
        <f t="shared" si="1"/>
        <v>140</v>
      </c>
      <c r="AS46" s="1">
        <f t="shared" si="2"/>
        <v>93.3333333333333</v>
      </c>
      <c r="AT46" s="1"/>
      <c r="AU46" s="1">
        <f t="shared" si="3"/>
        <v>67.6666666666667</v>
      </c>
    </row>
    <row r="47" spans="1:47">
      <c r="A47" s="1" t="s">
        <v>141</v>
      </c>
      <c r="B47" s="2">
        <v>4921</v>
      </c>
      <c r="C47" s="1" t="s">
        <v>142</v>
      </c>
      <c r="D47" s="1">
        <v>52</v>
      </c>
      <c r="E47" s="1">
        <v>54</v>
      </c>
      <c r="F47" s="1">
        <v>41</v>
      </c>
      <c r="G47" s="1"/>
      <c r="H47" s="1">
        <v>45</v>
      </c>
      <c r="I47" s="1">
        <v>51</v>
      </c>
      <c r="J47" s="1"/>
      <c r="K47" s="1">
        <v>38</v>
      </c>
      <c r="L47" s="1">
        <v>31</v>
      </c>
      <c r="M47" s="1">
        <v>35</v>
      </c>
      <c r="N47" s="1">
        <v>28</v>
      </c>
      <c r="O47" s="1">
        <v>39</v>
      </c>
      <c r="P47" s="1">
        <v>49</v>
      </c>
      <c r="Q47" s="1">
        <v>60</v>
      </c>
      <c r="R47" s="1" t="s">
        <v>48</v>
      </c>
      <c r="S47" s="1" t="s">
        <v>48</v>
      </c>
      <c r="T47" s="1" t="s">
        <v>48</v>
      </c>
      <c r="U47" s="1" t="s">
        <v>48</v>
      </c>
      <c r="V47" s="1" t="s">
        <v>48</v>
      </c>
      <c r="W47" s="1" t="s">
        <v>48</v>
      </c>
      <c r="X47" s="1" t="s">
        <v>48</v>
      </c>
      <c r="Y47" s="1" t="s">
        <v>48</v>
      </c>
      <c r="Z47" s="1" t="s">
        <v>48</v>
      </c>
      <c r="AA47" s="1">
        <v>53</v>
      </c>
      <c r="AB47" s="1">
        <v>20</v>
      </c>
      <c r="AC47" s="1">
        <v>20</v>
      </c>
      <c r="AD47" s="1" t="s">
        <v>48</v>
      </c>
      <c r="AE47" s="1" t="s">
        <v>48</v>
      </c>
      <c r="AF47" s="1" t="s">
        <v>48</v>
      </c>
      <c r="AG47" s="1">
        <v>52</v>
      </c>
      <c r="AH47" s="1"/>
      <c r="AI47" s="1"/>
      <c r="AJ47" s="1">
        <v>20</v>
      </c>
      <c r="AK47" s="1">
        <v>15</v>
      </c>
      <c r="AL47" s="1">
        <v>35</v>
      </c>
      <c r="AM47" s="1">
        <v>33</v>
      </c>
      <c r="AN47" s="1">
        <v>40</v>
      </c>
      <c r="AO47" s="1">
        <v>89</v>
      </c>
      <c r="AP47" s="1">
        <f t="shared" si="0"/>
        <v>900</v>
      </c>
      <c r="AQ47" s="1" t="s">
        <v>64</v>
      </c>
      <c r="AR47" s="1">
        <f t="shared" si="1"/>
        <v>129</v>
      </c>
      <c r="AS47" s="1">
        <f t="shared" si="2"/>
        <v>86</v>
      </c>
      <c r="AT47" s="1"/>
      <c r="AU47" s="1">
        <f t="shared" si="3"/>
        <v>60</v>
      </c>
    </row>
    <row r="48" spans="1:47">
      <c r="A48" s="1" t="s">
        <v>143</v>
      </c>
      <c r="B48" s="2">
        <v>4922</v>
      </c>
      <c r="C48" s="1" t="s">
        <v>144</v>
      </c>
      <c r="D48" s="1">
        <v>71</v>
      </c>
      <c r="E48" s="1">
        <v>67</v>
      </c>
      <c r="F48" s="1">
        <v>68</v>
      </c>
      <c r="G48" s="1">
        <v>77</v>
      </c>
      <c r="H48" s="1"/>
      <c r="I48" s="1"/>
      <c r="J48" s="1">
        <v>72</v>
      </c>
      <c r="K48" s="1">
        <v>47</v>
      </c>
      <c r="L48" s="1">
        <v>44</v>
      </c>
      <c r="M48" s="1">
        <v>45</v>
      </c>
      <c r="N48" s="1">
        <v>45</v>
      </c>
      <c r="O48" s="1">
        <v>48</v>
      </c>
      <c r="P48" s="1">
        <v>74</v>
      </c>
      <c r="Q48" s="1">
        <v>76</v>
      </c>
      <c r="R48" s="1">
        <v>64</v>
      </c>
      <c r="S48" s="1">
        <v>24</v>
      </c>
      <c r="T48" s="1">
        <v>23</v>
      </c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>
        <v>74</v>
      </c>
      <c r="AI48" s="1"/>
      <c r="AJ48" s="1">
        <v>24</v>
      </c>
      <c r="AK48" s="1">
        <v>23</v>
      </c>
      <c r="AL48" s="1">
        <v>46</v>
      </c>
      <c r="AM48" s="1">
        <v>46</v>
      </c>
      <c r="AN48" s="1">
        <v>45</v>
      </c>
      <c r="AO48" s="1">
        <v>93</v>
      </c>
      <c r="AP48" s="1">
        <f t="shared" si="0"/>
        <v>1196</v>
      </c>
      <c r="AQ48" s="1" t="s">
        <v>55</v>
      </c>
      <c r="AR48" s="1">
        <f t="shared" si="1"/>
        <v>138</v>
      </c>
      <c r="AS48" s="1">
        <f t="shared" si="2"/>
        <v>92</v>
      </c>
      <c r="AT48" s="1"/>
      <c r="AU48" s="1">
        <f t="shared" si="3"/>
        <v>79.7333333333333</v>
      </c>
    </row>
    <row r="49" spans="1:47">
      <c r="A49" s="1" t="s">
        <v>145</v>
      </c>
      <c r="B49" s="2">
        <v>4022</v>
      </c>
      <c r="C49" s="1" t="s">
        <v>146</v>
      </c>
      <c r="D49" s="1">
        <v>75</v>
      </c>
      <c r="E49" s="1">
        <v>65</v>
      </c>
      <c r="F49" s="1">
        <v>52</v>
      </c>
      <c r="G49" s="1">
        <v>67</v>
      </c>
      <c r="H49" s="1"/>
      <c r="I49" s="1"/>
      <c r="J49" s="1">
        <v>65</v>
      </c>
      <c r="K49" s="1">
        <v>44</v>
      </c>
      <c r="L49" s="1">
        <v>47</v>
      </c>
      <c r="M49" s="1">
        <v>42</v>
      </c>
      <c r="N49" s="1">
        <v>43</v>
      </c>
      <c r="O49" s="1">
        <v>45</v>
      </c>
      <c r="P49" s="1">
        <v>70</v>
      </c>
      <c r="Q49" s="1">
        <v>66</v>
      </c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>
        <v>57</v>
      </c>
      <c r="AE49" s="1">
        <v>22</v>
      </c>
      <c r="AF49" s="1">
        <v>23</v>
      </c>
      <c r="AG49" s="1"/>
      <c r="AH49" s="1">
        <v>77</v>
      </c>
      <c r="AI49" s="1"/>
      <c r="AJ49" s="1">
        <v>24</v>
      </c>
      <c r="AK49" s="1">
        <v>22</v>
      </c>
      <c r="AL49" s="1">
        <v>45</v>
      </c>
      <c r="AM49" s="1">
        <v>42</v>
      </c>
      <c r="AN49" s="1">
        <v>48</v>
      </c>
      <c r="AO49" s="1">
        <v>96</v>
      </c>
      <c r="AP49" s="1">
        <f t="shared" si="0"/>
        <v>1137</v>
      </c>
      <c r="AQ49" s="1" t="s">
        <v>55</v>
      </c>
      <c r="AR49" s="1">
        <f t="shared" si="1"/>
        <v>144</v>
      </c>
      <c r="AS49" s="1">
        <f t="shared" si="2"/>
        <v>96</v>
      </c>
      <c r="AT49" s="1"/>
      <c r="AU49" s="1">
        <f t="shared" si="3"/>
        <v>75.8</v>
      </c>
    </row>
    <row r="50" spans="1:47">
      <c r="A50" s="1" t="s">
        <v>147</v>
      </c>
      <c r="B50" s="2">
        <v>4923</v>
      </c>
      <c r="C50" s="1" t="s">
        <v>148</v>
      </c>
      <c r="D50" s="1">
        <v>68</v>
      </c>
      <c r="E50" s="1">
        <v>61</v>
      </c>
      <c r="F50" s="1">
        <v>57</v>
      </c>
      <c r="G50" s="1">
        <v>64</v>
      </c>
      <c r="H50" s="1"/>
      <c r="I50" s="1"/>
      <c r="J50" s="1">
        <v>66</v>
      </c>
      <c r="K50" s="1">
        <v>45</v>
      </c>
      <c r="L50" s="1">
        <v>47</v>
      </c>
      <c r="M50" s="1">
        <v>45</v>
      </c>
      <c r="N50" s="1">
        <v>45</v>
      </c>
      <c r="O50" s="1">
        <v>48</v>
      </c>
      <c r="P50" s="1">
        <v>68</v>
      </c>
      <c r="Q50" s="1">
        <v>78</v>
      </c>
      <c r="R50" s="1" t="s">
        <v>48</v>
      </c>
      <c r="S50" s="1" t="s">
        <v>48</v>
      </c>
      <c r="T50" s="1" t="s">
        <v>48</v>
      </c>
      <c r="U50" s="1">
        <v>62</v>
      </c>
      <c r="V50" s="1">
        <v>23</v>
      </c>
      <c r="W50" s="1">
        <v>23</v>
      </c>
      <c r="X50" s="1" t="s">
        <v>48</v>
      </c>
      <c r="Y50" s="1" t="s">
        <v>48</v>
      </c>
      <c r="Z50" s="1" t="s">
        <v>48</v>
      </c>
      <c r="AA50" s="1" t="s">
        <v>48</v>
      </c>
      <c r="AB50" s="1" t="s">
        <v>48</v>
      </c>
      <c r="AC50" s="1" t="s">
        <v>48</v>
      </c>
      <c r="AD50" s="1" t="s">
        <v>48</v>
      </c>
      <c r="AE50" s="1" t="s">
        <v>48</v>
      </c>
      <c r="AF50" s="1" t="s">
        <v>48</v>
      </c>
      <c r="AG50" s="1"/>
      <c r="AH50" s="1">
        <v>69</v>
      </c>
      <c r="AI50" s="1"/>
      <c r="AJ50" s="1">
        <v>24</v>
      </c>
      <c r="AK50" s="1">
        <v>22</v>
      </c>
      <c r="AL50" s="1">
        <v>42</v>
      </c>
      <c r="AM50" s="1">
        <v>46</v>
      </c>
      <c r="AN50" s="1">
        <v>47</v>
      </c>
      <c r="AO50" s="1">
        <v>97</v>
      </c>
      <c r="AP50" s="1">
        <f t="shared" si="0"/>
        <v>1147</v>
      </c>
      <c r="AQ50" s="1" t="s">
        <v>55</v>
      </c>
      <c r="AR50" s="1">
        <f t="shared" si="1"/>
        <v>144</v>
      </c>
      <c r="AS50" s="1">
        <f t="shared" si="2"/>
        <v>96</v>
      </c>
      <c r="AT50" s="1"/>
      <c r="AU50" s="1">
        <f t="shared" si="3"/>
        <v>76.4666666666667</v>
      </c>
    </row>
    <row r="51" spans="1:47">
      <c r="A51" s="1" t="s">
        <v>149</v>
      </c>
      <c r="B51" s="2">
        <v>4023</v>
      </c>
      <c r="C51" s="1" t="s">
        <v>150</v>
      </c>
      <c r="D51" s="1">
        <v>65</v>
      </c>
      <c r="E51" s="1">
        <v>66</v>
      </c>
      <c r="F51" s="1">
        <v>61</v>
      </c>
      <c r="G51" s="1">
        <v>65</v>
      </c>
      <c r="H51" s="1"/>
      <c r="I51" s="1"/>
      <c r="J51" s="1">
        <v>66</v>
      </c>
      <c r="K51" s="1">
        <v>45</v>
      </c>
      <c r="L51" s="1">
        <v>46</v>
      </c>
      <c r="M51" s="1">
        <v>44</v>
      </c>
      <c r="N51" s="1">
        <v>42</v>
      </c>
      <c r="O51" s="1">
        <v>43</v>
      </c>
      <c r="P51" s="1">
        <v>61</v>
      </c>
      <c r="Q51" s="1">
        <v>59</v>
      </c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>
        <v>72</v>
      </c>
      <c r="AE51" s="1">
        <v>22</v>
      </c>
      <c r="AF51" s="1">
        <v>21</v>
      </c>
      <c r="AG51" s="1"/>
      <c r="AH51" s="1">
        <v>71</v>
      </c>
      <c r="AI51" s="1"/>
      <c r="AJ51" s="1">
        <v>24</v>
      </c>
      <c r="AK51" s="1">
        <v>22</v>
      </c>
      <c r="AL51" s="1">
        <v>39</v>
      </c>
      <c r="AM51" s="1">
        <v>40</v>
      </c>
      <c r="AN51" s="1">
        <v>48</v>
      </c>
      <c r="AO51" s="1">
        <v>96</v>
      </c>
      <c r="AP51" s="1">
        <f t="shared" si="0"/>
        <v>1118</v>
      </c>
      <c r="AQ51" s="1" t="s">
        <v>55</v>
      </c>
      <c r="AR51" s="1">
        <f t="shared" si="1"/>
        <v>144</v>
      </c>
      <c r="AS51" s="1">
        <f t="shared" si="2"/>
        <v>96</v>
      </c>
      <c r="AT51" s="1"/>
      <c r="AU51" s="1">
        <f t="shared" si="3"/>
        <v>74.5333333333333</v>
      </c>
    </row>
    <row r="52" spans="1:47">
      <c r="A52" s="1" t="s">
        <v>151</v>
      </c>
      <c r="B52" s="2">
        <v>4078</v>
      </c>
      <c r="C52" s="1" t="s">
        <v>152</v>
      </c>
      <c r="D52" s="1">
        <v>65</v>
      </c>
      <c r="E52" s="1">
        <v>44</v>
      </c>
      <c r="F52" s="1">
        <v>58</v>
      </c>
      <c r="G52" s="1"/>
      <c r="H52" s="1">
        <v>51</v>
      </c>
      <c r="I52" s="1"/>
      <c r="J52" s="1">
        <v>52</v>
      </c>
      <c r="K52" s="1">
        <v>32</v>
      </c>
      <c r="L52" s="1">
        <v>25</v>
      </c>
      <c r="M52" s="1">
        <v>30</v>
      </c>
      <c r="N52" s="1">
        <v>25</v>
      </c>
      <c r="O52" s="1">
        <v>25</v>
      </c>
      <c r="P52" s="1">
        <v>53</v>
      </c>
      <c r="Q52" s="1">
        <v>63</v>
      </c>
      <c r="R52" s="1">
        <v>51</v>
      </c>
      <c r="S52" s="1">
        <v>16</v>
      </c>
      <c r="T52" s="1">
        <v>11</v>
      </c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>
        <v>62</v>
      </c>
      <c r="AH52" s="1"/>
      <c r="AI52" s="1"/>
      <c r="AJ52" s="1">
        <v>18</v>
      </c>
      <c r="AK52" s="1">
        <v>18</v>
      </c>
      <c r="AL52" s="1">
        <v>30</v>
      </c>
      <c r="AM52" s="1">
        <v>30</v>
      </c>
      <c r="AN52" s="1">
        <v>35</v>
      </c>
      <c r="AO52" s="1">
        <v>70</v>
      </c>
      <c r="AP52" s="1">
        <f t="shared" si="0"/>
        <v>864</v>
      </c>
      <c r="AQ52" s="1" t="s">
        <v>52</v>
      </c>
      <c r="AR52" s="1">
        <f t="shared" si="1"/>
        <v>105</v>
      </c>
      <c r="AS52" s="1">
        <f t="shared" si="2"/>
        <v>70</v>
      </c>
      <c r="AT52" s="1"/>
      <c r="AU52" s="1">
        <f t="shared" si="3"/>
        <v>57.6</v>
      </c>
    </row>
    <row r="53" spans="1:47">
      <c r="A53" s="1" t="s">
        <v>153</v>
      </c>
      <c r="B53" s="2">
        <v>4924</v>
      </c>
      <c r="C53" s="1" t="s">
        <v>154</v>
      </c>
      <c r="D53" s="1">
        <v>73</v>
      </c>
      <c r="E53" s="1">
        <v>74</v>
      </c>
      <c r="F53" s="1">
        <v>70</v>
      </c>
      <c r="G53" s="1">
        <v>70</v>
      </c>
      <c r="H53" s="1"/>
      <c r="I53" s="1"/>
      <c r="J53" s="1">
        <v>77</v>
      </c>
      <c r="K53" s="1">
        <v>46</v>
      </c>
      <c r="L53" s="1">
        <v>45</v>
      </c>
      <c r="M53" s="1">
        <v>45</v>
      </c>
      <c r="N53" s="1">
        <v>45</v>
      </c>
      <c r="O53" s="1">
        <v>47</v>
      </c>
      <c r="P53" s="1">
        <v>70</v>
      </c>
      <c r="Q53" s="1">
        <v>80</v>
      </c>
      <c r="R53" s="1">
        <v>62</v>
      </c>
      <c r="S53" s="1">
        <v>22</v>
      </c>
      <c r="T53" s="1">
        <v>16</v>
      </c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>
        <v>74</v>
      </c>
      <c r="AI53" s="1"/>
      <c r="AJ53" s="1">
        <v>23</v>
      </c>
      <c r="AK53" s="1">
        <v>20</v>
      </c>
      <c r="AL53" s="1">
        <v>42</v>
      </c>
      <c r="AM53" s="1">
        <v>45</v>
      </c>
      <c r="AN53" s="1">
        <v>44</v>
      </c>
      <c r="AO53" s="1">
        <v>91</v>
      </c>
      <c r="AP53" s="1">
        <f t="shared" si="0"/>
        <v>1181</v>
      </c>
      <c r="AQ53" s="1" t="s">
        <v>55</v>
      </c>
      <c r="AR53" s="1">
        <f t="shared" si="1"/>
        <v>135</v>
      </c>
      <c r="AS53" s="1">
        <f t="shared" si="2"/>
        <v>90</v>
      </c>
      <c r="AT53" s="1"/>
      <c r="AU53" s="1">
        <f t="shared" si="3"/>
        <v>78.7333333333333</v>
      </c>
    </row>
    <row r="54" spans="1:47">
      <c r="A54" s="1" t="s">
        <v>155</v>
      </c>
      <c r="B54" s="2">
        <v>4024</v>
      </c>
      <c r="C54" s="1" t="s">
        <v>156</v>
      </c>
      <c r="D54" s="1">
        <v>71</v>
      </c>
      <c r="E54" s="1">
        <v>66</v>
      </c>
      <c r="F54" s="1">
        <v>57</v>
      </c>
      <c r="G54" s="1">
        <v>60</v>
      </c>
      <c r="H54" s="1"/>
      <c r="I54" s="1"/>
      <c r="J54" s="1">
        <v>71</v>
      </c>
      <c r="K54" s="1">
        <v>44</v>
      </c>
      <c r="L54" s="1">
        <v>44</v>
      </c>
      <c r="M54" s="1">
        <v>43</v>
      </c>
      <c r="N54" s="1">
        <v>42</v>
      </c>
      <c r="O54" s="1">
        <v>45</v>
      </c>
      <c r="P54" s="1">
        <v>59</v>
      </c>
      <c r="Q54" s="1">
        <v>71</v>
      </c>
      <c r="R54" s="1" t="s">
        <v>48</v>
      </c>
      <c r="S54" s="1" t="s">
        <v>48</v>
      </c>
      <c r="T54" s="1" t="s">
        <v>48</v>
      </c>
      <c r="U54" s="1">
        <v>63</v>
      </c>
      <c r="V54" s="1">
        <v>22</v>
      </c>
      <c r="W54" s="1">
        <v>23</v>
      </c>
      <c r="X54" s="1" t="s">
        <v>48</v>
      </c>
      <c r="Y54" s="1" t="s">
        <v>48</v>
      </c>
      <c r="Z54" s="1" t="s">
        <v>48</v>
      </c>
      <c r="AA54" s="1" t="s">
        <v>48</v>
      </c>
      <c r="AB54" s="1" t="s">
        <v>48</v>
      </c>
      <c r="AC54" s="1" t="s">
        <v>48</v>
      </c>
      <c r="AD54" s="1" t="s">
        <v>48</v>
      </c>
      <c r="AE54" s="1" t="s">
        <v>48</v>
      </c>
      <c r="AF54" s="1" t="s">
        <v>48</v>
      </c>
      <c r="AG54" s="1"/>
      <c r="AH54" s="1"/>
      <c r="AI54" s="1">
        <v>58</v>
      </c>
      <c r="AJ54" s="1">
        <v>23</v>
      </c>
      <c r="AK54" s="1">
        <v>19</v>
      </c>
      <c r="AL54" s="1">
        <v>44</v>
      </c>
      <c r="AM54" s="1">
        <v>44</v>
      </c>
      <c r="AN54" s="1">
        <v>47</v>
      </c>
      <c r="AO54" s="1">
        <v>96</v>
      </c>
      <c r="AP54" s="1">
        <f t="shared" si="0"/>
        <v>1112</v>
      </c>
      <c r="AQ54" s="1" t="s">
        <v>55</v>
      </c>
      <c r="AR54" s="1">
        <f t="shared" si="1"/>
        <v>143</v>
      </c>
      <c r="AS54" s="1">
        <f t="shared" si="2"/>
        <v>95.3333333333333</v>
      </c>
      <c r="AT54" s="1"/>
      <c r="AU54" s="1">
        <f t="shared" si="3"/>
        <v>74.1333333333333</v>
      </c>
    </row>
    <row r="55" spans="1:47">
      <c r="A55" s="1" t="s">
        <v>157</v>
      </c>
      <c r="B55" s="2">
        <v>4925</v>
      </c>
      <c r="C55" s="1" t="s">
        <v>158</v>
      </c>
      <c r="D55" s="1">
        <v>58</v>
      </c>
      <c r="E55" s="1">
        <v>65</v>
      </c>
      <c r="F55" s="1">
        <v>55</v>
      </c>
      <c r="G55" s="1">
        <v>45</v>
      </c>
      <c r="H55" s="1"/>
      <c r="I55" s="1"/>
      <c r="J55" s="1">
        <v>62</v>
      </c>
      <c r="K55" s="1">
        <v>42</v>
      </c>
      <c r="L55" s="1">
        <v>44</v>
      </c>
      <c r="M55" s="1">
        <v>42</v>
      </c>
      <c r="N55" s="1">
        <v>40</v>
      </c>
      <c r="O55" s="1">
        <v>44</v>
      </c>
      <c r="P55" s="1">
        <v>61</v>
      </c>
      <c r="Q55" s="1">
        <v>60</v>
      </c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>
        <v>58</v>
      </c>
      <c r="AE55" s="1">
        <v>24</v>
      </c>
      <c r="AF55" s="1">
        <v>22</v>
      </c>
      <c r="AG55" s="1"/>
      <c r="AH55" s="1"/>
      <c r="AI55" s="1">
        <v>55</v>
      </c>
      <c r="AJ55" s="1">
        <v>21</v>
      </c>
      <c r="AK55" s="1">
        <v>19</v>
      </c>
      <c r="AL55" s="1">
        <v>39</v>
      </c>
      <c r="AM55" s="1">
        <v>40</v>
      </c>
      <c r="AN55" s="1">
        <v>45</v>
      </c>
      <c r="AO55" s="1">
        <v>96</v>
      </c>
      <c r="AP55" s="1">
        <f t="shared" si="0"/>
        <v>1037</v>
      </c>
      <c r="AQ55" s="1" t="s">
        <v>55</v>
      </c>
      <c r="AR55" s="1">
        <f t="shared" si="1"/>
        <v>141</v>
      </c>
      <c r="AS55" s="1">
        <f t="shared" si="2"/>
        <v>94</v>
      </c>
      <c r="AT55" s="1"/>
      <c r="AU55" s="1">
        <f t="shared" si="3"/>
        <v>69.1333333333333</v>
      </c>
    </row>
    <row r="56" spans="1:47">
      <c r="A56" s="1" t="s">
        <v>159</v>
      </c>
      <c r="B56" s="2">
        <v>4026</v>
      </c>
      <c r="C56" s="1" t="s">
        <v>160</v>
      </c>
      <c r="D56" s="1">
        <v>53</v>
      </c>
      <c r="E56" s="1">
        <v>61</v>
      </c>
      <c r="F56" s="1">
        <v>42</v>
      </c>
      <c r="G56" s="1"/>
      <c r="H56" s="1">
        <v>50</v>
      </c>
      <c r="I56" s="1"/>
      <c r="J56" s="1">
        <v>62</v>
      </c>
      <c r="K56" s="1">
        <v>42</v>
      </c>
      <c r="L56" s="1">
        <v>38</v>
      </c>
      <c r="M56" s="1">
        <v>43</v>
      </c>
      <c r="N56" s="1">
        <v>37</v>
      </c>
      <c r="O56" s="1">
        <v>40</v>
      </c>
      <c r="P56" s="1">
        <v>53</v>
      </c>
      <c r="Q56" s="1">
        <v>61</v>
      </c>
      <c r="R56" s="1" t="s">
        <v>48</v>
      </c>
      <c r="S56" s="1" t="s">
        <v>48</v>
      </c>
      <c r="T56" s="1" t="s">
        <v>48</v>
      </c>
      <c r="U56" s="1" t="s">
        <v>48</v>
      </c>
      <c r="V56" s="1" t="s">
        <v>48</v>
      </c>
      <c r="W56" s="1" t="s">
        <v>48</v>
      </c>
      <c r="X56" s="1" t="s">
        <v>48</v>
      </c>
      <c r="Y56" s="1" t="s">
        <v>48</v>
      </c>
      <c r="Z56" s="1" t="s">
        <v>48</v>
      </c>
      <c r="AA56" s="1">
        <v>65</v>
      </c>
      <c r="AB56" s="1">
        <v>21</v>
      </c>
      <c r="AC56" s="1">
        <v>23</v>
      </c>
      <c r="AD56" s="1" t="s">
        <v>48</v>
      </c>
      <c r="AE56" s="1" t="s">
        <v>48</v>
      </c>
      <c r="AF56" s="1" t="s">
        <v>48</v>
      </c>
      <c r="AG56" s="1">
        <v>60</v>
      </c>
      <c r="AH56" s="1"/>
      <c r="AI56" s="1"/>
      <c r="AJ56" s="1">
        <v>21</v>
      </c>
      <c r="AK56" s="1">
        <v>20</v>
      </c>
      <c r="AL56" s="1">
        <v>45</v>
      </c>
      <c r="AM56" s="1">
        <v>45</v>
      </c>
      <c r="AN56" s="1">
        <v>42</v>
      </c>
      <c r="AO56" s="1">
        <v>92</v>
      </c>
      <c r="AP56" s="1">
        <f t="shared" si="0"/>
        <v>1016</v>
      </c>
      <c r="AQ56" s="1" t="s">
        <v>55</v>
      </c>
      <c r="AR56" s="1">
        <f t="shared" si="1"/>
        <v>134</v>
      </c>
      <c r="AS56" s="1">
        <f t="shared" si="2"/>
        <v>89.3333333333333</v>
      </c>
      <c r="AT56" s="1"/>
      <c r="AU56" s="1">
        <f t="shared" si="3"/>
        <v>67.7333333333333</v>
      </c>
    </row>
    <row r="57" spans="1:47">
      <c r="A57" s="1" t="s">
        <v>161</v>
      </c>
      <c r="B57" s="2">
        <v>4027</v>
      </c>
      <c r="C57" s="1" t="s">
        <v>162</v>
      </c>
      <c r="D57" s="1">
        <v>58</v>
      </c>
      <c r="E57" s="1">
        <v>67</v>
      </c>
      <c r="F57" s="1">
        <v>58</v>
      </c>
      <c r="G57" s="1">
        <v>62</v>
      </c>
      <c r="H57" s="1"/>
      <c r="I57" s="1">
        <v>65</v>
      </c>
      <c r="J57" s="1"/>
      <c r="K57" s="1">
        <v>42</v>
      </c>
      <c r="L57" s="1">
        <v>34</v>
      </c>
      <c r="M57" s="1">
        <v>40</v>
      </c>
      <c r="N57" s="1">
        <v>39</v>
      </c>
      <c r="O57" s="1">
        <v>39</v>
      </c>
      <c r="P57" s="1">
        <v>68</v>
      </c>
      <c r="Q57" s="1">
        <v>73</v>
      </c>
      <c r="R57" s="1" t="s">
        <v>48</v>
      </c>
      <c r="S57" s="1" t="s">
        <v>48</v>
      </c>
      <c r="T57" s="1" t="s">
        <v>48</v>
      </c>
      <c r="U57" s="1">
        <v>64</v>
      </c>
      <c r="V57" s="1">
        <v>17</v>
      </c>
      <c r="W57" s="1">
        <v>18</v>
      </c>
      <c r="X57" s="1" t="s">
        <v>48</v>
      </c>
      <c r="Y57" s="1" t="s">
        <v>48</v>
      </c>
      <c r="Z57" s="1" t="s">
        <v>48</v>
      </c>
      <c r="AA57" s="1" t="s">
        <v>48</v>
      </c>
      <c r="AB57" s="1" t="s">
        <v>48</v>
      </c>
      <c r="AC57" s="1" t="s">
        <v>48</v>
      </c>
      <c r="AD57" s="1" t="s">
        <v>48</v>
      </c>
      <c r="AE57" s="1" t="s">
        <v>48</v>
      </c>
      <c r="AF57" s="1" t="s">
        <v>48</v>
      </c>
      <c r="AG57" s="1"/>
      <c r="AH57" s="1">
        <v>64</v>
      </c>
      <c r="AI57" s="1"/>
      <c r="AJ57" s="1">
        <v>20</v>
      </c>
      <c r="AK57" s="1">
        <v>18</v>
      </c>
      <c r="AL57" s="1">
        <v>37</v>
      </c>
      <c r="AM57" s="1">
        <v>38</v>
      </c>
      <c r="AN57" s="1">
        <v>42</v>
      </c>
      <c r="AO57" s="1">
        <v>90</v>
      </c>
      <c r="AP57" s="1">
        <f t="shared" si="0"/>
        <v>1053</v>
      </c>
      <c r="AQ57" s="1" t="s">
        <v>55</v>
      </c>
      <c r="AR57" s="1">
        <f t="shared" si="1"/>
        <v>132</v>
      </c>
      <c r="AS57" s="1">
        <f t="shared" si="2"/>
        <v>88</v>
      </c>
      <c r="AT57" s="1"/>
      <c r="AU57" s="1">
        <f t="shared" si="3"/>
        <v>70.2</v>
      </c>
    </row>
    <row r="58" spans="1:47">
      <c r="A58" s="1" t="s">
        <v>163</v>
      </c>
      <c r="B58" s="2">
        <v>4926</v>
      </c>
      <c r="C58" s="1" t="s">
        <v>164</v>
      </c>
      <c r="D58" s="1">
        <v>63</v>
      </c>
      <c r="E58" s="1">
        <v>63</v>
      </c>
      <c r="F58" s="1">
        <v>62</v>
      </c>
      <c r="G58" s="1">
        <v>57</v>
      </c>
      <c r="H58" s="1"/>
      <c r="I58" s="1"/>
      <c r="J58" s="1">
        <v>69</v>
      </c>
      <c r="K58" s="1">
        <v>45</v>
      </c>
      <c r="L58" s="1">
        <v>47</v>
      </c>
      <c r="M58" s="1">
        <v>43</v>
      </c>
      <c r="N58" s="1">
        <v>42</v>
      </c>
      <c r="O58" s="1">
        <v>44</v>
      </c>
      <c r="P58" s="1">
        <v>67</v>
      </c>
      <c r="Q58" s="1">
        <v>61</v>
      </c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>
        <v>61</v>
      </c>
      <c r="AE58" s="1">
        <v>22</v>
      </c>
      <c r="AF58" s="1">
        <v>22</v>
      </c>
      <c r="AG58" s="1"/>
      <c r="AH58" s="1">
        <v>69</v>
      </c>
      <c r="AI58" s="1"/>
      <c r="AJ58" s="1">
        <v>23</v>
      </c>
      <c r="AK58" s="1">
        <v>20</v>
      </c>
      <c r="AL58" s="1">
        <v>38</v>
      </c>
      <c r="AM58" s="1">
        <v>40</v>
      </c>
      <c r="AN58" s="1">
        <v>46</v>
      </c>
      <c r="AO58" s="1">
        <v>96</v>
      </c>
      <c r="AP58" s="1">
        <f t="shared" si="0"/>
        <v>1100</v>
      </c>
      <c r="AQ58" s="1" t="s">
        <v>55</v>
      </c>
      <c r="AR58" s="1">
        <f t="shared" si="1"/>
        <v>142</v>
      </c>
      <c r="AS58" s="1">
        <f t="shared" si="2"/>
        <v>94.6666666666667</v>
      </c>
      <c r="AT58" s="1"/>
      <c r="AU58" s="1">
        <f t="shared" si="3"/>
        <v>73.3333333333333</v>
      </c>
    </row>
    <row r="59" spans="1:47">
      <c r="A59" s="1" t="s">
        <v>165</v>
      </c>
      <c r="B59" s="2">
        <v>4028</v>
      </c>
      <c r="C59" s="1" t="s">
        <v>166</v>
      </c>
      <c r="D59" s="1">
        <v>66</v>
      </c>
      <c r="E59" s="1">
        <v>57</v>
      </c>
      <c r="F59" s="1">
        <v>49</v>
      </c>
      <c r="G59" s="1">
        <v>64</v>
      </c>
      <c r="H59" s="1"/>
      <c r="I59" s="1"/>
      <c r="J59" s="1">
        <v>61</v>
      </c>
      <c r="K59" s="1">
        <v>43</v>
      </c>
      <c r="L59" s="1">
        <v>36</v>
      </c>
      <c r="M59" s="1">
        <v>40</v>
      </c>
      <c r="N59" s="1">
        <v>38</v>
      </c>
      <c r="O59" s="1">
        <v>47</v>
      </c>
      <c r="P59" s="1">
        <v>55</v>
      </c>
      <c r="Q59" s="1">
        <v>60</v>
      </c>
      <c r="R59" s="1"/>
      <c r="S59" s="1"/>
      <c r="T59" s="1"/>
      <c r="U59" s="1"/>
      <c r="V59" s="1"/>
      <c r="W59" s="1"/>
      <c r="X59" s="1">
        <v>67</v>
      </c>
      <c r="Y59" s="1">
        <v>22</v>
      </c>
      <c r="Z59" s="1">
        <v>23</v>
      </c>
      <c r="AA59" s="1"/>
      <c r="AB59" s="1"/>
      <c r="AC59" s="1"/>
      <c r="AD59" s="1"/>
      <c r="AE59" s="1"/>
      <c r="AF59" s="1"/>
      <c r="AG59" s="1"/>
      <c r="AH59" s="1">
        <v>64</v>
      </c>
      <c r="AI59" s="1"/>
      <c r="AJ59" s="1">
        <v>22</v>
      </c>
      <c r="AK59" s="1">
        <v>19</v>
      </c>
      <c r="AL59" s="1">
        <v>45</v>
      </c>
      <c r="AM59" s="1">
        <v>45</v>
      </c>
      <c r="AN59" s="1">
        <v>41</v>
      </c>
      <c r="AO59" s="1">
        <v>91</v>
      </c>
      <c r="AP59" s="1">
        <f t="shared" si="0"/>
        <v>1055</v>
      </c>
      <c r="AQ59" s="1" t="s">
        <v>55</v>
      </c>
      <c r="AR59" s="1">
        <f t="shared" si="1"/>
        <v>132</v>
      </c>
      <c r="AS59" s="1">
        <f t="shared" si="2"/>
        <v>88</v>
      </c>
      <c r="AT59" s="1"/>
      <c r="AU59" s="1">
        <f t="shared" si="3"/>
        <v>70.3333333333333</v>
      </c>
    </row>
    <row r="60" spans="1:47">
      <c r="A60" s="1" t="s">
        <v>167</v>
      </c>
      <c r="B60" s="2">
        <v>4927</v>
      </c>
      <c r="C60" s="1" t="s">
        <v>168</v>
      </c>
      <c r="D60" s="1">
        <v>63</v>
      </c>
      <c r="E60" s="1">
        <v>40</v>
      </c>
      <c r="F60" s="1">
        <v>41</v>
      </c>
      <c r="G60" s="1"/>
      <c r="H60" s="1">
        <v>42</v>
      </c>
      <c r="I60" s="1"/>
      <c r="J60" s="1">
        <v>40</v>
      </c>
      <c r="K60" s="1">
        <v>38</v>
      </c>
      <c r="L60" s="1">
        <v>32</v>
      </c>
      <c r="M60" s="1">
        <v>30</v>
      </c>
      <c r="N60" s="1">
        <v>26</v>
      </c>
      <c r="O60" s="1">
        <v>44</v>
      </c>
      <c r="P60" s="1">
        <v>50</v>
      </c>
      <c r="Q60" s="1">
        <v>44</v>
      </c>
      <c r="R60" s="1"/>
      <c r="S60" s="1"/>
      <c r="T60" s="1"/>
      <c r="U60" s="1"/>
      <c r="V60" s="1"/>
      <c r="W60" s="1"/>
      <c r="X60" s="1">
        <v>64</v>
      </c>
      <c r="Y60" s="1">
        <v>21</v>
      </c>
      <c r="Z60" s="1">
        <v>20</v>
      </c>
      <c r="AA60" s="1"/>
      <c r="AB60" s="1"/>
      <c r="AC60" s="1"/>
      <c r="AD60" s="1"/>
      <c r="AE60" s="1"/>
      <c r="AF60" s="1"/>
      <c r="AG60" s="1"/>
      <c r="AH60" s="1">
        <v>52</v>
      </c>
      <c r="AI60" s="1"/>
      <c r="AJ60" s="1">
        <v>20</v>
      </c>
      <c r="AK60" s="1">
        <v>15</v>
      </c>
      <c r="AL60" s="1">
        <v>38</v>
      </c>
      <c r="AM60" s="1">
        <v>39</v>
      </c>
      <c r="AN60" s="1">
        <v>43</v>
      </c>
      <c r="AO60" s="1">
        <v>88</v>
      </c>
      <c r="AP60" s="1">
        <v>900</v>
      </c>
      <c r="AQ60" s="1" t="s">
        <v>64</v>
      </c>
      <c r="AR60" s="1">
        <f t="shared" si="1"/>
        <v>131</v>
      </c>
      <c r="AS60" s="1">
        <f t="shared" si="2"/>
        <v>87.3333333333333</v>
      </c>
      <c r="AT60" s="1"/>
      <c r="AU60" s="1">
        <f t="shared" si="3"/>
        <v>60</v>
      </c>
    </row>
    <row r="61" spans="1:47">
      <c r="A61" s="1" t="s">
        <v>169</v>
      </c>
      <c r="B61" s="2">
        <v>4029</v>
      </c>
      <c r="C61" s="1" t="s">
        <v>170</v>
      </c>
      <c r="D61" s="1">
        <v>64</v>
      </c>
      <c r="E61" s="1">
        <v>53</v>
      </c>
      <c r="F61" s="1">
        <v>47</v>
      </c>
      <c r="G61" s="1">
        <v>53</v>
      </c>
      <c r="H61" s="1"/>
      <c r="I61" s="1">
        <v>45</v>
      </c>
      <c r="J61" s="1"/>
      <c r="K61" s="1">
        <v>44</v>
      </c>
      <c r="L61" s="1">
        <v>42</v>
      </c>
      <c r="M61" s="1">
        <v>42</v>
      </c>
      <c r="N61" s="1">
        <v>38</v>
      </c>
      <c r="O61" s="1">
        <v>45</v>
      </c>
      <c r="P61" s="1">
        <v>46</v>
      </c>
      <c r="Q61" s="1">
        <v>63</v>
      </c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>
        <v>58</v>
      </c>
      <c r="AE61" s="1">
        <v>23</v>
      </c>
      <c r="AF61" s="1">
        <v>24</v>
      </c>
      <c r="AG61" s="1"/>
      <c r="AH61" s="1">
        <v>58</v>
      </c>
      <c r="AI61" s="1"/>
      <c r="AJ61" s="1">
        <v>22</v>
      </c>
      <c r="AK61" s="1">
        <v>19</v>
      </c>
      <c r="AL61" s="1">
        <v>39</v>
      </c>
      <c r="AM61" s="1">
        <v>40</v>
      </c>
      <c r="AN61" s="1">
        <v>46</v>
      </c>
      <c r="AO61" s="1">
        <v>96</v>
      </c>
      <c r="AP61" s="1">
        <f t="shared" si="0"/>
        <v>1007</v>
      </c>
      <c r="AQ61" s="1" t="s">
        <v>55</v>
      </c>
      <c r="AR61" s="1">
        <f t="shared" si="1"/>
        <v>142</v>
      </c>
      <c r="AS61" s="1">
        <f t="shared" si="2"/>
        <v>94.6666666666667</v>
      </c>
      <c r="AT61" s="1"/>
      <c r="AU61" s="1">
        <f t="shared" si="3"/>
        <v>67.1333333333333</v>
      </c>
    </row>
    <row r="62" spans="1:47">
      <c r="A62" s="1" t="s">
        <v>171</v>
      </c>
      <c r="B62" s="2">
        <v>4928</v>
      </c>
      <c r="C62" s="1" t="s">
        <v>172</v>
      </c>
      <c r="D62" s="1">
        <v>66</v>
      </c>
      <c r="E62" s="1">
        <v>59</v>
      </c>
      <c r="F62" s="1">
        <v>50</v>
      </c>
      <c r="G62" s="1">
        <v>66</v>
      </c>
      <c r="H62" s="1"/>
      <c r="I62" s="1"/>
      <c r="J62" s="1">
        <v>61</v>
      </c>
      <c r="K62" s="1">
        <v>44</v>
      </c>
      <c r="L62" s="1">
        <v>46</v>
      </c>
      <c r="M62" s="1">
        <v>44</v>
      </c>
      <c r="N62" s="1">
        <v>43</v>
      </c>
      <c r="O62" s="1">
        <v>46</v>
      </c>
      <c r="P62" s="1">
        <v>58</v>
      </c>
      <c r="Q62" s="1">
        <v>64</v>
      </c>
      <c r="R62" s="1">
        <v>44</v>
      </c>
      <c r="S62" s="1">
        <v>23</v>
      </c>
      <c r="T62" s="1">
        <v>21</v>
      </c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>
        <v>71</v>
      </c>
      <c r="AI62" s="1"/>
      <c r="AJ62" s="1">
        <v>23</v>
      </c>
      <c r="AK62" s="1">
        <v>21</v>
      </c>
      <c r="AL62" s="1">
        <v>41</v>
      </c>
      <c r="AM62" s="1">
        <v>45</v>
      </c>
      <c r="AN62" s="1">
        <v>47</v>
      </c>
      <c r="AO62" s="1">
        <v>98</v>
      </c>
      <c r="AP62" s="1">
        <f t="shared" si="0"/>
        <v>1081</v>
      </c>
      <c r="AQ62" s="1" t="s">
        <v>55</v>
      </c>
      <c r="AR62" s="1">
        <f t="shared" si="1"/>
        <v>145</v>
      </c>
      <c r="AS62" s="1">
        <f t="shared" si="2"/>
        <v>96.6666666666667</v>
      </c>
      <c r="AT62" s="1"/>
      <c r="AU62" s="1">
        <f t="shared" si="3"/>
        <v>72.0666666666667</v>
      </c>
    </row>
    <row r="63" spans="1:47">
      <c r="A63" s="1" t="s">
        <v>173</v>
      </c>
      <c r="B63" s="2">
        <v>4030</v>
      </c>
      <c r="C63" s="1" t="s">
        <v>174</v>
      </c>
      <c r="D63" s="1">
        <v>74</v>
      </c>
      <c r="E63" s="1">
        <v>54</v>
      </c>
      <c r="F63" s="1">
        <v>62</v>
      </c>
      <c r="G63" s="1">
        <v>63</v>
      </c>
      <c r="H63" s="1"/>
      <c r="I63" s="1">
        <v>45</v>
      </c>
      <c r="J63" s="1"/>
      <c r="K63" s="1">
        <v>45</v>
      </c>
      <c r="L63" s="1">
        <v>46</v>
      </c>
      <c r="M63" s="1">
        <v>45</v>
      </c>
      <c r="N63" s="1">
        <v>44</v>
      </c>
      <c r="O63" s="1">
        <v>45</v>
      </c>
      <c r="P63" s="1">
        <v>55</v>
      </c>
      <c r="Q63" s="1">
        <v>63</v>
      </c>
      <c r="R63" s="1">
        <v>42</v>
      </c>
      <c r="S63" s="1">
        <v>23</v>
      </c>
      <c r="T63" s="1">
        <v>21</v>
      </c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>
        <v>74</v>
      </c>
      <c r="AI63" s="1"/>
      <c r="AJ63" s="1">
        <v>24</v>
      </c>
      <c r="AK63" s="1">
        <v>21</v>
      </c>
      <c r="AL63" s="1">
        <v>43</v>
      </c>
      <c r="AM63" s="1">
        <v>45</v>
      </c>
      <c r="AN63" s="1">
        <v>48</v>
      </c>
      <c r="AO63" s="1">
        <v>97</v>
      </c>
      <c r="AP63" s="1">
        <f t="shared" si="0"/>
        <v>1079</v>
      </c>
      <c r="AQ63" s="1" t="s">
        <v>55</v>
      </c>
      <c r="AR63" s="1">
        <f t="shared" si="1"/>
        <v>145</v>
      </c>
      <c r="AS63" s="1">
        <f t="shared" si="2"/>
        <v>96.6666666666667</v>
      </c>
      <c r="AT63" s="1"/>
      <c r="AU63" s="1">
        <f t="shared" si="3"/>
        <v>71.9333333333333</v>
      </c>
    </row>
    <row r="64" spans="1:47">
      <c r="A64" s="1" t="s">
        <v>175</v>
      </c>
      <c r="B64" s="2">
        <v>4983</v>
      </c>
      <c r="C64" s="1" t="s">
        <v>176</v>
      </c>
      <c r="D64" s="1">
        <v>59</v>
      </c>
      <c r="E64" s="1">
        <v>40</v>
      </c>
      <c r="F64" s="1">
        <v>40</v>
      </c>
      <c r="G64" s="1"/>
      <c r="H64" s="1">
        <v>52</v>
      </c>
      <c r="I64" s="1"/>
      <c r="J64" s="1"/>
      <c r="K64" s="1">
        <v>36</v>
      </c>
      <c r="L64" s="1">
        <v>30</v>
      </c>
      <c r="M64" s="1">
        <v>25</v>
      </c>
      <c r="N64" s="1">
        <v>23</v>
      </c>
      <c r="O64" s="1">
        <v>38</v>
      </c>
      <c r="P64" s="1">
        <v>15</v>
      </c>
      <c r="Q64" s="1">
        <v>60</v>
      </c>
      <c r="R64" s="1" t="s">
        <v>48</v>
      </c>
      <c r="S64" s="1" t="s">
        <v>48</v>
      </c>
      <c r="T64" s="1" t="s">
        <v>48</v>
      </c>
      <c r="U64" s="1">
        <v>13</v>
      </c>
      <c r="V64" s="1">
        <v>21</v>
      </c>
      <c r="W64" s="1">
        <v>22</v>
      </c>
      <c r="X64" s="1" t="s">
        <v>48</v>
      </c>
      <c r="Y64" s="1" t="s">
        <v>48</v>
      </c>
      <c r="Z64" s="1" t="s">
        <v>48</v>
      </c>
      <c r="AA64" s="1" t="s">
        <v>48</v>
      </c>
      <c r="AB64" s="1" t="s">
        <v>48</v>
      </c>
      <c r="AC64" s="1" t="s">
        <v>48</v>
      </c>
      <c r="AD64" s="1" t="s">
        <v>48</v>
      </c>
      <c r="AE64" s="1" t="s">
        <v>48</v>
      </c>
      <c r="AF64" s="1" t="s">
        <v>48</v>
      </c>
      <c r="AG64" s="1">
        <v>34</v>
      </c>
      <c r="AH64" s="1"/>
      <c r="AI64" s="1"/>
      <c r="AJ64" s="1">
        <v>20</v>
      </c>
      <c r="AK64" s="1">
        <v>16</v>
      </c>
      <c r="AL64" s="1">
        <v>34</v>
      </c>
      <c r="AM64" s="1">
        <v>36</v>
      </c>
      <c r="AN64" s="1">
        <v>43</v>
      </c>
      <c r="AO64" s="1">
        <v>91</v>
      </c>
      <c r="AP64" s="1">
        <f t="shared" si="0"/>
        <v>748</v>
      </c>
      <c r="AQ64" s="1" t="s">
        <v>49</v>
      </c>
      <c r="AR64" s="1">
        <f t="shared" si="1"/>
        <v>134</v>
      </c>
      <c r="AS64" s="1">
        <f t="shared" si="2"/>
        <v>89.3333333333333</v>
      </c>
      <c r="AT64" s="1"/>
      <c r="AU64" s="1">
        <f t="shared" si="3"/>
        <v>49.8666666666667</v>
      </c>
    </row>
    <row r="65" spans="1:47">
      <c r="A65" s="1" t="s">
        <v>177</v>
      </c>
      <c r="B65" s="2">
        <v>4031</v>
      </c>
      <c r="C65" s="1" t="s">
        <v>178</v>
      </c>
      <c r="D65" s="1">
        <v>75</v>
      </c>
      <c r="E65" s="1">
        <v>53</v>
      </c>
      <c r="F65" s="1">
        <v>49</v>
      </c>
      <c r="G65" s="1"/>
      <c r="H65" s="1">
        <v>52</v>
      </c>
      <c r="I65" s="1">
        <v>54</v>
      </c>
      <c r="J65" s="1"/>
      <c r="K65" s="1">
        <v>43</v>
      </c>
      <c r="L65" s="1">
        <v>38</v>
      </c>
      <c r="M65" s="1">
        <v>40</v>
      </c>
      <c r="N65" s="1">
        <v>37</v>
      </c>
      <c r="O65" s="1">
        <v>44</v>
      </c>
      <c r="P65" s="1">
        <v>66</v>
      </c>
      <c r="Q65" s="1">
        <v>63</v>
      </c>
      <c r="R65" s="1"/>
      <c r="S65" s="1"/>
      <c r="T65" s="1"/>
      <c r="U65" s="1"/>
      <c r="V65" s="1"/>
      <c r="W65" s="1"/>
      <c r="X65" s="1">
        <v>76</v>
      </c>
      <c r="Y65" s="1">
        <v>23</v>
      </c>
      <c r="Z65" s="1">
        <v>22</v>
      </c>
      <c r="AA65" s="1"/>
      <c r="AB65" s="1"/>
      <c r="AC65" s="1"/>
      <c r="AD65" s="1"/>
      <c r="AE65" s="1"/>
      <c r="AF65" s="1"/>
      <c r="AG65" s="1">
        <v>68</v>
      </c>
      <c r="AH65" s="1"/>
      <c r="AI65" s="1"/>
      <c r="AJ65" s="1">
        <v>22</v>
      </c>
      <c r="AK65" s="1">
        <v>19</v>
      </c>
      <c r="AL65" s="1">
        <v>38</v>
      </c>
      <c r="AM65" s="1">
        <v>38</v>
      </c>
      <c r="AN65" s="1">
        <v>45</v>
      </c>
      <c r="AO65" s="1">
        <v>95</v>
      </c>
      <c r="AP65" s="1">
        <f t="shared" si="0"/>
        <v>1060</v>
      </c>
      <c r="AQ65" s="1" t="s">
        <v>55</v>
      </c>
      <c r="AR65" s="1">
        <f t="shared" si="1"/>
        <v>140</v>
      </c>
      <c r="AS65" s="1">
        <f t="shared" si="2"/>
        <v>93.3333333333333</v>
      </c>
      <c r="AT65" s="1"/>
      <c r="AU65" s="1">
        <f t="shared" si="3"/>
        <v>70.6666666666667</v>
      </c>
    </row>
    <row r="66" spans="1:47">
      <c r="A66" s="1" t="s">
        <v>179</v>
      </c>
      <c r="B66" s="2">
        <v>4930</v>
      </c>
      <c r="C66" s="1" t="s">
        <v>180</v>
      </c>
      <c r="D66" s="1">
        <v>52</v>
      </c>
      <c r="E66" s="1">
        <v>40</v>
      </c>
      <c r="F66" s="1">
        <v>47</v>
      </c>
      <c r="G66" s="1"/>
      <c r="H66" s="1">
        <v>40</v>
      </c>
      <c r="I66" s="1">
        <v>40</v>
      </c>
      <c r="J66" s="1"/>
      <c r="K66" s="1">
        <v>38</v>
      </c>
      <c r="L66" s="1">
        <v>43</v>
      </c>
      <c r="M66" s="1">
        <v>38</v>
      </c>
      <c r="N66" s="1">
        <v>32</v>
      </c>
      <c r="O66" s="1">
        <v>39</v>
      </c>
      <c r="P66" s="1">
        <v>46</v>
      </c>
      <c r="Q66" s="1">
        <v>47</v>
      </c>
      <c r="R66" s="1" t="s">
        <v>48</v>
      </c>
      <c r="S66" s="1" t="s">
        <v>48</v>
      </c>
      <c r="T66" s="1" t="s">
        <v>48</v>
      </c>
      <c r="U66" s="1" t="s">
        <v>48</v>
      </c>
      <c r="V66" s="1" t="s">
        <v>48</v>
      </c>
      <c r="W66" s="1" t="s">
        <v>48</v>
      </c>
      <c r="X66" s="1" t="s">
        <v>48</v>
      </c>
      <c r="Y66" s="1" t="s">
        <v>48</v>
      </c>
      <c r="Z66" s="1" t="s">
        <v>48</v>
      </c>
      <c r="AA66" s="1">
        <v>60</v>
      </c>
      <c r="AB66" s="1">
        <v>23</v>
      </c>
      <c r="AC66" s="1">
        <v>20</v>
      </c>
      <c r="AD66" s="1" t="s">
        <v>48</v>
      </c>
      <c r="AE66" s="1" t="s">
        <v>48</v>
      </c>
      <c r="AF66" s="1" t="s">
        <v>48</v>
      </c>
      <c r="AG66" s="1">
        <v>46</v>
      </c>
      <c r="AH66" s="1"/>
      <c r="AI66" s="1"/>
      <c r="AJ66" s="1">
        <v>21</v>
      </c>
      <c r="AK66" s="1">
        <v>18</v>
      </c>
      <c r="AL66" s="1">
        <v>38</v>
      </c>
      <c r="AM66" s="1">
        <v>39</v>
      </c>
      <c r="AN66" s="1">
        <v>41</v>
      </c>
      <c r="AO66" s="1">
        <v>89</v>
      </c>
      <c r="AP66" s="1">
        <v>900</v>
      </c>
      <c r="AQ66" s="1" t="s">
        <v>64</v>
      </c>
      <c r="AR66" s="1">
        <f t="shared" si="1"/>
        <v>130</v>
      </c>
      <c r="AS66" s="1">
        <f t="shared" si="2"/>
        <v>86.6666666666667</v>
      </c>
      <c r="AT66" s="1"/>
      <c r="AU66" s="1">
        <f t="shared" si="3"/>
        <v>60</v>
      </c>
    </row>
    <row r="67" spans="1:47">
      <c r="A67" s="1" t="s">
        <v>181</v>
      </c>
      <c r="B67" s="2">
        <v>4931</v>
      </c>
      <c r="C67" s="1" t="s">
        <v>182</v>
      </c>
      <c r="D67" s="1">
        <v>55</v>
      </c>
      <c r="E67" s="1">
        <v>42</v>
      </c>
      <c r="F67" s="1">
        <v>41</v>
      </c>
      <c r="G67" s="1">
        <v>52</v>
      </c>
      <c r="H67" s="1"/>
      <c r="I67" s="1">
        <v>35</v>
      </c>
      <c r="J67" s="1"/>
      <c r="K67" s="1">
        <v>40</v>
      </c>
      <c r="L67" s="1">
        <v>35</v>
      </c>
      <c r="M67" s="1">
        <v>34</v>
      </c>
      <c r="N67" s="1">
        <v>32</v>
      </c>
      <c r="O67" s="1">
        <v>42</v>
      </c>
      <c r="P67" s="1">
        <v>58</v>
      </c>
      <c r="Q67" s="1">
        <v>61</v>
      </c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>
        <v>57</v>
      </c>
      <c r="AE67" s="1">
        <v>21</v>
      </c>
      <c r="AF67" s="1">
        <v>20</v>
      </c>
      <c r="AG67" s="1"/>
      <c r="AH67" s="1">
        <v>67</v>
      </c>
      <c r="AI67" s="1"/>
      <c r="AJ67" s="1">
        <v>20</v>
      </c>
      <c r="AK67" s="1">
        <v>17</v>
      </c>
      <c r="AL67" s="1">
        <v>38</v>
      </c>
      <c r="AM67" s="1">
        <v>37</v>
      </c>
      <c r="AN67" s="1">
        <v>48</v>
      </c>
      <c r="AO67" s="1">
        <v>95</v>
      </c>
      <c r="AP67" s="1">
        <f t="shared" ref="AP67:AP130" si="4">SUM(D67:AO67)</f>
        <v>947</v>
      </c>
      <c r="AQ67" s="1" t="s">
        <v>49</v>
      </c>
      <c r="AR67" s="1">
        <f t="shared" ref="AR67:AR130" si="5">(AN67+AO67)</f>
        <v>143</v>
      </c>
      <c r="AS67" s="1">
        <f t="shared" ref="AS67:AS130" si="6">(AR67/1.5)</f>
        <v>95.3333333333333</v>
      </c>
      <c r="AT67" s="1"/>
      <c r="AU67" s="1">
        <f t="shared" ref="AU67:AU130" si="7">(AP67/15)</f>
        <v>63.1333333333333</v>
      </c>
    </row>
    <row r="68" spans="1:47">
      <c r="A68" s="1" t="s">
        <v>183</v>
      </c>
      <c r="B68" s="2">
        <v>4032</v>
      </c>
      <c r="C68" s="1" t="s">
        <v>184</v>
      </c>
      <c r="D68" s="1">
        <v>63</v>
      </c>
      <c r="E68" s="1">
        <v>46</v>
      </c>
      <c r="F68" s="1">
        <v>45</v>
      </c>
      <c r="G68" s="1"/>
      <c r="H68" s="1">
        <v>63</v>
      </c>
      <c r="I68" s="1">
        <v>43</v>
      </c>
      <c r="J68" s="1"/>
      <c r="K68" s="1">
        <v>38</v>
      </c>
      <c r="L68" s="1">
        <v>38</v>
      </c>
      <c r="M68" s="1">
        <v>30</v>
      </c>
      <c r="N68" s="1">
        <v>28</v>
      </c>
      <c r="O68" s="1">
        <v>43</v>
      </c>
      <c r="P68" s="1">
        <v>55</v>
      </c>
      <c r="Q68" s="1">
        <v>56</v>
      </c>
      <c r="R68" s="1" t="s">
        <v>48</v>
      </c>
      <c r="S68" s="1" t="s">
        <v>48</v>
      </c>
      <c r="T68" s="1" t="s">
        <v>48</v>
      </c>
      <c r="U68" s="1">
        <v>46</v>
      </c>
      <c r="V68" s="1">
        <v>20</v>
      </c>
      <c r="W68" s="1">
        <v>21</v>
      </c>
      <c r="X68" s="1" t="s">
        <v>48</v>
      </c>
      <c r="Y68" s="1" t="s">
        <v>48</v>
      </c>
      <c r="Z68" s="1" t="s">
        <v>48</v>
      </c>
      <c r="AA68" s="1" t="s">
        <v>48</v>
      </c>
      <c r="AB68" s="1" t="s">
        <v>48</v>
      </c>
      <c r="AC68" s="1" t="s">
        <v>48</v>
      </c>
      <c r="AD68" s="1" t="s">
        <v>48</v>
      </c>
      <c r="AE68" s="1" t="s">
        <v>48</v>
      </c>
      <c r="AF68" s="1" t="s">
        <v>48</v>
      </c>
      <c r="AG68" s="1">
        <v>60</v>
      </c>
      <c r="AH68" s="1"/>
      <c r="AI68" s="1"/>
      <c r="AJ68" s="1">
        <v>22</v>
      </c>
      <c r="AK68" s="1">
        <v>20</v>
      </c>
      <c r="AL68" s="1">
        <v>37</v>
      </c>
      <c r="AM68" s="1">
        <v>37</v>
      </c>
      <c r="AN68" s="1">
        <v>48</v>
      </c>
      <c r="AO68" s="1">
        <v>96</v>
      </c>
      <c r="AP68" s="1">
        <f t="shared" si="4"/>
        <v>955</v>
      </c>
      <c r="AQ68" s="1" t="s">
        <v>64</v>
      </c>
      <c r="AR68" s="1">
        <f t="shared" si="5"/>
        <v>144</v>
      </c>
      <c r="AS68" s="1">
        <f t="shared" si="6"/>
        <v>96</v>
      </c>
      <c r="AT68" s="1"/>
      <c r="AU68" s="1">
        <f t="shared" si="7"/>
        <v>63.6666666666667</v>
      </c>
    </row>
    <row r="69" spans="1:47">
      <c r="A69" s="1" t="s">
        <v>185</v>
      </c>
      <c r="B69" s="2">
        <v>4932</v>
      </c>
      <c r="C69" s="1" t="s">
        <v>186</v>
      </c>
      <c r="D69" s="1">
        <v>40</v>
      </c>
      <c r="E69" s="1">
        <v>44</v>
      </c>
      <c r="F69" s="1">
        <v>40</v>
      </c>
      <c r="G69" s="1">
        <v>40</v>
      </c>
      <c r="H69" s="1"/>
      <c r="I69" s="1"/>
      <c r="J69" s="1">
        <v>40</v>
      </c>
      <c r="K69" s="1">
        <v>37</v>
      </c>
      <c r="L69" s="1">
        <v>43</v>
      </c>
      <c r="M69" s="1">
        <v>40</v>
      </c>
      <c r="N69" s="1">
        <v>38</v>
      </c>
      <c r="O69" s="1">
        <v>44</v>
      </c>
      <c r="P69" s="1">
        <v>40</v>
      </c>
      <c r="Q69" s="1">
        <v>45</v>
      </c>
      <c r="R69" s="1">
        <v>40</v>
      </c>
      <c r="S69" s="1">
        <v>24</v>
      </c>
      <c r="T69" s="1">
        <v>24</v>
      </c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>
        <v>47</v>
      </c>
      <c r="AH69" s="1"/>
      <c r="AI69" s="1"/>
      <c r="AJ69" s="1">
        <v>22</v>
      </c>
      <c r="AK69" s="1">
        <v>20</v>
      </c>
      <c r="AL69" s="1">
        <v>46</v>
      </c>
      <c r="AM69" s="1">
        <v>44</v>
      </c>
      <c r="AN69" s="1">
        <v>47</v>
      </c>
      <c r="AO69" s="1">
        <v>89</v>
      </c>
      <c r="AP69" s="1">
        <f t="shared" si="4"/>
        <v>894</v>
      </c>
      <c r="AQ69" s="1" t="s">
        <v>52</v>
      </c>
      <c r="AR69" s="1">
        <f t="shared" si="5"/>
        <v>136</v>
      </c>
      <c r="AS69" s="1">
        <f t="shared" si="6"/>
        <v>90.6666666666667</v>
      </c>
      <c r="AT69" s="1"/>
      <c r="AU69" s="1">
        <f t="shared" si="7"/>
        <v>59.6</v>
      </c>
    </row>
    <row r="70" spans="1:47">
      <c r="A70" s="1" t="s">
        <v>187</v>
      </c>
      <c r="B70" s="2">
        <v>4033</v>
      </c>
      <c r="C70" s="1" t="s">
        <v>188</v>
      </c>
      <c r="D70" s="1">
        <v>67</v>
      </c>
      <c r="E70" s="1">
        <v>45</v>
      </c>
      <c r="F70" s="1">
        <v>51</v>
      </c>
      <c r="G70" s="1">
        <v>65</v>
      </c>
      <c r="H70" s="1"/>
      <c r="I70" s="1"/>
      <c r="J70" s="1">
        <v>68</v>
      </c>
      <c r="K70" s="1">
        <v>43</v>
      </c>
      <c r="L70" s="1">
        <v>46</v>
      </c>
      <c r="M70" s="1">
        <v>32</v>
      </c>
      <c r="N70" s="1">
        <v>30</v>
      </c>
      <c r="O70" s="1">
        <v>43</v>
      </c>
      <c r="P70" s="1">
        <v>53</v>
      </c>
      <c r="Q70" s="1">
        <v>71</v>
      </c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>
        <v>65</v>
      </c>
      <c r="AE70" s="1">
        <v>23</v>
      </c>
      <c r="AF70" s="1">
        <v>23</v>
      </c>
      <c r="AG70" s="1"/>
      <c r="AH70" s="1">
        <v>63</v>
      </c>
      <c r="AI70" s="1"/>
      <c r="AJ70" s="1">
        <v>22</v>
      </c>
      <c r="AK70" s="1">
        <v>20</v>
      </c>
      <c r="AL70" s="1">
        <v>43</v>
      </c>
      <c r="AM70" s="1">
        <v>38</v>
      </c>
      <c r="AN70" s="1">
        <v>48</v>
      </c>
      <c r="AO70" s="1">
        <v>97</v>
      </c>
      <c r="AP70" s="1">
        <f t="shared" si="4"/>
        <v>1056</v>
      </c>
      <c r="AQ70" s="1" t="s">
        <v>55</v>
      </c>
      <c r="AR70" s="1">
        <f t="shared" si="5"/>
        <v>145</v>
      </c>
      <c r="AS70" s="1">
        <f t="shared" si="6"/>
        <v>96.6666666666667</v>
      </c>
      <c r="AT70" s="1"/>
      <c r="AU70" s="1">
        <f t="shared" si="7"/>
        <v>70.4</v>
      </c>
    </row>
    <row r="71" spans="1:47">
      <c r="A71" s="1" t="s">
        <v>189</v>
      </c>
      <c r="B71" s="2">
        <v>4933</v>
      </c>
      <c r="C71" s="1" t="s">
        <v>190</v>
      </c>
      <c r="D71" s="1">
        <v>76</v>
      </c>
      <c r="E71" s="1">
        <v>45</v>
      </c>
      <c r="F71" s="1">
        <v>40</v>
      </c>
      <c r="G71" s="1">
        <v>50</v>
      </c>
      <c r="H71" s="1"/>
      <c r="I71" s="1">
        <v>51</v>
      </c>
      <c r="J71" s="1"/>
      <c r="K71" s="1">
        <v>42</v>
      </c>
      <c r="L71" s="1">
        <v>36</v>
      </c>
      <c r="M71" s="1">
        <v>40</v>
      </c>
      <c r="N71" s="1">
        <v>40</v>
      </c>
      <c r="O71" s="1">
        <v>43</v>
      </c>
      <c r="P71" s="1">
        <v>52</v>
      </c>
      <c r="Q71" s="1">
        <v>59</v>
      </c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>
        <v>56</v>
      </c>
      <c r="AE71" s="1">
        <v>20</v>
      </c>
      <c r="AF71" s="1">
        <v>19</v>
      </c>
      <c r="AG71" s="1"/>
      <c r="AH71" s="1">
        <v>62</v>
      </c>
      <c r="AI71" s="1"/>
      <c r="AJ71" s="1">
        <v>20</v>
      </c>
      <c r="AK71" s="1">
        <v>18</v>
      </c>
      <c r="AL71" s="1">
        <v>39</v>
      </c>
      <c r="AM71" s="1">
        <v>37</v>
      </c>
      <c r="AN71" s="1">
        <v>45</v>
      </c>
      <c r="AO71" s="1">
        <v>95</v>
      </c>
      <c r="AP71" s="1">
        <f t="shared" si="4"/>
        <v>985</v>
      </c>
      <c r="AQ71" s="1" t="s">
        <v>64</v>
      </c>
      <c r="AR71" s="1">
        <f t="shared" si="5"/>
        <v>140</v>
      </c>
      <c r="AS71" s="1">
        <f t="shared" si="6"/>
        <v>93.3333333333333</v>
      </c>
      <c r="AT71" s="1"/>
      <c r="AU71" s="1">
        <f t="shared" si="7"/>
        <v>65.6666666666667</v>
      </c>
    </row>
    <row r="72" spans="1:47">
      <c r="A72" s="1" t="s">
        <v>191</v>
      </c>
      <c r="B72" s="2">
        <v>4034</v>
      </c>
      <c r="C72" s="1" t="s">
        <v>192</v>
      </c>
      <c r="D72" s="1">
        <v>67</v>
      </c>
      <c r="E72" s="1">
        <v>40</v>
      </c>
      <c r="F72" s="1">
        <v>41</v>
      </c>
      <c r="G72" s="1">
        <v>54</v>
      </c>
      <c r="H72" s="1"/>
      <c r="I72" s="1"/>
      <c r="J72" s="1">
        <v>54</v>
      </c>
      <c r="K72" s="1">
        <v>37</v>
      </c>
      <c r="L72" s="1">
        <v>32</v>
      </c>
      <c r="M72" s="1">
        <v>30</v>
      </c>
      <c r="N72" s="1">
        <v>28</v>
      </c>
      <c r="O72" s="1">
        <v>40</v>
      </c>
      <c r="P72" s="1">
        <v>52</v>
      </c>
      <c r="Q72" s="1">
        <v>48</v>
      </c>
      <c r="R72" s="1" t="s">
        <v>48</v>
      </c>
      <c r="S72" s="1" t="s">
        <v>48</v>
      </c>
      <c r="T72" s="1" t="s">
        <v>48</v>
      </c>
      <c r="U72" s="1">
        <v>63</v>
      </c>
      <c r="V72" s="1">
        <v>17</v>
      </c>
      <c r="W72" s="1">
        <v>18</v>
      </c>
      <c r="X72" s="1" t="s">
        <v>48</v>
      </c>
      <c r="Y72" s="1" t="s">
        <v>48</v>
      </c>
      <c r="Z72" s="1" t="s">
        <v>48</v>
      </c>
      <c r="AA72" s="1" t="s">
        <v>48</v>
      </c>
      <c r="AB72" s="1" t="s">
        <v>48</v>
      </c>
      <c r="AC72" s="1" t="s">
        <v>48</v>
      </c>
      <c r="AD72" s="1" t="s">
        <v>48</v>
      </c>
      <c r="AE72" s="1" t="s">
        <v>48</v>
      </c>
      <c r="AF72" s="1" t="s">
        <v>48</v>
      </c>
      <c r="AG72" s="1"/>
      <c r="AH72" s="1">
        <v>73</v>
      </c>
      <c r="AI72" s="1"/>
      <c r="AJ72" s="1">
        <v>21</v>
      </c>
      <c r="AK72" s="1">
        <v>17</v>
      </c>
      <c r="AL72" s="1">
        <v>35</v>
      </c>
      <c r="AM72" s="1">
        <v>38</v>
      </c>
      <c r="AN72" s="1">
        <v>42</v>
      </c>
      <c r="AO72" s="1">
        <v>85</v>
      </c>
      <c r="AP72" s="1">
        <f t="shared" si="4"/>
        <v>932</v>
      </c>
      <c r="AQ72" s="1" t="s">
        <v>64</v>
      </c>
      <c r="AR72" s="1">
        <f t="shared" si="5"/>
        <v>127</v>
      </c>
      <c r="AS72" s="1">
        <f t="shared" si="6"/>
        <v>84.6666666666667</v>
      </c>
      <c r="AT72" s="1"/>
      <c r="AU72" s="1">
        <f t="shared" si="7"/>
        <v>62.1333333333333</v>
      </c>
    </row>
    <row r="73" spans="1:47">
      <c r="A73" s="1" t="s">
        <v>193</v>
      </c>
      <c r="B73" s="2">
        <v>4934</v>
      </c>
      <c r="C73" s="1" t="s">
        <v>194</v>
      </c>
      <c r="D73" s="1">
        <v>67</v>
      </c>
      <c r="E73" s="1">
        <v>45</v>
      </c>
      <c r="F73" s="1">
        <v>46</v>
      </c>
      <c r="G73" s="1"/>
      <c r="H73" s="1">
        <v>62</v>
      </c>
      <c r="I73" s="1">
        <v>53</v>
      </c>
      <c r="J73" s="1"/>
      <c r="K73" s="1">
        <v>42</v>
      </c>
      <c r="L73" s="1">
        <v>36</v>
      </c>
      <c r="M73" s="1">
        <v>38</v>
      </c>
      <c r="N73" s="1">
        <v>40</v>
      </c>
      <c r="O73" s="1">
        <v>40</v>
      </c>
      <c r="P73" s="1">
        <v>52</v>
      </c>
      <c r="Q73" s="1">
        <v>37</v>
      </c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>
        <v>49</v>
      </c>
      <c r="AE73" s="1">
        <v>21</v>
      </c>
      <c r="AF73" s="1">
        <v>20</v>
      </c>
      <c r="AG73" s="1">
        <v>59</v>
      </c>
      <c r="AH73" s="1"/>
      <c r="AI73" s="1"/>
      <c r="AJ73" s="1">
        <v>21</v>
      </c>
      <c r="AK73" s="1">
        <v>17</v>
      </c>
      <c r="AL73" s="1">
        <v>38</v>
      </c>
      <c r="AM73" s="1">
        <v>39</v>
      </c>
      <c r="AN73" s="1">
        <v>42</v>
      </c>
      <c r="AO73" s="1">
        <v>90</v>
      </c>
      <c r="AP73" s="1">
        <f t="shared" si="4"/>
        <v>954</v>
      </c>
      <c r="AQ73" s="1" t="s">
        <v>49</v>
      </c>
      <c r="AR73" s="1">
        <f t="shared" si="5"/>
        <v>132</v>
      </c>
      <c r="AS73" s="1">
        <f t="shared" si="6"/>
        <v>88</v>
      </c>
      <c r="AT73" s="1"/>
      <c r="AU73" s="1">
        <f t="shared" si="7"/>
        <v>63.6</v>
      </c>
    </row>
    <row r="74" spans="1:47">
      <c r="A74" s="1" t="s">
        <v>195</v>
      </c>
      <c r="B74" s="2">
        <v>4035</v>
      </c>
      <c r="C74" s="1" t="s">
        <v>196</v>
      </c>
      <c r="D74" s="1">
        <v>66</v>
      </c>
      <c r="E74" s="1">
        <v>51</v>
      </c>
      <c r="F74" s="1">
        <v>55</v>
      </c>
      <c r="G74" s="1">
        <v>62</v>
      </c>
      <c r="H74" s="1"/>
      <c r="I74" s="1">
        <v>61</v>
      </c>
      <c r="J74" s="1"/>
      <c r="K74" s="1">
        <v>43</v>
      </c>
      <c r="L74" s="1">
        <v>44</v>
      </c>
      <c r="M74" s="1">
        <v>38</v>
      </c>
      <c r="N74" s="1">
        <v>37</v>
      </c>
      <c r="O74" s="1">
        <v>42</v>
      </c>
      <c r="P74" s="1">
        <v>57</v>
      </c>
      <c r="Q74" s="1">
        <v>58</v>
      </c>
      <c r="R74" s="1">
        <v>73</v>
      </c>
      <c r="S74" s="1">
        <v>21</v>
      </c>
      <c r="T74" s="1">
        <v>21</v>
      </c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>
        <v>65</v>
      </c>
      <c r="AI74" s="1"/>
      <c r="AJ74" s="1">
        <v>23</v>
      </c>
      <c r="AK74" s="1">
        <v>20</v>
      </c>
      <c r="AL74" s="1">
        <v>39</v>
      </c>
      <c r="AM74" s="1">
        <v>37</v>
      </c>
      <c r="AN74" s="1">
        <v>48</v>
      </c>
      <c r="AO74" s="1">
        <v>96</v>
      </c>
      <c r="AP74" s="1">
        <f t="shared" si="4"/>
        <v>1057</v>
      </c>
      <c r="AQ74" s="1" t="s">
        <v>55</v>
      </c>
      <c r="AR74" s="1">
        <f t="shared" si="5"/>
        <v>144</v>
      </c>
      <c r="AS74" s="1">
        <f t="shared" si="6"/>
        <v>96</v>
      </c>
      <c r="AT74" s="1"/>
      <c r="AU74" s="1">
        <f t="shared" si="7"/>
        <v>70.4666666666667</v>
      </c>
    </row>
    <row r="75" spans="1:47">
      <c r="A75" s="1" t="s">
        <v>197</v>
      </c>
      <c r="B75" s="2">
        <v>4935</v>
      </c>
      <c r="C75" s="1" t="s">
        <v>198</v>
      </c>
      <c r="D75" s="1">
        <v>68</v>
      </c>
      <c r="E75" s="1">
        <v>52</v>
      </c>
      <c r="F75" s="1">
        <v>54</v>
      </c>
      <c r="G75" s="1">
        <v>53</v>
      </c>
      <c r="H75" s="1"/>
      <c r="I75" s="1"/>
      <c r="J75" s="1">
        <v>58</v>
      </c>
      <c r="K75" s="1">
        <v>44</v>
      </c>
      <c r="L75" s="1">
        <v>39</v>
      </c>
      <c r="M75" s="1">
        <v>38</v>
      </c>
      <c r="N75" s="1">
        <v>35</v>
      </c>
      <c r="O75" s="1">
        <v>42</v>
      </c>
      <c r="P75" s="1">
        <v>52</v>
      </c>
      <c r="Q75" s="1">
        <v>54</v>
      </c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>
        <v>60</v>
      </c>
      <c r="AE75" s="1">
        <v>23</v>
      </c>
      <c r="AF75" s="1">
        <v>22</v>
      </c>
      <c r="AG75" s="1"/>
      <c r="AH75" s="1">
        <v>69</v>
      </c>
      <c r="AI75" s="1"/>
      <c r="AJ75" s="1">
        <v>21</v>
      </c>
      <c r="AK75" s="1">
        <v>19</v>
      </c>
      <c r="AL75" s="1">
        <v>36</v>
      </c>
      <c r="AM75" s="1">
        <v>34</v>
      </c>
      <c r="AN75" s="1">
        <v>45</v>
      </c>
      <c r="AO75" s="1">
        <v>96</v>
      </c>
      <c r="AP75" s="1">
        <f t="shared" si="4"/>
        <v>1014</v>
      </c>
      <c r="AQ75" s="1" t="s">
        <v>55</v>
      </c>
      <c r="AR75" s="1">
        <f t="shared" si="5"/>
        <v>141</v>
      </c>
      <c r="AS75" s="1">
        <f t="shared" si="6"/>
        <v>94</v>
      </c>
      <c r="AT75" s="1"/>
      <c r="AU75" s="1">
        <f t="shared" si="7"/>
        <v>67.6</v>
      </c>
    </row>
    <row r="76" spans="1:47">
      <c r="A76" s="1" t="s">
        <v>199</v>
      </c>
      <c r="B76" s="2">
        <v>4036</v>
      </c>
      <c r="C76" s="1" t="s">
        <v>200</v>
      </c>
      <c r="D76" s="1">
        <v>81</v>
      </c>
      <c r="E76" s="1">
        <v>51</v>
      </c>
      <c r="F76" s="1">
        <v>60</v>
      </c>
      <c r="G76" s="1"/>
      <c r="H76" s="1">
        <v>77</v>
      </c>
      <c r="I76" s="1">
        <v>68</v>
      </c>
      <c r="J76" s="1"/>
      <c r="K76" s="1">
        <v>45</v>
      </c>
      <c r="L76" s="1">
        <v>41</v>
      </c>
      <c r="M76" s="1">
        <v>40</v>
      </c>
      <c r="N76" s="1">
        <v>39</v>
      </c>
      <c r="O76" s="1">
        <v>43</v>
      </c>
      <c r="P76" s="1">
        <v>64</v>
      </c>
      <c r="Q76" s="1">
        <v>73</v>
      </c>
      <c r="R76" s="1"/>
      <c r="S76" s="1"/>
      <c r="T76" s="1"/>
      <c r="U76" s="1"/>
      <c r="V76" s="1"/>
      <c r="W76" s="1"/>
      <c r="X76" s="1">
        <v>85</v>
      </c>
      <c r="Y76" s="1">
        <v>24</v>
      </c>
      <c r="Z76" s="1">
        <v>24</v>
      </c>
      <c r="AA76" s="1"/>
      <c r="AB76" s="1"/>
      <c r="AC76" s="1"/>
      <c r="AD76" s="1"/>
      <c r="AE76" s="1"/>
      <c r="AF76" s="1"/>
      <c r="AG76" s="1">
        <v>80</v>
      </c>
      <c r="AH76" s="1"/>
      <c r="AI76" s="1"/>
      <c r="AJ76" s="1">
        <v>24</v>
      </c>
      <c r="AK76" s="1">
        <v>21</v>
      </c>
      <c r="AL76" s="1">
        <v>43</v>
      </c>
      <c r="AM76" s="1">
        <v>43</v>
      </c>
      <c r="AN76" s="1">
        <v>48</v>
      </c>
      <c r="AO76" s="1">
        <v>96</v>
      </c>
      <c r="AP76" s="1">
        <f t="shared" si="4"/>
        <v>1170</v>
      </c>
      <c r="AQ76" s="1" t="s">
        <v>55</v>
      </c>
      <c r="AR76" s="1">
        <f t="shared" si="5"/>
        <v>144</v>
      </c>
      <c r="AS76" s="1">
        <f t="shared" si="6"/>
        <v>96</v>
      </c>
      <c r="AT76" s="1"/>
      <c r="AU76" s="1">
        <f t="shared" si="7"/>
        <v>78</v>
      </c>
    </row>
    <row r="77" spans="1:47">
      <c r="A77" s="1" t="s">
        <v>201</v>
      </c>
      <c r="B77" s="2">
        <v>4936</v>
      </c>
      <c r="C77" s="1" t="s">
        <v>202</v>
      </c>
      <c r="D77" s="1">
        <v>67</v>
      </c>
      <c r="E77" s="1">
        <v>42</v>
      </c>
      <c r="F77" s="1">
        <v>43</v>
      </c>
      <c r="G77" s="1"/>
      <c r="H77" s="1">
        <v>53</v>
      </c>
      <c r="I77" s="1"/>
      <c r="J77" s="1">
        <v>64</v>
      </c>
      <c r="K77" s="1">
        <v>42</v>
      </c>
      <c r="L77" s="1">
        <v>35</v>
      </c>
      <c r="M77" s="1">
        <v>40</v>
      </c>
      <c r="N77" s="1">
        <v>39</v>
      </c>
      <c r="O77" s="1">
        <v>42</v>
      </c>
      <c r="P77" s="1">
        <v>58</v>
      </c>
      <c r="Q77" s="1">
        <v>51</v>
      </c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>
        <v>60</v>
      </c>
      <c r="AE77" s="1">
        <v>22</v>
      </c>
      <c r="AF77" s="1">
        <v>21</v>
      </c>
      <c r="AG77" s="1"/>
      <c r="AH77" s="1">
        <v>64</v>
      </c>
      <c r="AI77" s="1"/>
      <c r="AJ77" s="1">
        <v>20</v>
      </c>
      <c r="AK77" s="1">
        <v>16</v>
      </c>
      <c r="AL77" s="1">
        <v>38</v>
      </c>
      <c r="AM77" s="1">
        <v>37</v>
      </c>
      <c r="AN77" s="1">
        <v>46</v>
      </c>
      <c r="AO77" s="1">
        <v>86</v>
      </c>
      <c r="AP77" s="1">
        <f t="shared" si="4"/>
        <v>986</v>
      </c>
      <c r="AQ77" s="1" t="s">
        <v>64</v>
      </c>
      <c r="AR77" s="1">
        <f t="shared" si="5"/>
        <v>132</v>
      </c>
      <c r="AS77" s="1">
        <f t="shared" si="6"/>
        <v>88</v>
      </c>
      <c r="AT77" s="1"/>
      <c r="AU77" s="1">
        <f t="shared" si="7"/>
        <v>65.7333333333333</v>
      </c>
    </row>
    <row r="78" spans="1:47">
      <c r="A78" s="1" t="s">
        <v>203</v>
      </c>
      <c r="B78" s="2">
        <v>4937</v>
      </c>
      <c r="C78" s="1" t="s">
        <v>204</v>
      </c>
      <c r="D78" s="1">
        <v>66</v>
      </c>
      <c r="E78" s="1">
        <v>47</v>
      </c>
      <c r="F78" s="1">
        <v>57</v>
      </c>
      <c r="G78" s="1">
        <v>49</v>
      </c>
      <c r="H78" s="1"/>
      <c r="I78" s="1"/>
      <c r="J78" s="1">
        <v>59</v>
      </c>
      <c r="K78" s="1">
        <v>43</v>
      </c>
      <c r="L78" s="1">
        <v>40</v>
      </c>
      <c r="M78" s="1">
        <v>37</v>
      </c>
      <c r="N78" s="1">
        <v>35</v>
      </c>
      <c r="O78" s="1">
        <v>40</v>
      </c>
      <c r="P78" s="1">
        <v>58</v>
      </c>
      <c r="Q78" s="1">
        <v>66</v>
      </c>
      <c r="R78" s="1" t="s">
        <v>48</v>
      </c>
      <c r="S78" s="1" t="s">
        <v>48</v>
      </c>
      <c r="T78" s="1" t="s">
        <v>48</v>
      </c>
      <c r="U78" s="1" t="s">
        <v>48</v>
      </c>
      <c r="V78" s="1" t="s">
        <v>48</v>
      </c>
      <c r="W78" s="1" t="s">
        <v>48</v>
      </c>
      <c r="X78" s="1" t="s">
        <v>48</v>
      </c>
      <c r="Y78" s="1" t="s">
        <v>48</v>
      </c>
      <c r="Z78" s="1" t="s">
        <v>48</v>
      </c>
      <c r="AA78" s="1">
        <v>64</v>
      </c>
      <c r="AB78" s="1">
        <v>22</v>
      </c>
      <c r="AC78" s="1">
        <v>20</v>
      </c>
      <c r="AD78" s="1" t="s">
        <v>48</v>
      </c>
      <c r="AE78" s="1" t="s">
        <v>48</v>
      </c>
      <c r="AF78" s="1" t="s">
        <v>48</v>
      </c>
      <c r="AG78" s="1">
        <v>62</v>
      </c>
      <c r="AH78" s="1"/>
      <c r="AI78" s="1"/>
      <c r="AJ78" s="1">
        <v>21</v>
      </c>
      <c r="AK78" s="1">
        <v>18</v>
      </c>
      <c r="AL78" s="1">
        <v>42</v>
      </c>
      <c r="AM78" s="1">
        <v>44</v>
      </c>
      <c r="AN78" s="1">
        <v>43</v>
      </c>
      <c r="AO78" s="1">
        <v>92</v>
      </c>
      <c r="AP78" s="1">
        <f t="shared" si="4"/>
        <v>1025</v>
      </c>
      <c r="AQ78" s="1" t="s">
        <v>55</v>
      </c>
      <c r="AR78" s="1">
        <f t="shared" si="5"/>
        <v>135</v>
      </c>
      <c r="AS78" s="1">
        <f t="shared" si="6"/>
        <v>90</v>
      </c>
      <c r="AT78" s="1"/>
      <c r="AU78" s="1">
        <f t="shared" si="7"/>
        <v>68.3333333333333</v>
      </c>
    </row>
    <row r="79" spans="1:47">
      <c r="A79" s="1" t="s">
        <v>205</v>
      </c>
      <c r="B79" s="2">
        <v>4037</v>
      </c>
      <c r="C79" s="1" t="s">
        <v>206</v>
      </c>
      <c r="D79" s="1">
        <v>66</v>
      </c>
      <c r="E79" s="1">
        <v>46</v>
      </c>
      <c r="F79" s="1">
        <v>45</v>
      </c>
      <c r="G79" s="1">
        <v>53</v>
      </c>
      <c r="H79" s="1"/>
      <c r="I79" s="1">
        <v>45</v>
      </c>
      <c r="J79" s="1"/>
      <c r="K79" s="1">
        <v>42</v>
      </c>
      <c r="L79" s="1">
        <v>44</v>
      </c>
      <c r="M79" s="1">
        <v>40</v>
      </c>
      <c r="N79" s="1">
        <v>38</v>
      </c>
      <c r="O79" s="1">
        <v>42</v>
      </c>
      <c r="P79" s="1">
        <v>54</v>
      </c>
      <c r="Q79" s="1">
        <v>49</v>
      </c>
      <c r="R79" s="1">
        <v>53</v>
      </c>
      <c r="S79" s="1">
        <v>22</v>
      </c>
      <c r="T79" s="1">
        <v>18</v>
      </c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>
        <v>59</v>
      </c>
      <c r="AI79" s="1"/>
      <c r="AJ79" s="1">
        <v>21</v>
      </c>
      <c r="AK79" s="1">
        <v>19</v>
      </c>
      <c r="AL79" s="1">
        <v>39</v>
      </c>
      <c r="AM79" s="1">
        <v>37</v>
      </c>
      <c r="AN79" s="1">
        <v>48</v>
      </c>
      <c r="AO79" s="1">
        <v>96</v>
      </c>
      <c r="AP79" s="1">
        <f t="shared" si="4"/>
        <v>976</v>
      </c>
      <c r="AQ79" s="1" t="s">
        <v>64</v>
      </c>
      <c r="AR79" s="1">
        <f t="shared" si="5"/>
        <v>144</v>
      </c>
      <c r="AS79" s="1">
        <f t="shared" si="6"/>
        <v>96</v>
      </c>
      <c r="AT79" s="1"/>
      <c r="AU79" s="1">
        <f t="shared" si="7"/>
        <v>65.0666666666667</v>
      </c>
    </row>
    <row r="80" spans="1:47">
      <c r="A80" s="1" t="s">
        <v>207</v>
      </c>
      <c r="B80" s="2">
        <v>4038</v>
      </c>
      <c r="C80" s="1" t="s">
        <v>208</v>
      </c>
      <c r="D80" s="1">
        <v>79</v>
      </c>
      <c r="E80" s="1">
        <v>54</v>
      </c>
      <c r="F80" s="1">
        <v>56</v>
      </c>
      <c r="G80" s="1">
        <v>65</v>
      </c>
      <c r="H80" s="1"/>
      <c r="I80" s="1"/>
      <c r="J80" s="1">
        <v>69</v>
      </c>
      <c r="K80" s="1">
        <v>43</v>
      </c>
      <c r="L80" s="1">
        <v>40</v>
      </c>
      <c r="M80" s="1">
        <v>40</v>
      </c>
      <c r="N80" s="1">
        <v>37</v>
      </c>
      <c r="O80" s="1">
        <v>44</v>
      </c>
      <c r="P80" s="1">
        <v>71</v>
      </c>
      <c r="Q80" s="1">
        <v>48</v>
      </c>
      <c r="R80" s="1" t="s">
        <v>48</v>
      </c>
      <c r="S80" s="1" t="s">
        <v>48</v>
      </c>
      <c r="T80" s="1" t="s">
        <v>48</v>
      </c>
      <c r="U80" s="1">
        <v>70</v>
      </c>
      <c r="V80" s="1">
        <v>19</v>
      </c>
      <c r="W80" s="1">
        <v>19</v>
      </c>
      <c r="X80" s="1" t="s">
        <v>48</v>
      </c>
      <c r="Y80" s="1" t="s">
        <v>48</v>
      </c>
      <c r="Z80" s="1" t="s">
        <v>48</v>
      </c>
      <c r="AA80" s="1" t="s">
        <v>48</v>
      </c>
      <c r="AB80" s="1" t="s">
        <v>48</v>
      </c>
      <c r="AC80" s="1" t="s">
        <v>48</v>
      </c>
      <c r="AD80" s="1" t="s">
        <v>48</v>
      </c>
      <c r="AE80" s="1" t="s">
        <v>48</v>
      </c>
      <c r="AF80" s="1" t="s">
        <v>48</v>
      </c>
      <c r="AG80" s="1"/>
      <c r="AH80" s="1">
        <v>66</v>
      </c>
      <c r="AI80" s="1"/>
      <c r="AJ80" s="1">
        <v>22</v>
      </c>
      <c r="AK80" s="1">
        <v>19</v>
      </c>
      <c r="AL80" s="1">
        <v>44</v>
      </c>
      <c r="AM80" s="1">
        <v>42</v>
      </c>
      <c r="AN80" s="1">
        <v>43</v>
      </c>
      <c r="AO80" s="1">
        <v>88</v>
      </c>
      <c r="AP80" s="1">
        <f t="shared" si="4"/>
        <v>1078</v>
      </c>
      <c r="AQ80" s="1" t="s">
        <v>55</v>
      </c>
      <c r="AR80" s="1">
        <f t="shared" si="5"/>
        <v>131</v>
      </c>
      <c r="AS80" s="1">
        <f t="shared" si="6"/>
        <v>87.3333333333333</v>
      </c>
      <c r="AT80" s="1"/>
      <c r="AU80" s="1">
        <f t="shared" si="7"/>
        <v>71.8666666666667</v>
      </c>
    </row>
    <row r="81" spans="1:47">
      <c r="A81" s="1" t="s">
        <v>209</v>
      </c>
      <c r="B81" s="2">
        <v>4938</v>
      </c>
      <c r="C81" s="1" t="s">
        <v>210</v>
      </c>
      <c r="D81" s="1">
        <v>70</v>
      </c>
      <c r="E81" s="1">
        <v>53</v>
      </c>
      <c r="F81" s="1">
        <v>64</v>
      </c>
      <c r="G81" s="1"/>
      <c r="H81" s="1">
        <v>76</v>
      </c>
      <c r="I81" s="1"/>
      <c r="J81" s="1">
        <v>67</v>
      </c>
      <c r="K81" s="1">
        <v>43</v>
      </c>
      <c r="L81" s="1">
        <v>41</v>
      </c>
      <c r="M81" s="1">
        <v>38</v>
      </c>
      <c r="N81" s="1">
        <v>42</v>
      </c>
      <c r="O81" s="1">
        <v>43</v>
      </c>
      <c r="P81" s="1">
        <v>67</v>
      </c>
      <c r="Q81" s="1">
        <v>72</v>
      </c>
      <c r="R81" s="1" t="s">
        <v>48</v>
      </c>
      <c r="S81" s="1" t="s">
        <v>48</v>
      </c>
      <c r="T81" s="1" t="s">
        <v>48</v>
      </c>
      <c r="U81" s="1">
        <v>67</v>
      </c>
      <c r="V81" s="1">
        <v>22</v>
      </c>
      <c r="W81" s="1">
        <v>23</v>
      </c>
      <c r="X81" s="1" t="s">
        <v>48</v>
      </c>
      <c r="Y81" s="1" t="s">
        <v>48</v>
      </c>
      <c r="Z81" s="1" t="s">
        <v>48</v>
      </c>
      <c r="AA81" s="1" t="s">
        <v>48</v>
      </c>
      <c r="AB81" s="1" t="s">
        <v>48</v>
      </c>
      <c r="AC81" s="1" t="s">
        <v>48</v>
      </c>
      <c r="AD81" s="1" t="s">
        <v>48</v>
      </c>
      <c r="AE81" s="1" t="s">
        <v>48</v>
      </c>
      <c r="AF81" s="1" t="s">
        <v>48</v>
      </c>
      <c r="AG81" s="1"/>
      <c r="AH81" s="1">
        <v>65</v>
      </c>
      <c r="AI81" s="1"/>
      <c r="AJ81" s="1">
        <v>21</v>
      </c>
      <c r="AK81" s="1">
        <v>19</v>
      </c>
      <c r="AL81" s="1">
        <v>40</v>
      </c>
      <c r="AM81" s="1">
        <v>41</v>
      </c>
      <c r="AN81" s="1">
        <v>47</v>
      </c>
      <c r="AO81" s="1">
        <v>96</v>
      </c>
      <c r="AP81" s="1">
        <f t="shared" si="4"/>
        <v>1117</v>
      </c>
      <c r="AQ81" s="1" t="s">
        <v>55</v>
      </c>
      <c r="AR81" s="1">
        <f t="shared" si="5"/>
        <v>143</v>
      </c>
      <c r="AS81" s="1">
        <f t="shared" si="6"/>
        <v>95.3333333333333</v>
      </c>
      <c r="AT81" s="1"/>
      <c r="AU81" s="1">
        <f t="shared" si="7"/>
        <v>74.4666666666667</v>
      </c>
    </row>
    <row r="82" spans="1:47">
      <c r="A82" s="1" t="s">
        <v>211</v>
      </c>
      <c r="B82" s="2">
        <v>4939</v>
      </c>
      <c r="C82" s="1" t="s">
        <v>212</v>
      </c>
      <c r="D82" s="1">
        <v>65</v>
      </c>
      <c r="E82" s="1">
        <v>45</v>
      </c>
      <c r="F82" s="1">
        <v>40</v>
      </c>
      <c r="G82" s="1"/>
      <c r="H82" s="1">
        <v>45</v>
      </c>
      <c r="I82" s="1">
        <v>40</v>
      </c>
      <c r="J82" s="1"/>
      <c r="K82" s="1">
        <v>40</v>
      </c>
      <c r="L82" s="1">
        <v>40</v>
      </c>
      <c r="M82" s="1">
        <v>38</v>
      </c>
      <c r="N82" s="1">
        <v>38</v>
      </c>
      <c r="O82" s="1">
        <v>45</v>
      </c>
      <c r="P82" s="1">
        <v>40</v>
      </c>
      <c r="Q82" s="1">
        <v>48</v>
      </c>
      <c r="R82" s="1" t="s">
        <v>48</v>
      </c>
      <c r="S82" s="1" t="s">
        <v>48</v>
      </c>
      <c r="T82" s="1" t="s">
        <v>48</v>
      </c>
      <c r="U82" s="1">
        <v>45</v>
      </c>
      <c r="V82" s="1">
        <v>22</v>
      </c>
      <c r="W82" s="1">
        <v>23</v>
      </c>
      <c r="X82" s="1" t="s">
        <v>48</v>
      </c>
      <c r="Y82" s="1" t="s">
        <v>48</v>
      </c>
      <c r="Z82" s="1" t="s">
        <v>48</v>
      </c>
      <c r="AA82" s="1" t="s">
        <v>48</v>
      </c>
      <c r="AB82" s="1" t="s">
        <v>48</v>
      </c>
      <c r="AC82" s="1" t="s">
        <v>48</v>
      </c>
      <c r="AD82" s="1" t="s">
        <v>48</v>
      </c>
      <c r="AE82" s="1" t="s">
        <v>48</v>
      </c>
      <c r="AF82" s="1" t="s">
        <v>48</v>
      </c>
      <c r="AG82" s="1">
        <v>52</v>
      </c>
      <c r="AH82" s="1"/>
      <c r="AI82" s="1"/>
      <c r="AJ82" s="1">
        <v>23</v>
      </c>
      <c r="AK82" s="1">
        <v>24</v>
      </c>
      <c r="AL82" s="1">
        <v>40</v>
      </c>
      <c r="AM82" s="1">
        <v>40</v>
      </c>
      <c r="AN82" s="1">
        <v>48</v>
      </c>
      <c r="AO82" s="1">
        <v>97</v>
      </c>
      <c r="AP82" s="1">
        <f t="shared" si="4"/>
        <v>938</v>
      </c>
      <c r="AQ82" s="1" t="s">
        <v>64</v>
      </c>
      <c r="AR82" s="1">
        <f t="shared" si="5"/>
        <v>145</v>
      </c>
      <c r="AS82" s="1">
        <f t="shared" si="6"/>
        <v>96.6666666666667</v>
      </c>
      <c r="AT82" s="1"/>
      <c r="AU82" s="1">
        <f t="shared" si="7"/>
        <v>62.5333333333333</v>
      </c>
    </row>
    <row r="83" spans="1:47">
      <c r="A83" s="1" t="s">
        <v>213</v>
      </c>
      <c r="B83" s="2">
        <v>4039</v>
      </c>
      <c r="C83" s="1" t="s">
        <v>214</v>
      </c>
      <c r="D83" s="1">
        <v>64</v>
      </c>
      <c r="E83" s="1">
        <v>57</v>
      </c>
      <c r="F83" s="1">
        <v>54</v>
      </c>
      <c r="G83" s="1">
        <v>60</v>
      </c>
      <c r="H83" s="1"/>
      <c r="I83" s="1"/>
      <c r="J83" s="1">
        <v>62</v>
      </c>
      <c r="K83" s="1">
        <v>44</v>
      </c>
      <c r="L83" s="1">
        <v>42</v>
      </c>
      <c r="M83" s="1">
        <v>36</v>
      </c>
      <c r="N83" s="1">
        <v>38</v>
      </c>
      <c r="O83" s="1">
        <v>40</v>
      </c>
      <c r="P83" s="1">
        <v>61</v>
      </c>
      <c r="Q83" s="1">
        <v>54</v>
      </c>
      <c r="R83" s="1" t="s">
        <v>48</v>
      </c>
      <c r="S83" s="1" t="s">
        <v>48</v>
      </c>
      <c r="T83" s="1" t="s">
        <v>48</v>
      </c>
      <c r="U83" s="1">
        <v>50</v>
      </c>
      <c r="V83" s="1">
        <v>22</v>
      </c>
      <c r="W83" s="1">
        <v>23</v>
      </c>
      <c r="X83" s="1" t="s">
        <v>48</v>
      </c>
      <c r="Y83" s="1" t="s">
        <v>48</v>
      </c>
      <c r="Z83" s="1" t="s">
        <v>48</v>
      </c>
      <c r="AA83" s="1" t="s">
        <v>48</v>
      </c>
      <c r="AB83" s="1" t="s">
        <v>48</v>
      </c>
      <c r="AC83" s="1" t="s">
        <v>48</v>
      </c>
      <c r="AD83" s="1" t="s">
        <v>48</v>
      </c>
      <c r="AE83" s="1" t="s">
        <v>48</v>
      </c>
      <c r="AF83" s="1" t="s">
        <v>48</v>
      </c>
      <c r="AG83" s="1"/>
      <c r="AH83" s="1">
        <v>52</v>
      </c>
      <c r="AI83" s="1"/>
      <c r="AJ83" s="1">
        <v>23</v>
      </c>
      <c r="AK83" s="1">
        <v>23</v>
      </c>
      <c r="AL83" s="1">
        <v>41</v>
      </c>
      <c r="AM83" s="1">
        <v>42</v>
      </c>
      <c r="AN83" s="1">
        <v>47</v>
      </c>
      <c r="AO83" s="1">
        <v>96</v>
      </c>
      <c r="AP83" s="1">
        <f t="shared" si="4"/>
        <v>1031</v>
      </c>
      <c r="AQ83" s="1" t="s">
        <v>55</v>
      </c>
      <c r="AR83" s="1">
        <f t="shared" si="5"/>
        <v>143</v>
      </c>
      <c r="AS83" s="1">
        <f t="shared" si="6"/>
        <v>95.3333333333333</v>
      </c>
      <c r="AT83" s="1"/>
      <c r="AU83" s="1">
        <f t="shared" si="7"/>
        <v>68.7333333333333</v>
      </c>
    </row>
    <row r="84" spans="1:47">
      <c r="A84" s="1" t="s">
        <v>215</v>
      </c>
      <c r="B84" s="2">
        <v>4040</v>
      </c>
      <c r="C84" s="1" t="s">
        <v>216</v>
      </c>
      <c r="D84" s="1">
        <v>67</v>
      </c>
      <c r="E84" s="1">
        <v>50</v>
      </c>
      <c r="F84" s="1">
        <v>52</v>
      </c>
      <c r="G84" s="1">
        <v>61</v>
      </c>
      <c r="H84" s="1"/>
      <c r="I84" s="1"/>
      <c r="J84" s="1">
        <v>64</v>
      </c>
      <c r="K84" s="1">
        <v>42</v>
      </c>
      <c r="L84" s="1">
        <v>40</v>
      </c>
      <c r="M84" s="1">
        <v>40</v>
      </c>
      <c r="N84" s="1">
        <v>41</v>
      </c>
      <c r="O84" s="1">
        <v>43</v>
      </c>
      <c r="P84" s="1">
        <v>66</v>
      </c>
      <c r="Q84" s="1">
        <v>62</v>
      </c>
      <c r="R84" s="1" t="s">
        <v>48</v>
      </c>
      <c r="S84" s="1" t="s">
        <v>48</v>
      </c>
      <c r="T84" s="1" t="s">
        <v>48</v>
      </c>
      <c r="U84" s="1">
        <v>59</v>
      </c>
      <c r="V84" s="1">
        <v>22</v>
      </c>
      <c r="W84" s="1">
        <v>23</v>
      </c>
      <c r="X84" s="1" t="s">
        <v>48</v>
      </c>
      <c r="Y84" s="1" t="s">
        <v>48</v>
      </c>
      <c r="Z84" s="1" t="s">
        <v>48</v>
      </c>
      <c r="AA84" s="1" t="s">
        <v>48</v>
      </c>
      <c r="AB84" s="1" t="s">
        <v>48</v>
      </c>
      <c r="AC84" s="1" t="s">
        <v>48</v>
      </c>
      <c r="AD84" s="1" t="s">
        <v>48</v>
      </c>
      <c r="AE84" s="1" t="s">
        <v>48</v>
      </c>
      <c r="AF84" s="1" t="s">
        <v>48</v>
      </c>
      <c r="AG84" s="1"/>
      <c r="AH84" s="1">
        <v>58</v>
      </c>
      <c r="AI84" s="1"/>
      <c r="AJ84" s="1">
        <v>23</v>
      </c>
      <c r="AK84" s="1">
        <v>24</v>
      </c>
      <c r="AL84" s="1">
        <v>38</v>
      </c>
      <c r="AM84" s="1">
        <v>38</v>
      </c>
      <c r="AN84" s="1">
        <v>45</v>
      </c>
      <c r="AO84" s="1">
        <v>96</v>
      </c>
      <c r="AP84" s="1">
        <f t="shared" si="4"/>
        <v>1054</v>
      </c>
      <c r="AQ84" s="1" t="s">
        <v>55</v>
      </c>
      <c r="AR84" s="1">
        <f t="shared" si="5"/>
        <v>141</v>
      </c>
      <c r="AS84" s="1">
        <f t="shared" si="6"/>
        <v>94</v>
      </c>
      <c r="AT84" s="1"/>
      <c r="AU84" s="1">
        <f t="shared" si="7"/>
        <v>70.2666666666667</v>
      </c>
    </row>
    <row r="85" spans="1:47">
      <c r="A85" s="1" t="s">
        <v>217</v>
      </c>
      <c r="B85" s="2">
        <v>4940</v>
      </c>
      <c r="C85" s="1" t="s">
        <v>218</v>
      </c>
      <c r="D85" s="1">
        <v>57</v>
      </c>
      <c r="E85" s="1">
        <v>43</v>
      </c>
      <c r="F85" s="1">
        <v>40</v>
      </c>
      <c r="G85" s="1">
        <v>54</v>
      </c>
      <c r="H85" s="1"/>
      <c r="I85" s="1"/>
      <c r="J85" s="1">
        <v>56</v>
      </c>
      <c r="K85" s="1">
        <v>38</v>
      </c>
      <c r="L85" s="1">
        <v>37</v>
      </c>
      <c r="M85" s="1">
        <v>22</v>
      </c>
      <c r="N85" s="1">
        <v>37</v>
      </c>
      <c r="O85" s="1">
        <v>30</v>
      </c>
      <c r="P85" s="1">
        <v>50</v>
      </c>
      <c r="Q85" s="1">
        <v>36</v>
      </c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>
        <v>46</v>
      </c>
      <c r="AE85" s="1">
        <v>20</v>
      </c>
      <c r="AF85" s="1">
        <v>20</v>
      </c>
      <c r="AG85" s="1">
        <v>52</v>
      </c>
      <c r="AH85" s="1"/>
      <c r="AI85" s="1"/>
      <c r="AJ85" s="1">
        <v>22</v>
      </c>
      <c r="AK85" s="1">
        <v>20</v>
      </c>
      <c r="AL85" s="1">
        <v>37</v>
      </c>
      <c r="AM85" s="1">
        <v>38</v>
      </c>
      <c r="AN85" s="1">
        <v>38</v>
      </c>
      <c r="AO85" s="1">
        <v>90</v>
      </c>
      <c r="AP85" s="1">
        <f t="shared" si="4"/>
        <v>883</v>
      </c>
      <c r="AQ85" s="1" t="s">
        <v>49</v>
      </c>
      <c r="AR85" s="1">
        <f t="shared" si="5"/>
        <v>128</v>
      </c>
      <c r="AS85" s="1">
        <f t="shared" si="6"/>
        <v>85.3333333333333</v>
      </c>
      <c r="AT85" s="1"/>
      <c r="AU85" s="1">
        <f t="shared" si="7"/>
        <v>58.8666666666667</v>
      </c>
    </row>
    <row r="86" spans="1:47">
      <c r="A86" s="1" t="s">
        <v>219</v>
      </c>
      <c r="B86" s="2">
        <v>4041</v>
      </c>
      <c r="C86" s="1" t="s">
        <v>220</v>
      </c>
      <c r="D86" s="1">
        <v>67</v>
      </c>
      <c r="E86" s="1">
        <v>53</v>
      </c>
      <c r="F86" s="1">
        <v>59</v>
      </c>
      <c r="G86" s="1"/>
      <c r="H86" s="1">
        <v>65</v>
      </c>
      <c r="I86" s="1">
        <v>64</v>
      </c>
      <c r="J86" s="1"/>
      <c r="K86" s="1">
        <v>42</v>
      </c>
      <c r="L86" s="1">
        <v>41</v>
      </c>
      <c r="M86" s="1">
        <v>40</v>
      </c>
      <c r="N86" s="1">
        <v>41</v>
      </c>
      <c r="O86" s="1">
        <v>39</v>
      </c>
      <c r="P86" s="1">
        <v>66</v>
      </c>
      <c r="Q86" s="1">
        <v>62</v>
      </c>
      <c r="R86" s="1" t="s">
        <v>48</v>
      </c>
      <c r="S86" s="1" t="s">
        <v>48</v>
      </c>
      <c r="T86" s="1" t="s">
        <v>48</v>
      </c>
      <c r="U86" s="1" t="s">
        <v>48</v>
      </c>
      <c r="V86" s="1" t="s">
        <v>48</v>
      </c>
      <c r="W86" s="1" t="s">
        <v>48</v>
      </c>
      <c r="X86" s="1" t="s">
        <v>48</v>
      </c>
      <c r="Y86" s="1" t="s">
        <v>48</v>
      </c>
      <c r="Z86" s="1" t="s">
        <v>48</v>
      </c>
      <c r="AA86" s="1">
        <v>73</v>
      </c>
      <c r="AB86" s="1">
        <v>21</v>
      </c>
      <c r="AC86" s="1">
        <v>20</v>
      </c>
      <c r="AD86" s="1" t="s">
        <v>48</v>
      </c>
      <c r="AE86" s="1" t="s">
        <v>48</v>
      </c>
      <c r="AF86" s="1" t="s">
        <v>48</v>
      </c>
      <c r="AG86" s="1">
        <v>67</v>
      </c>
      <c r="AH86" s="1"/>
      <c r="AI86" s="1"/>
      <c r="AJ86" s="1">
        <v>21</v>
      </c>
      <c r="AK86" s="1">
        <v>21</v>
      </c>
      <c r="AL86" s="1">
        <v>40</v>
      </c>
      <c r="AM86" s="1">
        <v>38</v>
      </c>
      <c r="AN86" s="1">
        <v>46</v>
      </c>
      <c r="AO86" s="1">
        <v>94</v>
      </c>
      <c r="AP86" s="1">
        <f t="shared" si="4"/>
        <v>1080</v>
      </c>
      <c r="AQ86" s="1" t="s">
        <v>55</v>
      </c>
      <c r="AR86" s="1">
        <f t="shared" si="5"/>
        <v>140</v>
      </c>
      <c r="AS86" s="1">
        <f t="shared" si="6"/>
        <v>93.3333333333333</v>
      </c>
      <c r="AT86" s="1"/>
      <c r="AU86" s="1">
        <f t="shared" si="7"/>
        <v>72</v>
      </c>
    </row>
    <row r="87" spans="1:47">
      <c r="A87" s="1" t="s">
        <v>221</v>
      </c>
      <c r="B87" s="2">
        <v>4941</v>
      </c>
      <c r="C87" s="1" t="s">
        <v>222</v>
      </c>
      <c r="D87" s="1">
        <v>63</v>
      </c>
      <c r="E87" s="1">
        <v>59</v>
      </c>
      <c r="F87" s="1">
        <v>48</v>
      </c>
      <c r="G87" s="1"/>
      <c r="H87" s="1">
        <v>64</v>
      </c>
      <c r="I87" s="1"/>
      <c r="J87" s="1">
        <v>72</v>
      </c>
      <c r="K87" s="1">
        <v>43</v>
      </c>
      <c r="L87" s="1">
        <v>42</v>
      </c>
      <c r="M87" s="1">
        <v>40</v>
      </c>
      <c r="N87" s="1">
        <v>38</v>
      </c>
      <c r="O87" s="1">
        <v>43</v>
      </c>
      <c r="P87" s="1">
        <v>68</v>
      </c>
      <c r="Q87" s="1">
        <v>74</v>
      </c>
      <c r="R87" s="1" t="s">
        <v>48</v>
      </c>
      <c r="S87" s="1" t="s">
        <v>48</v>
      </c>
      <c r="T87" s="1" t="s">
        <v>48</v>
      </c>
      <c r="U87" s="1">
        <v>68</v>
      </c>
      <c r="V87" s="1">
        <v>22</v>
      </c>
      <c r="W87" s="1">
        <v>23</v>
      </c>
      <c r="X87" s="1" t="s">
        <v>48</v>
      </c>
      <c r="Y87" s="1" t="s">
        <v>48</v>
      </c>
      <c r="Z87" s="1" t="s">
        <v>48</v>
      </c>
      <c r="AA87" s="1" t="s">
        <v>48</v>
      </c>
      <c r="AB87" s="1" t="s">
        <v>48</v>
      </c>
      <c r="AC87" s="1" t="s">
        <v>48</v>
      </c>
      <c r="AD87" s="1" t="s">
        <v>48</v>
      </c>
      <c r="AE87" s="1" t="s">
        <v>48</v>
      </c>
      <c r="AF87" s="1" t="s">
        <v>48</v>
      </c>
      <c r="AG87" s="1"/>
      <c r="AH87" s="1">
        <v>66</v>
      </c>
      <c r="AI87" s="1"/>
      <c r="AJ87" s="1">
        <v>22</v>
      </c>
      <c r="AK87" s="1">
        <v>21</v>
      </c>
      <c r="AL87" s="1">
        <v>39</v>
      </c>
      <c r="AM87" s="1">
        <v>40</v>
      </c>
      <c r="AN87" s="1">
        <v>47</v>
      </c>
      <c r="AO87" s="1">
        <v>96</v>
      </c>
      <c r="AP87" s="1">
        <f t="shared" si="4"/>
        <v>1098</v>
      </c>
      <c r="AQ87" s="1" t="s">
        <v>55</v>
      </c>
      <c r="AR87" s="1">
        <f t="shared" si="5"/>
        <v>143</v>
      </c>
      <c r="AS87" s="1">
        <f t="shared" si="6"/>
        <v>95.3333333333333</v>
      </c>
      <c r="AT87" s="1"/>
      <c r="AU87" s="1">
        <f t="shared" si="7"/>
        <v>73.2</v>
      </c>
    </row>
    <row r="88" spans="1:47">
      <c r="A88" s="1" t="s">
        <v>223</v>
      </c>
      <c r="B88" s="2">
        <v>4042</v>
      </c>
      <c r="C88" s="1" t="s">
        <v>224</v>
      </c>
      <c r="D88" s="1">
        <v>64</v>
      </c>
      <c r="E88" s="1">
        <v>40</v>
      </c>
      <c r="F88" s="1">
        <v>41</v>
      </c>
      <c r="G88" s="1"/>
      <c r="H88" s="1">
        <v>61</v>
      </c>
      <c r="I88" s="1">
        <v>61</v>
      </c>
      <c r="J88" s="1"/>
      <c r="K88" s="1">
        <v>38</v>
      </c>
      <c r="L88" s="1">
        <v>37</v>
      </c>
      <c r="M88" s="1">
        <v>36</v>
      </c>
      <c r="N88" s="1">
        <v>26</v>
      </c>
      <c r="O88" s="1">
        <v>40</v>
      </c>
      <c r="P88" s="1">
        <v>63</v>
      </c>
      <c r="Q88" s="1">
        <v>58</v>
      </c>
      <c r="R88" s="1">
        <v>60</v>
      </c>
      <c r="S88" s="1">
        <v>19</v>
      </c>
      <c r="T88" s="1">
        <v>18</v>
      </c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>
        <v>54</v>
      </c>
      <c r="AJ88" s="1">
        <v>20</v>
      </c>
      <c r="AK88" s="1">
        <v>17</v>
      </c>
      <c r="AL88" s="1">
        <v>42</v>
      </c>
      <c r="AM88" s="1">
        <v>39</v>
      </c>
      <c r="AN88" s="1">
        <v>43</v>
      </c>
      <c r="AO88" s="1">
        <v>90</v>
      </c>
      <c r="AP88" s="1">
        <f t="shared" si="4"/>
        <v>967</v>
      </c>
      <c r="AQ88" s="1" t="s">
        <v>64</v>
      </c>
      <c r="AR88" s="1">
        <f t="shared" si="5"/>
        <v>133</v>
      </c>
      <c r="AS88" s="1">
        <f t="shared" si="6"/>
        <v>88.6666666666667</v>
      </c>
      <c r="AT88" s="1"/>
      <c r="AU88" s="1">
        <f t="shared" si="7"/>
        <v>64.4666666666667</v>
      </c>
    </row>
    <row r="89" spans="1:47">
      <c r="A89" s="1" t="s">
        <v>225</v>
      </c>
      <c r="B89" s="2">
        <v>4043</v>
      </c>
      <c r="C89" s="1" t="s">
        <v>226</v>
      </c>
      <c r="D89" s="1">
        <v>57</v>
      </c>
      <c r="E89" s="1">
        <v>51</v>
      </c>
      <c r="F89" s="1">
        <v>48</v>
      </c>
      <c r="G89" s="1"/>
      <c r="H89" s="1">
        <v>59</v>
      </c>
      <c r="I89" s="1">
        <v>53</v>
      </c>
      <c r="J89" s="1"/>
      <c r="K89" s="1">
        <v>41</v>
      </c>
      <c r="L89" s="1">
        <v>40</v>
      </c>
      <c r="M89" s="1">
        <v>38</v>
      </c>
      <c r="N89" s="1">
        <v>39</v>
      </c>
      <c r="O89" s="1">
        <v>43</v>
      </c>
      <c r="P89" s="1">
        <v>67</v>
      </c>
      <c r="Q89" s="1">
        <v>56</v>
      </c>
      <c r="R89" s="1" t="s">
        <v>48</v>
      </c>
      <c r="S89" s="1" t="s">
        <v>48</v>
      </c>
      <c r="T89" s="1" t="s">
        <v>48</v>
      </c>
      <c r="U89" s="1">
        <v>63</v>
      </c>
      <c r="V89" s="1">
        <v>23</v>
      </c>
      <c r="W89" s="1">
        <v>23</v>
      </c>
      <c r="X89" s="1" t="s">
        <v>48</v>
      </c>
      <c r="Y89" s="1" t="s">
        <v>48</v>
      </c>
      <c r="Z89" s="1" t="s">
        <v>48</v>
      </c>
      <c r="AA89" s="1" t="s">
        <v>48</v>
      </c>
      <c r="AB89" s="1" t="s">
        <v>48</v>
      </c>
      <c r="AC89" s="1" t="s">
        <v>48</v>
      </c>
      <c r="AD89" s="1" t="s">
        <v>48</v>
      </c>
      <c r="AE89" s="1" t="s">
        <v>48</v>
      </c>
      <c r="AF89" s="1" t="s">
        <v>48</v>
      </c>
      <c r="AG89" s="1"/>
      <c r="AH89" s="1"/>
      <c r="AI89" s="1">
        <v>56</v>
      </c>
      <c r="AJ89" s="1">
        <v>21</v>
      </c>
      <c r="AK89" s="1">
        <v>23</v>
      </c>
      <c r="AL89" s="1">
        <v>40</v>
      </c>
      <c r="AM89" s="1">
        <v>42</v>
      </c>
      <c r="AN89" s="1">
        <v>48</v>
      </c>
      <c r="AO89" s="1">
        <v>97</v>
      </c>
      <c r="AP89" s="1">
        <f t="shared" si="4"/>
        <v>1028</v>
      </c>
      <c r="AQ89" s="1" t="s">
        <v>55</v>
      </c>
      <c r="AR89" s="1">
        <f t="shared" si="5"/>
        <v>145</v>
      </c>
      <c r="AS89" s="1">
        <f t="shared" si="6"/>
        <v>96.6666666666667</v>
      </c>
      <c r="AT89" s="1"/>
      <c r="AU89" s="1">
        <f t="shared" si="7"/>
        <v>68.5333333333333</v>
      </c>
    </row>
    <row r="90" spans="1:47">
      <c r="A90" s="1" t="s">
        <v>227</v>
      </c>
      <c r="B90" s="2">
        <v>4942</v>
      </c>
      <c r="C90" s="1" t="s">
        <v>228</v>
      </c>
      <c r="D90" s="1">
        <v>65</v>
      </c>
      <c r="E90" s="1">
        <v>56</v>
      </c>
      <c r="F90" s="1">
        <v>54</v>
      </c>
      <c r="G90" s="1">
        <v>49</v>
      </c>
      <c r="H90" s="1"/>
      <c r="I90" s="1"/>
      <c r="J90" s="1">
        <v>54</v>
      </c>
      <c r="K90" s="1">
        <v>44</v>
      </c>
      <c r="L90" s="1">
        <v>42</v>
      </c>
      <c r="M90" s="1">
        <v>40</v>
      </c>
      <c r="N90" s="1">
        <v>41</v>
      </c>
      <c r="O90" s="1">
        <v>48</v>
      </c>
      <c r="P90" s="1">
        <v>62</v>
      </c>
      <c r="Q90" s="1">
        <v>64</v>
      </c>
      <c r="R90" s="1">
        <v>67</v>
      </c>
      <c r="S90" s="1">
        <v>20</v>
      </c>
      <c r="T90" s="1">
        <v>19</v>
      </c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>
        <v>66</v>
      </c>
      <c r="AI90" s="1"/>
      <c r="AJ90" s="1">
        <v>23</v>
      </c>
      <c r="AK90" s="1">
        <v>23</v>
      </c>
      <c r="AL90" s="1">
        <v>43</v>
      </c>
      <c r="AM90" s="1">
        <v>44</v>
      </c>
      <c r="AN90" s="1">
        <v>45</v>
      </c>
      <c r="AO90" s="1">
        <v>92</v>
      </c>
      <c r="AP90" s="1">
        <f t="shared" si="4"/>
        <v>1061</v>
      </c>
      <c r="AQ90" s="1" t="s">
        <v>55</v>
      </c>
      <c r="AR90" s="1">
        <f t="shared" si="5"/>
        <v>137</v>
      </c>
      <c r="AS90" s="1">
        <f t="shared" si="6"/>
        <v>91.3333333333333</v>
      </c>
      <c r="AT90" s="1"/>
      <c r="AU90" s="1">
        <f t="shared" si="7"/>
        <v>70.7333333333333</v>
      </c>
    </row>
    <row r="91" spans="1:47">
      <c r="A91" s="1" t="s">
        <v>229</v>
      </c>
      <c r="B91" s="2">
        <v>4044</v>
      </c>
      <c r="C91" s="1" t="s">
        <v>230</v>
      </c>
      <c r="D91" s="1">
        <v>58</v>
      </c>
      <c r="E91" s="1">
        <v>61</v>
      </c>
      <c r="F91" s="1">
        <v>72</v>
      </c>
      <c r="G91" s="1"/>
      <c r="H91" s="1">
        <v>70</v>
      </c>
      <c r="I91" s="1"/>
      <c r="J91" s="1">
        <v>63</v>
      </c>
      <c r="K91" s="1">
        <v>43</v>
      </c>
      <c r="L91" s="1">
        <v>43</v>
      </c>
      <c r="M91" s="1">
        <v>46</v>
      </c>
      <c r="N91" s="1">
        <v>46</v>
      </c>
      <c r="O91" s="1">
        <v>47</v>
      </c>
      <c r="P91" s="1">
        <v>74</v>
      </c>
      <c r="Q91" s="1">
        <v>71</v>
      </c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>
        <v>75</v>
      </c>
      <c r="AE91" s="1">
        <v>23</v>
      </c>
      <c r="AF91" s="1">
        <v>24</v>
      </c>
      <c r="AG91" s="1">
        <v>68</v>
      </c>
      <c r="AH91" s="1"/>
      <c r="AI91" s="1"/>
      <c r="AJ91" s="1">
        <v>24</v>
      </c>
      <c r="AK91" s="1">
        <v>24</v>
      </c>
      <c r="AL91" s="1">
        <v>43</v>
      </c>
      <c r="AM91" s="1">
        <v>45</v>
      </c>
      <c r="AN91" s="1">
        <v>47</v>
      </c>
      <c r="AO91" s="1">
        <v>95</v>
      </c>
      <c r="AP91" s="1">
        <f t="shared" si="4"/>
        <v>1162</v>
      </c>
      <c r="AQ91" s="1" t="s">
        <v>55</v>
      </c>
      <c r="AR91" s="1">
        <f t="shared" si="5"/>
        <v>142</v>
      </c>
      <c r="AS91" s="1">
        <f t="shared" si="6"/>
        <v>94.6666666666667</v>
      </c>
      <c r="AT91" s="1"/>
      <c r="AU91" s="1">
        <f t="shared" si="7"/>
        <v>77.4666666666667</v>
      </c>
    </row>
    <row r="92" spans="1:47">
      <c r="A92" s="1" t="s">
        <v>231</v>
      </c>
      <c r="B92" s="2">
        <v>4981</v>
      </c>
      <c r="C92" s="1" t="s">
        <v>232</v>
      </c>
      <c r="D92" s="1">
        <v>40</v>
      </c>
      <c r="E92" s="8">
        <v>46</v>
      </c>
      <c r="F92" s="9">
        <v>48</v>
      </c>
      <c r="G92" s="1"/>
      <c r="H92" s="1">
        <v>45</v>
      </c>
      <c r="I92" s="1">
        <v>41</v>
      </c>
      <c r="J92" s="1"/>
      <c r="K92" s="1">
        <v>40</v>
      </c>
      <c r="L92" s="1">
        <v>38</v>
      </c>
      <c r="M92" s="1">
        <v>38</v>
      </c>
      <c r="N92" s="1">
        <v>40</v>
      </c>
      <c r="O92" s="1">
        <v>42</v>
      </c>
      <c r="P92" s="1">
        <v>34</v>
      </c>
      <c r="Q92" s="1">
        <v>32</v>
      </c>
      <c r="R92" s="1" t="s">
        <v>48</v>
      </c>
      <c r="S92" s="1" t="s">
        <v>48</v>
      </c>
      <c r="T92" s="1" t="s">
        <v>48</v>
      </c>
      <c r="U92" s="1">
        <v>40</v>
      </c>
      <c r="V92" s="1">
        <v>20</v>
      </c>
      <c r="W92" s="1">
        <v>21</v>
      </c>
      <c r="X92" s="1" t="s">
        <v>48</v>
      </c>
      <c r="Y92" s="1" t="s">
        <v>48</v>
      </c>
      <c r="Z92" s="1" t="s">
        <v>48</v>
      </c>
      <c r="AA92" s="1" t="s">
        <v>48</v>
      </c>
      <c r="AB92" s="1" t="s">
        <v>48</v>
      </c>
      <c r="AC92" s="1" t="s">
        <v>48</v>
      </c>
      <c r="AD92" s="1" t="s">
        <v>48</v>
      </c>
      <c r="AE92" s="1" t="s">
        <v>48</v>
      </c>
      <c r="AF92" s="1" t="s">
        <v>48</v>
      </c>
      <c r="AG92" s="1">
        <v>43</v>
      </c>
      <c r="AH92" s="1"/>
      <c r="AI92" s="1"/>
      <c r="AJ92" s="1">
        <v>23</v>
      </c>
      <c r="AK92" s="1">
        <v>19</v>
      </c>
      <c r="AL92" s="1">
        <v>35</v>
      </c>
      <c r="AM92" s="1">
        <v>35</v>
      </c>
      <c r="AN92" s="1">
        <v>46</v>
      </c>
      <c r="AO92" s="1">
        <v>92</v>
      </c>
      <c r="AP92" s="1">
        <f t="shared" si="4"/>
        <v>858</v>
      </c>
      <c r="AQ92" s="1" t="s">
        <v>49</v>
      </c>
      <c r="AR92" s="1">
        <f t="shared" si="5"/>
        <v>138</v>
      </c>
      <c r="AS92" s="1">
        <f t="shared" si="6"/>
        <v>92</v>
      </c>
      <c r="AT92" s="1"/>
      <c r="AU92" s="1">
        <f t="shared" si="7"/>
        <v>57.2</v>
      </c>
    </row>
    <row r="93" spans="1:47">
      <c r="A93" s="1" t="s">
        <v>233</v>
      </c>
      <c r="B93" s="2">
        <v>4943</v>
      </c>
      <c r="C93" s="1" t="s">
        <v>234</v>
      </c>
      <c r="D93" s="1">
        <v>70</v>
      </c>
      <c r="E93" s="8">
        <v>55</v>
      </c>
      <c r="F93" s="10">
        <v>57</v>
      </c>
      <c r="G93" s="10">
        <v>67</v>
      </c>
      <c r="H93" s="1"/>
      <c r="I93" s="1"/>
      <c r="J93" s="1">
        <v>74</v>
      </c>
      <c r="K93" s="1">
        <v>41</v>
      </c>
      <c r="L93" s="1">
        <v>36</v>
      </c>
      <c r="M93" s="1">
        <v>40</v>
      </c>
      <c r="N93" s="1">
        <v>39</v>
      </c>
      <c r="O93" s="1">
        <v>38</v>
      </c>
      <c r="P93" s="1">
        <v>61</v>
      </c>
      <c r="Q93" s="1">
        <v>71</v>
      </c>
      <c r="R93" s="1" t="s">
        <v>48</v>
      </c>
      <c r="S93" s="1" t="s">
        <v>48</v>
      </c>
      <c r="T93" s="1" t="s">
        <v>48</v>
      </c>
      <c r="U93" s="1" t="s">
        <v>48</v>
      </c>
      <c r="V93" s="1" t="s">
        <v>48</v>
      </c>
      <c r="W93" s="1" t="s">
        <v>48</v>
      </c>
      <c r="X93" s="1" t="s">
        <v>48</v>
      </c>
      <c r="Y93" s="1" t="s">
        <v>48</v>
      </c>
      <c r="Z93" s="1" t="s">
        <v>48</v>
      </c>
      <c r="AA93" s="1">
        <v>67</v>
      </c>
      <c r="AB93" s="1">
        <v>21</v>
      </c>
      <c r="AC93" s="1">
        <v>20</v>
      </c>
      <c r="AD93" s="1" t="s">
        <v>48</v>
      </c>
      <c r="AE93" s="1" t="s">
        <v>48</v>
      </c>
      <c r="AF93" s="1" t="s">
        <v>48</v>
      </c>
      <c r="AG93" s="1">
        <v>66</v>
      </c>
      <c r="AH93" s="1"/>
      <c r="AI93" s="1"/>
      <c r="AJ93" s="1">
        <v>24</v>
      </c>
      <c r="AK93" s="1">
        <v>22</v>
      </c>
      <c r="AL93" s="1">
        <v>34</v>
      </c>
      <c r="AM93" s="1">
        <v>34</v>
      </c>
      <c r="AN93" s="1">
        <v>42</v>
      </c>
      <c r="AO93" s="1">
        <v>92</v>
      </c>
      <c r="AP93" s="1">
        <f t="shared" si="4"/>
        <v>1071</v>
      </c>
      <c r="AQ93" s="1" t="s">
        <v>55</v>
      </c>
      <c r="AR93" s="1">
        <f t="shared" si="5"/>
        <v>134</v>
      </c>
      <c r="AS93" s="1">
        <f t="shared" si="6"/>
        <v>89.3333333333333</v>
      </c>
      <c r="AT93" s="1"/>
      <c r="AU93" s="1">
        <f t="shared" si="7"/>
        <v>71.4</v>
      </c>
    </row>
    <row r="94" spans="1:47">
      <c r="A94" s="1" t="s">
        <v>235</v>
      </c>
      <c r="B94" s="2">
        <v>4944</v>
      </c>
      <c r="C94" s="1" t="s">
        <v>236</v>
      </c>
      <c r="D94" s="1">
        <v>51</v>
      </c>
      <c r="E94" s="8">
        <v>45</v>
      </c>
      <c r="F94" s="10">
        <v>40</v>
      </c>
      <c r="G94" s="1"/>
      <c r="H94" s="1">
        <v>43</v>
      </c>
      <c r="I94" s="1"/>
      <c r="J94" s="1">
        <v>40</v>
      </c>
      <c r="K94" s="1">
        <v>38</v>
      </c>
      <c r="L94" s="1">
        <v>35</v>
      </c>
      <c r="M94" s="1">
        <v>40</v>
      </c>
      <c r="N94" s="1">
        <v>25</v>
      </c>
      <c r="O94" s="1">
        <v>43</v>
      </c>
      <c r="P94" s="1">
        <v>42</v>
      </c>
      <c r="Q94" s="1">
        <v>35</v>
      </c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>
        <v>54</v>
      </c>
      <c r="AE94" s="1">
        <v>19</v>
      </c>
      <c r="AF94" s="1">
        <v>19</v>
      </c>
      <c r="AG94" s="1"/>
      <c r="AH94" s="1">
        <v>47</v>
      </c>
      <c r="AI94" s="1"/>
      <c r="AJ94" s="1">
        <v>20</v>
      </c>
      <c r="AK94" s="1">
        <v>19</v>
      </c>
      <c r="AL94" s="1">
        <v>37</v>
      </c>
      <c r="AM94" s="1">
        <v>35</v>
      </c>
      <c r="AN94" s="1">
        <v>42</v>
      </c>
      <c r="AO94" s="1">
        <v>85</v>
      </c>
      <c r="AP94" s="1">
        <f t="shared" si="4"/>
        <v>854</v>
      </c>
      <c r="AQ94" s="1" t="s">
        <v>49</v>
      </c>
      <c r="AR94" s="1">
        <f t="shared" si="5"/>
        <v>127</v>
      </c>
      <c r="AS94" s="1">
        <f t="shared" si="6"/>
        <v>84.6666666666667</v>
      </c>
      <c r="AT94" s="1"/>
      <c r="AU94" s="1">
        <f t="shared" si="7"/>
        <v>56.9333333333333</v>
      </c>
    </row>
    <row r="95" spans="1:47">
      <c r="A95" s="1" t="s">
        <v>237</v>
      </c>
      <c r="B95" s="2">
        <v>4045</v>
      </c>
      <c r="C95" s="1" t="s">
        <v>238</v>
      </c>
      <c r="D95" s="1">
        <v>55</v>
      </c>
      <c r="E95" s="8">
        <v>52</v>
      </c>
      <c r="F95" s="10">
        <v>43</v>
      </c>
      <c r="G95" s="10">
        <v>45</v>
      </c>
      <c r="H95" s="1"/>
      <c r="I95" s="1"/>
      <c r="J95" s="1">
        <v>56</v>
      </c>
      <c r="K95" s="1">
        <v>39</v>
      </c>
      <c r="L95" s="1">
        <v>39</v>
      </c>
      <c r="M95" s="1">
        <v>40</v>
      </c>
      <c r="N95" s="1">
        <v>39</v>
      </c>
      <c r="O95" s="1">
        <v>40</v>
      </c>
      <c r="P95" s="1">
        <v>42</v>
      </c>
      <c r="Q95" s="1">
        <v>48</v>
      </c>
      <c r="R95" s="1" t="s">
        <v>48</v>
      </c>
      <c r="S95" s="1" t="s">
        <v>48</v>
      </c>
      <c r="T95" s="1" t="s">
        <v>48</v>
      </c>
      <c r="U95" s="1">
        <v>46</v>
      </c>
      <c r="V95" s="1">
        <v>16</v>
      </c>
      <c r="W95" s="1">
        <v>17</v>
      </c>
      <c r="X95" s="1" t="s">
        <v>48</v>
      </c>
      <c r="Y95" s="1" t="s">
        <v>48</v>
      </c>
      <c r="Z95" s="1" t="s">
        <v>48</v>
      </c>
      <c r="AA95" s="1" t="s">
        <v>48</v>
      </c>
      <c r="AB95" s="1" t="s">
        <v>48</v>
      </c>
      <c r="AC95" s="1" t="s">
        <v>48</v>
      </c>
      <c r="AD95" s="1" t="s">
        <v>48</v>
      </c>
      <c r="AE95" s="1" t="s">
        <v>48</v>
      </c>
      <c r="AF95" s="1" t="s">
        <v>48</v>
      </c>
      <c r="AG95" s="1"/>
      <c r="AH95" s="1">
        <v>58</v>
      </c>
      <c r="AI95" s="1"/>
      <c r="AJ95" s="1">
        <v>22</v>
      </c>
      <c r="AK95" s="1">
        <v>19</v>
      </c>
      <c r="AL95" s="1">
        <v>32</v>
      </c>
      <c r="AM95" s="1">
        <v>32</v>
      </c>
      <c r="AN95" s="1">
        <v>44</v>
      </c>
      <c r="AO95" s="1">
        <v>87</v>
      </c>
      <c r="AP95" s="1">
        <f t="shared" si="4"/>
        <v>911</v>
      </c>
      <c r="AQ95" s="1" t="s">
        <v>64</v>
      </c>
      <c r="AR95" s="1">
        <f t="shared" si="5"/>
        <v>131</v>
      </c>
      <c r="AS95" s="1">
        <f t="shared" si="6"/>
        <v>87.3333333333333</v>
      </c>
      <c r="AT95" s="1"/>
      <c r="AU95" s="1">
        <f t="shared" si="7"/>
        <v>60.7333333333333</v>
      </c>
    </row>
    <row r="96" spans="1:47">
      <c r="A96" s="1" t="s">
        <v>239</v>
      </c>
      <c r="B96" s="2">
        <v>4945</v>
      </c>
      <c r="C96" s="1" t="s">
        <v>240</v>
      </c>
      <c r="D96" s="1">
        <v>45</v>
      </c>
      <c r="E96" s="8">
        <v>48</v>
      </c>
      <c r="F96" s="10">
        <v>40</v>
      </c>
      <c r="G96" s="1"/>
      <c r="H96" s="1">
        <v>48</v>
      </c>
      <c r="I96" s="1"/>
      <c r="J96" s="1">
        <v>48</v>
      </c>
      <c r="K96" s="1">
        <v>41</v>
      </c>
      <c r="L96" s="1">
        <v>40</v>
      </c>
      <c r="M96" s="1">
        <v>37</v>
      </c>
      <c r="N96" s="1">
        <v>38</v>
      </c>
      <c r="O96" s="1">
        <v>38</v>
      </c>
      <c r="P96" s="1">
        <v>43</v>
      </c>
      <c r="Q96" s="1">
        <v>45</v>
      </c>
      <c r="R96" s="1" t="s">
        <v>48</v>
      </c>
      <c r="S96" s="1" t="s">
        <v>48</v>
      </c>
      <c r="T96" s="1" t="s">
        <v>48</v>
      </c>
      <c r="U96" s="1" t="s">
        <v>48</v>
      </c>
      <c r="V96" s="1" t="s">
        <v>48</v>
      </c>
      <c r="W96" s="1" t="s">
        <v>48</v>
      </c>
      <c r="X96" s="1" t="s">
        <v>48</v>
      </c>
      <c r="Y96" s="1" t="s">
        <v>48</v>
      </c>
      <c r="Z96" s="1" t="s">
        <v>48</v>
      </c>
      <c r="AA96" s="1">
        <v>51</v>
      </c>
      <c r="AB96" s="1">
        <v>20</v>
      </c>
      <c r="AC96" s="1">
        <v>21</v>
      </c>
      <c r="AD96" s="1" t="s">
        <v>48</v>
      </c>
      <c r="AE96" s="1" t="s">
        <v>48</v>
      </c>
      <c r="AF96" s="1" t="s">
        <v>48</v>
      </c>
      <c r="AG96" s="1">
        <v>48</v>
      </c>
      <c r="AH96" s="1"/>
      <c r="AI96" s="1"/>
      <c r="AJ96" s="1">
        <v>22</v>
      </c>
      <c r="AK96" s="1">
        <v>19</v>
      </c>
      <c r="AL96" s="1">
        <v>20</v>
      </c>
      <c r="AM96" s="1">
        <v>32</v>
      </c>
      <c r="AN96" s="1">
        <v>42</v>
      </c>
      <c r="AO96" s="1">
        <v>89</v>
      </c>
      <c r="AP96" s="1">
        <f t="shared" si="4"/>
        <v>875</v>
      </c>
      <c r="AQ96" s="1" t="s">
        <v>52</v>
      </c>
      <c r="AR96" s="1">
        <f t="shared" si="5"/>
        <v>131</v>
      </c>
      <c r="AS96" s="1">
        <f t="shared" si="6"/>
        <v>87.3333333333333</v>
      </c>
      <c r="AT96" s="1"/>
      <c r="AU96" s="1">
        <f t="shared" si="7"/>
        <v>58.3333333333333</v>
      </c>
    </row>
    <row r="97" spans="1:47">
      <c r="A97" s="1" t="s">
        <v>241</v>
      </c>
      <c r="B97" s="2">
        <v>4046</v>
      </c>
      <c r="C97" s="1" t="s">
        <v>242</v>
      </c>
      <c r="D97" s="1">
        <v>56</v>
      </c>
      <c r="E97" s="8">
        <v>63</v>
      </c>
      <c r="F97" s="10">
        <v>45</v>
      </c>
      <c r="G97" s="1"/>
      <c r="H97" s="1">
        <v>58</v>
      </c>
      <c r="I97" s="1">
        <v>62</v>
      </c>
      <c r="J97" s="1"/>
      <c r="K97" s="1">
        <v>40</v>
      </c>
      <c r="L97" s="1">
        <v>38</v>
      </c>
      <c r="M97" s="1">
        <v>43</v>
      </c>
      <c r="N97" s="1">
        <v>40</v>
      </c>
      <c r="O97" s="1">
        <v>42</v>
      </c>
      <c r="P97" s="1">
        <v>40</v>
      </c>
      <c r="Q97" s="1">
        <v>45</v>
      </c>
      <c r="R97" s="1" t="s">
        <v>48</v>
      </c>
      <c r="S97" s="1" t="s">
        <v>48</v>
      </c>
      <c r="T97" s="1" t="s">
        <v>48</v>
      </c>
      <c r="U97" s="1">
        <v>50</v>
      </c>
      <c r="V97" s="1">
        <v>15</v>
      </c>
      <c r="W97" s="1">
        <v>16</v>
      </c>
      <c r="X97" s="1" t="s">
        <v>48</v>
      </c>
      <c r="Y97" s="1" t="s">
        <v>48</v>
      </c>
      <c r="Z97" s="1" t="s">
        <v>48</v>
      </c>
      <c r="AA97" s="1" t="s">
        <v>48</v>
      </c>
      <c r="AB97" s="1" t="s">
        <v>48</v>
      </c>
      <c r="AC97" s="1" t="s">
        <v>48</v>
      </c>
      <c r="AD97" s="1" t="s">
        <v>48</v>
      </c>
      <c r="AE97" s="1" t="s">
        <v>48</v>
      </c>
      <c r="AF97" s="1" t="s">
        <v>48</v>
      </c>
      <c r="AG97" s="1"/>
      <c r="AH97" s="1">
        <v>60</v>
      </c>
      <c r="AI97" s="1"/>
      <c r="AJ97" s="1">
        <v>22</v>
      </c>
      <c r="AK97" s="1">
        <v>19</v>
      </c>
      <c r="AL97" s="1">
        <v>39</v>
      </c>
      <c r="AM97" s="1">
        <v>37</v>
      </c>
      <c r="AN97" s="1">
        <v>47</v>
      </c>
      <c r="AO97" s="1">
        <v>96</v>
      </c>
      <c r="AP97" s="1">
        <f t="shared" si="4"/>
        <v>973</v>
      </c>
      <c r="AQ97" s="1" t="s">
        <v>64</v>
      </c>
      <c r="AR97" s="1">
        <f t="shared" si="5"/>
        <v>143</v>
      </c>
      <c r="AS97" s="1">
        <f t="shared" si="6"/>
        <v>95.3333333333333</v>
      </c>
      <c r="AT97" s="1"/>
      <c r="AU97" s="1">
        <f t="shared" si="7"/>
        <v>64.8666666666667</v>
      </c>
    </row>
    <row r="98" spans="1:47">
      <c r="A98" s="1" t="s">
        <v>243</v>
      </c>
      <c r="B98" s="2">
        <v>4946</v>
      </c>
      <c r="C98" s="1" t="s">
        <v>244</v>
      </c>
      <c r="D98" s="1">
        <v>60</v>
      </c>
      <c r="E98" s="8">
        <v>62</v>
      </c>
      <c r="F98" s="10">
        <v>63</v>
      </c>
      <c r="G98" s="10">
        <v>63</v>
      </c>
      <c r="H98" s="1"/>
      <c r="I98" s="1"/>
      <c r="J98" s="1">
        <v>61</v>
      </c>
      <c r="K98" s="1">
        <v>44</v>
      </c>
      <c r="L98" s="1">
        <v>42</v>
      </c>
      <c r="M98" s="1">
        <v>46</v>
      </c>
      <c r="N98" s="1">
        <v>46</v>
      </c>
      <c r="O98" s="1">
        <v>45</v>
      </c>
      <c r="P98" s="1">
        <v>65</v>
      </c>
      <c r="Q98" s="1">
        <v>53</v>
      </c>
      <c r="R98" s="1">
        <v>67</v>
      </c>
      <c r="S98" s="1">
        <v>23</v>
      </c>
      <c r="T98" s="1">
        <v>17</v>
      </c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>
        <v>67</v>
      </c>
      <c r="AI98" s="1"/>
      <c r="AJ98" s="1">
        <v>21</v>
      </c>
      <c r="AK98" s="1">
        <v>22</v>
      </c>
      <c r="AL98" s="1">
        <v>40</v>
      </c>
      <c r="AM98" s="1">
        <v>44</v>
      </c>
      <c r="AN98" s="1">
        <v>47</v>
      </c>
      <c r="AO98" s="1">
        <v>95</v>
      </c>
      <c r="AP98" s="1">
        <f t="shared" si="4"/>
        <v>1093</v>
      </c>
      <c r="AQ98" s="1" t="s">
        <v>55</v>
      </c>
      <c r="AR98" s="1">
        <f t="shared" si="5"/>
        <v>142</v>
      </c>
      <c r="AS98" s="1">
        <f t="shared" si="6"/>
        <v>94.6666666666667</v>
      </c>
      <c r="AT98" s="1"/>
      <c r="AU98" s="1">
        <f t="shared" si="7"/>
        <v>72.8666666666667</v>
      </c>
    </row>
    <row r="99" spans="1:47">
      <c r="A99" s="1" t="s">
        <v>245</v>
      </c>
      <c r="B99" s="2">
        <v>4047</v>
      </c>
      <c r="C99" s="1" t="s">
        <v>246</v>
      </c>
      <c r="D99" s="1">
        <v>57</v>
      </c>
      <c r="E99" s="8">
        <v>55</v>
      </c>
      <c r="F99" s="10">
        <v>42</v>
      </c>
      <c r="G99" s="1"/>
      <c r="H99" s="1">
        <v>56</v>
      </c>
      <c r="I99" s="1"/>
      <c r="J99" s="1">
        <v>45</v>
      </c>
      <c r="K99" s="1">
        <v>40</v>
      </c>
      <c r="L99" s="1">
        <v>41</v>
      </c>
      <c r="M99" s="1">
        <v>35</v>
      </c>
      <c r="N99" s="1">
        <v>38</v>
      </c>
      <c r="O99" s="1">
        <v>46</v>
      </c>
      <c r="P99" s="1">
        <v>73</v>
      </c>
      <c r="Q99" s="1">
        <v>48</v>
      </c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>
        <v>58</v>
      </c>
      <c r="AE99" s="1">
        <v>23</v>
      </c>
      <c r="AF99" s="1">
        <v>23</v>
      </c>
      <c r="AG99" s="1"/>
      <c r="AH99" s="1">
        <v>59</v>
      </c>
      <c r="AI99" s="1"/>
      <c r="AJ99" s="1">
        <v>24</v>
      </c>
      <c r="AK99" s="1">
        <v>24</v>
      </c>
      <c r="AL99" s="1">
        <v>48</v>
      </c>
      <c r="AM99" s="1">
        <v>48</v>
      </c>
      <c r="AN99" s="1">
        <v>44</v>
      </c>
      <c r="AO99" s="1">
        <v>94</v>
      </c>
      <c r="AP99" s="1">
        <f t="shared" si="4"/>
        <v>1021</v>
      </c>
      <c r="AQ99" s="1" t="s">
        <v>55</v>
      </c>
      <c r="AR99" s="1">
        <f t="shared" si="5"/>
        <v>138</v>
      </c>
      <c r="AS99" s="1">
        <f t="shared" si="6"/>
        <v>92</v>
      </c>
      <c r="AT99" s="1"/>
      <c r="AU99" s="1">
        <f t="shared" si="7"/>
        <v>68.0666666666667</v>
      </c>
    </row>
    <row r="100" spans="1:47">
      <c r="A100" s="1" t="s">
        <v>247</v>
      </c>
      <c r="B100" s="2">
        <v>4947</v>
      </c>
      <c r="C100" s="1" t="s">
        <v>248</v>
      </c>
      <c r="D100" s="1">
        <v>53</v>
      </c>
      <c r="E100" s="8">
        <v>59</v>
      </c>
      <c r="F100" s="10">
        <v>64</v>
      </c>
      <c r="G100" s="1"/>
      <c r="H100" s="1">
        <v>58</v>
      </c>
      <c r="I100" s="1"/>
      <c r="J100" s="1">
        <v>55</v>
      </c>
      <c r="K100" s="1">
        <v>45</v>
      </c>
      <c r="L100" s="1">
        <v>42</v>
      </c>
      <c r="M100" s="1">
        <v>40</v>
      </c>
      <c r="N100" s="1">
        <v>38</v>
      </c>
      <c r="O100" s="1">
        <v>43</v>
      </c>
      <c r="P100" s="1">
        <v>59</v>
      </c>
      <c r="Q100" s="1">
        <v>59</v>
      </c>
      <c r="R100" s="1"/>
      <c r="S100" s="1"/>
      <c r="T100" s="1"/>
      <c r="U100" s="1"/>
      <c r="V100" s="1"/>
      <c r="W100" s="1"/>
      <c r="X100" s="1">
        <v>79</v>
      </c>
      <c r="Y100" s="1">
        <v>23</v>
      </c>
      <c r="Z100" s="1">
        <v>22</v>
      </c>
      <c r="AA100" s="1"/>
      <c r="AB100" s="1"/>
      <c r="AC100" s="1"/>
      <c r="AD100" s="1"/>
      <c r="AE100" s="1"/>
      <c r="AF100" s="1"/>
      <c r="AG100" s="1">
        <v>62</v>
      </c>
      <c r="AH100" s="1"/>
      <c r="AI100" s="1"/>
      <c r="AJ100" s="1">
        <v>20</v>
      </c>
      <c r="AK100" s="1">
        <v>19</v>
      </c>
      <c r="AL100" s="1">
        <v>38</v>
      </c>
      <c r="AM100" s="1">
        <v>37</v>
      </c>
      <c r="AN100" s="1">
        <v>44</v>
      </c>
      <c r="AO100" s="1">
        <v>94</v>
      </c>
      <c r="AP100" s="1">
        <f t="shared" si="4"/>
        <v>1053</v>
      </c>
      <c r="AQ100" s="1" t="s">
        <v>55</v>
      </c>
      <c r="AR100" s="1">
        <f t="shared" si="5"/>
        <v>138</v>
      </c>
      <c r="AS100" s="1">
        <f t="shared" si="6"/>
        <v>92</v>
      </c>
      <c r="AT100" s="1"/>
      <c r="AU100" s="1">
        <f t="shared" si="7"/>
        <v>70.2</v>
      </c>
    </row>
    <row r="101" spans="1:47">
      <c r="A101" s="1" t="s">
        <v>249</v>
      </c>
      <c r="B101" s="2">
        <v>4048</v>
      </c>
      <c r="C101" s="1" t="s">
        <v>250</v>
      </c>
      <c r="D101" s="1">
        <v>57</v>
      </c>
      <c r="E101" s="8">
        <v>63</v>
      </c>
      <c r="F101" s="10">
        <v>59</v>
      </c>
      <c r="G101" s="10">
        <v>64</v>
      </c>
      <c r="H101" s="1"/>
      <c r="I101" s="1">
        <v>78</v>
      </c>
      <c r="J101" s="1"/>
      <c r="K101" s="1">
        <v>41</v>
      </c>
      <c r="L101" s="1">
        <v>40</v>
      </c>
      <c r="M101" s="1">
        <v>40</v>
      </c>
      <c r="N101" s="1">
        <v>40</v>
      </c>
      <c r="O101" s="1">
        <v>43</v>
      </c>
      <c r="P101" s="1">
        <v>62</v>
      </c>
      <c r="Q101" s="1">
        <v>57</v>
      </c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>
        <v>70</v>
      </c>
      <c r="AE101" s="1">
        <v>21</v>
      </c>
      <c r="AF101" s="1">
        <v>20</v>
      </c>
      <c r="AG101" s="1"/>
      <c r="AH101" s="1">
        <v>63</v>
      </c>
      <c r="AI101" s="1"/>
      <c r="AJ101" s="1">
        <v>22</v>
      </c>
      <c r="AK101" s="1">
        <v>19</v>
      </c>
      <c r="AL101" s="1">
        <v>39</v>
      </c>
      <c r="AM101" s="1">
        <v>40</v>
      </c>
      <c r="AN101" s="1">
        <v>41</v>
      </c>
      <c r="AO101" s="1">
        <v>90</v>
      </c>
      <c r="AP101" s="1">
        <f t="shared" si="4"/>
        <v>1069</v>
      </c>
      <c r="AQ101" s="1" t="s">
        <v>55</v>
      </c>
      <c r="AR101" s="1">
        <f t="shared" si="5"/>
        <v>131</v>
      </c>
      <c r="AS101" s="1">
        <f t="shared" si="6"/>
        <v>87.3333333333333</v>
      </c>
      <c r="AT101" s="1"/>
      <c r="AU101" s="1">
        <f t="shared" si="7"/>
        <v>71.2666666666667</v>
      </c>
    </row>
    <row r="102" spans="1:47">
      <c r="A102" s="1" t="s">
        <v>251</v>
      </c>
      <c r="B102" s="2">
        <v>4049</v>
      </c>
      <c r="C102" s="1" t="s">
        <v>252</v>
      </c>
      <c r="D102" s="1">
        <v>78</v>
      </c>
      <c r="E102" s="8">
        <v>63</v>
      </c>
      <c r="F102" s="10">
        <v>68</v>
      </c>
      <c r="G102" s="10">
        <v>68</v>
      </c>
      <c r="H102" s="1"/>
      <c r="I102" s="1"/>
      <c r="J102" s="1">
        <v>58</v>
      </c>
      <c r="K102" s="1">
        <v>45</v>
      </c>
      <c r="L102" s="1">
        <v>44</v>
      </c>
      <c r="M102" s="1">
        <v>40</v>
      </c>
      <c r="N102" s="1">
        <v>41</v>
      </c>
      <c r="O102" s="1">
        <v>47</v>
      </c>
      <c r="P102" s="1">
        <v>64</v>
      </c>
      <c r="Q102" s="1">
        <v>68</v>
      </c>
      <c r="R102" s="1">
        <v>63</v>
      </c>
      <c r="S102" s="1">
        <v>22</v>
      </c>
      <c r="T102" s="1">
        <v>18</v>
      </c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>
        <v>85</v>
      </c>
      <c r="AI102" s="1"/>
      <c r="AJ102" s="1">
        <v>24</v>
      </c>
      <c r="AK102" s="1">
        <v>24</v>
      </c>
      <c r="AL102" s="1">
        <v>43</v>
      </c>
      <c r="AM102" s="1">
        <v>45</v>
      </c>
      <c r="AN102" s="1">
        <v>45</v>
      </c>
      <c r="AO102" s="1">
        <v>93</v>
      </c>
      <c r="AP102" s="1">
        <f t="shared" si="4"/>
        <v>1146</v>
      </c>
      <c r="AQ102" s="1" t="s">
        <v>55</v>
      </c>
      <c r="AR102" s="1">
        <f t="shared" si="5"/>
        <v>138</v>
      </c>
      <c r="AS102" s="1">
        <f t="shared" si="6"/>
        <v>92</v>
      </c>
      <c r="AT102" s="1"/>
      <c r="AU102" s="1">
        <f t="shared" si="7"/>
        <v>76.4</v>
      </c>
    </row>
    <row r="103" spans="1:47">
      <c r="A103" s="1" t="s">
        <v>253</v>
      </c>
      <c r="B103" s="2">
        <v>4948</v>
      </c>
      <c r="C103" s="1" t="s">
        <v>254</v>
      </c>
      <c r="D103" s="1">
        <v>40</v>
      </c>
      <c r="E103" s="8">
        <v>43</v>
      </c>
      <c r="F103" s="10">
        <v>23</v>
      </c>
      <c r="G103" s="10">
        <v>50</v>
      </c>
      <c r="H103" s="1"/>
      <c r="I103" s="1">
        <v>40</v>
      </c>
      <c r="J103" s="1"/>
      <c r="K103" s="1">
        <v>42</v>
      </c>
      <c r="L103" s="1">
        <v>42</v>
      </c>
      <c r="M103" s="1">
        <v>35</v>
      </c>
      <c r="N103" s="1">
        <v>38</v>
      </c>
      <c r="O103" s="1">
        <v>45</v>
      </c>
      <c r="P103" s="1">
        <v>46</v>
      </c>
      <c r="Q103" s="1">
        <v>40</v>
      </c>
      <c r="R103" s="1">
        <v>63</v>
      </c>
      <c r="S103" s="1">
        <v>22</v>
      </c>
      <c r="T103" s="1">
        <v>22</v>
      </c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>
        <v>34</v>
      </c>
      <c r="AJ103" s="1">
        <v>22</v>
      </c>
      <c r="AK103" s="1">
        <v>20</v>
      </c>
      <c r="AL103" s="1">
        <v>27</v>
      </c>
      <c r="AM103" s="1">
        <v>39</v>
      </c>
      <c r="AN103" s="1">
        <v>46</v>
      </c>
      <c r="AO103" s="1">
        <v>95</v>
      </c>
      <c r="AP103" s="1">
        <f t="shared" si="4"/>
        <v>874</v>
      </c>
      <c r="AQ103" s="1" t="s">
        <v>49</v>
      </c>
      <c r="AR103" s="1">
        <f t="shared" si="5"/>
        <v>141</v>
      </c>
      <c r="AS103" s="1">
        <f t="shared" si="6"/>
        <v>94</v>
      </c>
      <c r="AT103" s="1"/>
      <c r="AU103" s="1">
        <f t="shared" si="7"/>
        <v>58.2666666666667</v>
      </c>
    </row>
    <row r="104" spans="1:47">
      <c r="A104" s="1" t="s">
        <v>255</v>
      </c>
      <c r="B104" s="2">
        <v>4050</v>
      </c>
      <c r="C104" s="1" t="s">
        <v>256</v>
      </c>
      <c r="D104" s="1">
        <v>65</v>
      </c>
      <c r="E104" s="8">
        <v>66</v>
      </c>
      <c r="F104" s="10">
        <v>61</v>
      </c>
      <c r="G104" s="10">
        <v>58</v>
      </c>
      <c r="H104" s="1"/>
      <c r="I104" s="1"/>
      <c r="J104" s="1">
        <v>73</v>
      </c>
      <c r="K104" s="1">
        <v>43</v>
      </c>
      <c r="L104" s="1">
        <v>41</v>
      </c>
      <c r="M104" s="1">
        <v>37</v>
      </c>
      <c r="N104" s="1">
        <v>38</v>
      </c>
      <c r="O104" s="1">
        <v>43</v>
      </c>
      <c r="P104" s="1">
        <v>65</v>
      </c>
      <c r="Q104" s="1">
        <v>55</v>
      </c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>
        <v>59</v>
      </c>
      <c r="AE104" s="1">
        <v>22</v>
      </c>
      <c r="AF104" s="1">
        <v>21</v>
      </c>
      <c r="AG104" s="1"/>
      <c r="AH104" s="1">
        <v>79</v>
      </c>
      <c r="AI104" s="1"/>
      <c r="AJ104" s="1">
        <v>22</v>
      </c>
      <c r="AK104" s="1">
        <v>24</v>
      </c>
      <c r="AL104" s="1">
        <v>40</v>
      </c>
      <c r="AM104" s="1">
        <v>43</v>
      </c>
      <c r="AN104" s="1">
        <v>47</v>
      </c>
      <c r="AO104" s="1">
        <v>95</v>
      </c>
      <c r="AP104" s="1">
        <f t="shared" si="4"/>
        <v>1097</v>
      </c>
      <c r="AQ104" s="1" t="s">
        <v>55</v>
      </c>
      <c r="AR104" s="1">
        <f t="shared" si="5"/>
        <v>142</v>
      </c>
      <c r="AS104" s="1">
        <f t="shared" si="6"/>
        <v>94.6666666666667</v>
      </c>
      <c r="AT104" s="1"/>
      <c r="AU104" s="1">
        <f t="shared" si="7"/>
        <v>73.1333333333333</v>
      </c>
    </row>
    <row r="105" spans="1:47">
      <c r="A105" s="1" t="s">
        <v>257</v>
      </c>
      <c r="B105" s="2">
        <v>4949</v>
      </c>
      <c r="C105" s="1" t="s">
        <v>258</v>
      </c>
      <c r="D105" s="1">
        <v>62</v>
      </c>
      <c r="E105" s="8">
        <v>60</v>
      </c>
      <c r="F105" s="10">
        <v>63</v>
      </c>
      <c r="G105" s="10"/>
      <c r="H105" s="10">
        <v>65</v>
      </c>
      <c r="I105" s="1"/>
      <c r="J105" s="1">
        <v>70</v>
      </c>
      <c r="K105" s="1">
        <v>42</v>
      </c>
      <c r="L105" s="1">
        <v>41</v>
      </c>
      <c r="M105" s="1">
        <v>33</v>
      </c>
      <c r="N105" s="1">
        <v>36</v>
      </c>
      <c r="O105" s="1">
        <v>43</v>
      </c>
      <c r="P105" s="1">
        <v>66</v>
      </c>
      <c r="Q105" s="1">
        <v>56</v>
      </c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>
        <v>69</v>
      </c>
      <c r="AE105" s="1">
        <v>23</v>
      </c>
      <c r="AF105" s="1">
        <v>20</v>
      </c>
      <c r="AG105" s="1"/>
      <c r="AH105" s="1">
        <v>83</v>
      </c>
      <c r="AI105" s="1"/>
      <c r="AJ105" s="1">
        <v>21</v>
      </c>
      <c r="AK105" s="1">
        <v>22</v>
      </c>
      <c r="AL105" s="1">
        <v>40</v>
      </c>
      <c r="AM105" s="1">
        <v>39</v>
      </c>
      <c r="AN105" s="1">
        <v>46</v>
      </c>
      <c r="AO105" s="1">
        <v>86</v>
      </c>
      <c r="AP105" s="1">
        <f t="shared" si="4"/>
        <v>1086</v>
      </c>
      <c r="AQ105" s="1" t="s">
        <v>55</v>
      </c>
      <c r="AR105" s="1">
        <f t="shared" si="5"/>
        <v>132</v>
      </c>
      <c r="AS105" s="1">
        <f t="shared" si="6"/>
        <v>88</v>
      </c>
      <c r="AT105" s="1"/>
      <c r="AU105" s="1">
        <f t="shared" si="7"/>
        <v>72.4</v>
      </c>
    </row>
    <row r="106" spans="1:47">
      <c r="A106" s="1" t="s">
        <v>259</v>
      </c>
      <c r="B106" s="2">
        <v>4950</v>
      </c>
      <c r="C106" s="1" t="s">
        <v>260</v>
      </c>
      <c r="D106" s="1">
        <v>49</v>
      </c>
      <c r="E106" s="8">
        <v>62</v>
      </c>
      <c r="F106" s="10">
        <v>59</v>
      </c>
      <c r="G106" s="10">
        <v>60</v>
      </c>
      <c r="H106" s="1"/>
      <c r="I106" s="1">
        <v>49</v>
      </c>
      <c r="J106" s="1"/>
      <c r="K106" s="1">
        <v>41</v>
      </c>
      <c r="L106" s="1">
        <v>40</v>
      </c>
      <c r="M106" s="1">
        <v>39</v>
      </c>
      <c r="N106" s="1">
        <v>36</v>
      </c>
      <c r="O106" s="1">
        <v>44</v>
      </c>
      <c r="P106" s="1">
        <v>54</v>
      </c>
      <c r="Q106" s="1">
        <v>48</v>
      </c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>
        <v>66</v>
      </c>
      <c r="AE106" s="1">
        <v>22</v>
      </c>
      <c r="AF106" s="1">
        <v>24</v>
      </c>
      <c r="AG106" s="1"/>
      <c r="AH106" s="1">
        <v>82</v>
      </c>
      <c r="AI106" s="1"/>
      <c r="AJ106" s="1">
        <v>23</v>
      </c>
      <c r="AK106" s="1">
        <v>21</v>
      </c>
      <c r="AL106" s="1">
        <v>44</v>
      </c>
      <c r="AM106" s="1">
        <v>42</v>
      </c>
      <c r="AN106" s="1">
        <v>44</v>
      </c>
      <c r="AO106" s="1">
        <v>93</v>
      </c>
      <c r="AP106" s="1">
        <f t="shared" si="4"/>
        <v>1042</v>
      </c>
      <c r="AQ106" s="1" t="s">
        <v>55</v>
      </c>
      <c r="AR106" s="1">
        <f t="shared" si="5"/>
        <v>137</v>
      </c>
      <c r="AS106" s="1">
        <f t="shared" si="6"/>
        <v>91.3333333333333</v>
      </c>
      <c r="AT106" s="1"/>
      <c r="AU106" s="1">
        <f t="shared" si="7"/>
        <v>69.4666666666667</v>
      </c>
    </row>
    <row r="107" spans="1:47">
      <c r="A107" s="1" t="s">
        <v>261</v>
      </c>
      <c r="B107" s="2">
        <v>4951</v>
      </c>
      <c r="C107" s="1" t="s">
        <v>262</v>
      </c>
      <c r="D107" s="1">
        <v>57</v>
      </c>
      <c r="E107" s="8">
        <v>62</v>
      </c>
      <c r="F107" s="10">
        <v>46</v>
      </c>
      <c r="G107" s="10">
        <v>64</v>
      </c>
      <c r="H107" s="1"/>
      <c r="I107" s="1">
        <v>55</v>
      </c>
      <c r="J107" s="1"/>
      <c r="K107" s="1">
        <v>44</v>
      </c>
      <c r="L107" s="1">
        <v>42</v>
      </c>
      <c r="M107" s="1">
        <v>38</v>
      </c>
      <c r="N107" s="1">
        <v>38</v>
      </c>
      <c r="O107" s="1">
        <v>44</v>
      </c>
      <c r="P107" s="1">
        <v>53</v>
      </c>
      <c r="Q107" s="1">
        <v>48</v>
      </c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>
        <v>62</v>
      </c>
      <c r="AE107" s="1">
        <v>22</v>
      </c>
      <c r="AF107" s="1">
        <v>20</v>
      </c>
      <c r="AG107" s="1"/>
      <c r="AH107" s="1">
        <v>82</v>
      </c>
      <c r="AI107" s="1"/>
      <c r="AJ107" s="1">
        <v>24</v>
      </c>
      <c r="AK107" s="1">
        <v>24</v>
      </c>
      <c r="AL107" s="1">
        <v>44</v>
      </c>
      <c r="AM107" s="1">
        <v>43</v>
      </c>
      <c r="AN107" s="1">
        <v>45</v>
      </c>
      <c r="AO107" s="1">
        <v>94</v>
      </c>
      <c r="AP107" s="1">
        <f t="shared" si="4"/>
        <v>1051</v>
      </c>
      <c r="AQ107" s="1" t="s">
        <v>55</v>
      </c>
      <c r="AR107" s="1">
        <f t="shared" si="5"/>
        <v>139</v>
      </c>
      <c r="AS107" s="1">
        <f t="shared" si="6"/>
        <v>92.6666666666667</v>
      </c>
      <c r="AT107" s="1"/>
      <c r="AU107" s="1">
        <f t="shared" si="7"/>
        <v>70.0666666666667</v>
      </c>
    </row>
    <row r="108" spans="1:47">
      <c r="A108" s="1" t="s">
        <v>263</v>
      </c>
      <c r="B108" s="2">
        <v>4051</v>
      </c>
      <c r="C108" s="1" t="s">
        <v>264</v>
      </c>
      <c r="D108" s="1">
        <v>71</v>
      </c>
      <c r="E108" s="8">
        <v>64</v>
      </c>
      <c r="F108" s="10">
        <v>58</v>
      </c>
      <c r="G108" s="10">
        <v>60</v>
      </c>
      <c r="H108" s="1"/>
      <c r="I108" s="1"/>
      <c r="J108" s="1">
        <v>74</v>
      </c>
      <c r="K108" s="1">
        <v>43</v>
      </c>
      <c r="L108" s="1">
        <v>41</v>
      </c>
      <c r="M108" s="1">
        <v>44</v>
      </c>
      <c r="N108" s="1">
        <v>40</v>
      </c>
      <c r="O108" s="1">
        <v>44</v>
      </c>
      <c r="P108" s="1">
        <v>72</v>
      </c>
      <c r="Q108" s="1">
        <v>70</v>
      </c>
      <c r="R108" s="1" t="s">
        <v>48</v>
      </c>
      <c r="S108" s="1" t="s">
        <v>48</v>
      </c>
      <c r="T108" s="1" t="s">
        <v>48</v>
      </c>
      <c r="U108" s="1">
        <v>72</v>
      </c>
      <c r="V108" s="1">
        <v>22</v>
      </c>
      <c r="W108" s="1">
        <v>23</v>
      </c>
      <c r="X108" s="1" t="s">
        <v>48</v>
      </c>
      <c r="Y108" s="1" t="s">
        <v>48</v>
      </c>
      <c r="Z108" s="1" t="s">
        <v>48</v>
      </c>
      <c r="AA108" s="1" t="s">
        <v>48</v>
      </c>
      <c r="AB108" s="1" t="s">
        <v>48</v>
      </c>
      <c r="AC108" s="1" t="s">
        <v>48</v>
      </c>
      <c r="AD108" s="1" t="s">
        <v>48</v>
      </c>
      <c r="AE108" s="1" t="s">
        <v>48</v>
      </c>
      <c r="AF108" s="1" t="s">
        <v>48</v>
      </c>
      <c r="AG108" s="1"/>
      <c r="AH108" s="1">
        <v>87</v>
      </c>
      <c r="AI108" s="1"/>
      <c r="AJ108" s="1">
        <v>22</v>
      </c>
      <c r="AK108" s="1">
        <v>20</v>
      </c>
      <c r="AL108" s="1">
        <v>37</v>
      </c>
      <c r="AM108" s="1">
        <v>37</v>
      </c>
      <c r="AN108" s="1">
        <v>46</v>
      </c>
      <c r="AO108" s="1">
        <v>94</v>
      </c>
      <c r="AP108" s="1">
        <f t="shared" si="4"/>
        <v>1141</v>
      </c>
      <c r="AQ108" s="1" t="s">
        <v>55</v>
      </c>
      <c r="AR108" s="1">
        <f t="shared" si="5"/>
        <v>140</v>
      </c>
      <c r="AS108" s="1">
        <f t="shared" si="6"/>
        <v>93.3333333333333</v>
      </c>
      <c r="AT108" s="1"/>
      <c r="AU108" s="1">
        <f t="shared" si="7"/>
        <v>76.0666666666667</v>
      </c>
    </row>
    <row r="109" spans="1:47">
      <c r="A109" s="1" t="s">
        <v>265</v>
      </c>
      <c r="B109" s="2">
        <v>4052</v>
      </c>
      <c r="C109" s="1" t="s">
        <v>266</v>
      </c>
      <c r="D109" s="1">
        <v>59</v>
      </c>
      <c r="E109" s="8">
        <v>62</v>
      </c>
      <c r="F109" s="10">
        <v>50</v>
      </c>
      <c r="G109" s="10">
        <v>58</v>
      </c>
      <c r="H109" s="1"/>
      <c r="I109" s="1"/>
      <c r="J109" s="1">
        <v>70</v>
      </c>
      <c r="K109" s="1">
        <v>43</v>
      </c>
      <c r="L109" s="1">
        <v>41</v>
      </c>
      <c r="M109" s="1">
        <v>40</v>
      </c>
      <c r="N109" s="1">
        <v>38</v>
      </c>
      <c r="O109" s="1">
        <v>42</v>
      </c>
      <c r="P109" s="1">
        <v>60</v>
      </c>
      <c r="Q109" s="1">
        <v>57</v>
      </c>
      <c r="R109" s="1" t="s">
        <v>48</v>
      </c>
      <c r="S109" s="1" t="s">
        <v>48</v>
      </c>
      <c r="T109" s="1" t="s">
        <v>48</v>
      </c>
      <c r="U109" s="1">
        <v>62</v>
      </c>
      <c r="V109" s="1">
        <v>18</v>
      </c>
      <c r="W109" s="1">
        <v>19</v>
      </c>
      <c r="X109" s="1" t="s">
        <v>48</v>
      </c>
      <c r="Y109" s="1" t="s">
        <v>48</v>
      </c>
      <c r="Z109" s="1" t="s">
        <v>48</v>
      </c>
      <c r="AA109" s="1" t="s">
        <v>48</v>
      </c>
      <c r="AB109" s="1" t="s">
        <v>48</v>
      </c>
      <c r="AC109" s="1" t="s">
        <v>48</v>
      </c>
      <c r="AD109" s="1" t="s">
        <v>48</v>
      </c>
      <c r="AE109" s="1" t="s">
        <v>48</v>
      </c>
      <c r="AF109" s="1" t="s">
        <v>48</v>
      </c>
      <c r="AG109" s="1"/>
      <c r="AH109" s="1">
        <v>80</v>
      </c>
      <c r="AI109" s="1"/>
      <c r="AJ109" s="1">
        <v>23</v>
      </c>
      <c r="AK109" s="1">
        <v>18</v>
      </c>
      <c r="AL109" s="1">
        <v>38</v>
      </c>
      <c r="AM109" s="1">
        <v>39</v>
      </c>
      <c r="AN109" s="1">
        <v>45</v>
      </c>
      <c r="AO109" s="1">
        <v>93</v>
      </c>
      <c r="AP109" s="1">
        <f t="shared" si="4"/>
        <v>1055</v>
      </c>
      <c r="AQ109" s="1" t="s">
        <v>55</v>
      </c>
      <c r="AR109" s="1">
        <f t="shared" si="5"/>
        <v>138</v>
      </c>
      <c r="AS109" s="1">
        <f t="shared" si="6"/>
        <v>92</v>
      </c>
      <c r="AT109" s="1"/>
      <c r="AU109" s="1">
        <f t="shared" si="7"/>
        <v>70.3333333333333</v>
      </c>
    </row>
    <row r="110" spans="1:47">
      <c r="A110" s="1" t="s">
        <v>267</v>
      </c>
      <c r="B110" s="2">
        <v>4053</v>
      </c>
      <c r="C110" s="1" t="s">
        <v>268</v>
      </c>
      <c r="D110" s="1">
        <v>58</v>
      </c>
      <c r="E110" s="8">
        <v>57</v>
      </c>
      <c r="F110" s="10">
        <v>50</v>
      </c>
      <c r="G110" s="1"/>
      <c r="H110" s="1">
        <v>55</v>
      </c>
      <c r="I110" s="1"/>
      <c r="J110" s="1">
        <v>54</v>
      </c>
      <c r="K110" s="1">
        <v>40</v>
      </c>
      <c r="L110" s="1">
        <v>40</v>
      </c>
      <c r="M110" s="1">
        <v>25</v>
      </c>
      <c r="N110" s="1">
        <v>30</v>
      </c>
      <c r="O110" s="1">
        <v>41</v>
      </c>
      <c r="P110" s="1">
        <v>42</v>
      </c>
      <c r="Q110" s="1">
        <v>43</v>
      </c>
      <c r="R110" s="1" t="s">
        <v>48</v>
      </c>
      <c r="S110" s="1" t="s">
        <v>48</v>
      </c>
      <c r="T110" s="1" t="s">
        <v>48</v>
      </c>
      <c r="U110" s="1" t="s">
        <v>48</v>
      </c>
      <c r="V110" s="1" t="s">
        <v>48</v>
      </c>
      <c r="W110" s="1" t="s">
        <v>48</v>
      </c>
      <c r="X110" s="1" t="s">
        <v>48</v>
      </c>
      <c r="Y110" s="1" t="s">
        <v>48</v>
      </c>
      <c r="Z110" s="1" t="s">
        <v>48</v>
      </c>
      <c r="AA110" s="1">
        <v>66</v>
      </c>
      <c r="AB110" s="1">
        <v>22</v>
      </c>
      <c r="AC110" s="1">
        <v>18</v>
      </c>
      <c r="AD110" s="1" t="s">
        <v>48</v>
      </c>
      <c r="AE110" s="1" t="s">
        <v>48</v>
      </c>
      <c r="AF110" s="1" t="s">
        <v>48</v>
      </c>
      <c r="AG110" s="1">
        <v>59</v>
      </c>
      <c r="AH110" s="1"/>
      <c r="AI110" s="1"/>
      <c r="AJ110" s="1">
        <v>24</v>
      </c>
      <c r="AK110" s="1">
        <v>18</v>
      </c>
      <c r="AL110" s="1">
        <v>38</v>
      </c>
      <c r="AM110" s="1">
        <v>37</v>
      </c>
      <c r="AN110" s="1">
        <v>41</v>
      </c>
      <c r="AO110" s="1">
        <v>80</v>
      </c>
      <c r="AP110" s="1">
        <f t="shared" si="4"/>
        <v>938</v>
      </c>
      <c r="AQ110" s="1" t="s">
        <v>64</v>
      </c>
      <c r="AR110" s="1">
        <f t="shared" si="5"/>
        <v>121</v>
      </c>
      <c r="AS110" s="1">
        <f t="shared" si="6"/>
        <v>80.6666666666667</v>
      </c>
      <c r="AT110" s="1"/>
      <c r="AU110" s="1">
        <f t="shared" si="7"/>
        <v>62.5333333333333</v>
      </c>
    </row>
    <row r="111" spans="1:47">
      <c r="A111" s="1" t="s">
        <v>269</v>
      </c>
      <c r="B111" s="2">
        <v>4952</v>
      </c>
      <c r="C111" s="1" t="s">
        <v>270</v>
      </c>
      <c r="D111" s="1">
        <v>60</v>
      </c>
      <c r="E111" s="8">
        <v>58</v>
      </c>
      <c r="F111" s="10">
        <v>45</v>
      </c>
      <c r="G111" s="10">
        <v>55</v>
      </c>
      <c r="H111" s="1"/>
      <c r="I111" s="1">
        <v>45</v>
      </c>
      <c r="J111" s="1"/>
      <c r="K111" s="1">
        <v>42</v>
      </c>
      <c r="L111" s="1">
        <v>41</v>
      </c>
      <c r="M111" s="1">
        <v>38</v>
      </c>
      <c r="N111" s="1">
        <v>38</v>
      </c>
      <c r="O111" s="1">
        <v>38</v>
      </c>
      <c r="P111" s="1">
        <v>63</v>
      </c>
      <c r="Q111" s="1">
        <v>64</v>
      </c>
      <c r="R111" s="1" t="s">
        <v>48</v>
      </c>
      <c r="S111" s="1" t="s">
        <v>48</v>
      </c>
      <c r="T111" s="1" t="s">
        <v>48</v>
      </c>
      <c r="U111" s="1">
        <v>74</v>
      </c>
      <c r="V111" s="1">
        <v>18</v>
      </c>
      <c r="W111" s="1">
        <v>19</v>
      </c>
      <c r="X111" s="1" t="s">
        <v>48</v>
      </c>
      <c r="Y111" s="1" t="s">
        <v>48</v>
      </c>
      <c r="Z111" s="1" t="s">
        <v>48</v>
      </c>
      <c r="AA111" s="1" t="s">
        <v>48</v>
      </c>
      <c r="AB111" s="1" t="s">
        <v>48</v>
      </c>
      <c r="AC111" s="1" t="s">
        <v>48</v>
      </c>
      <c r="AD111" s="1" t="s">
        <v>48</v>
      </c>
      <c r="AE111" s="1" t="s">
        <v>48</v>
      </c>
      <c r="AF111" s="1" t="s">
        <v>48</v>
      </c>
      <c r="AG111" s="1"/>
      <c r="AH111" s="1">
        <v>80</v>
      </c>
      <c r="AI111" s="1"/>
      <c r="AJ111" s="1">
        <v>22</v>
      </c>
      <c r="AK111" s="1">
        <v>20</v>
      </c>
      <c r="AL111" s="1">
        <v>34</v>
      </c>
      <c r="AM111" s="1">
        <v>21</v>
      </c>
      <c r="AN111" s="1">
        <v>40</v>
      </c>
      <c r="AO111" s="1">
        <v>86</v>
      </c>
      <c r="AP111" s="1">
        <f t="shared" si="4"/>
        <v>1001</v>
      </c>
      <c r="AQ111" s="1" t="s">
        <v>55</v>
      </c>
      <c r="AR111" s="1">
        <f t="shared" si="5"/>
        <v>126</v>
      </c>
      <c r="AS111" s="1">
        <f t="shared" si="6"/>
        <v>84</v>
      </c>
      <c r="AT111" s="1"/>
      <c r="AU111" s="1">
        <f t="shared" si="7"/>
        <v>66.7333333333333</v>
      </c>
    </row>
    <row r="112" spans="1:47">
      <c r="A112" s="1" t="s">
        <v>271</v>
      </c>
      <c r="B112" s="2">
        <v>4054</v>
      </c>
      <c r="C112" s="1" t="s">
        <v>272</v>
      </c>
      <c r="D112" s="1">
        <v>61</v>
      </c>
      <c r="E112" s="8">
        <v>55</v>
      </c>
      <c r="F112" s="10">
        <v>52</v>
      </c>
      <c r="G112" s="10">
        <v>58</v>
      </c>
      <c r="H112" s="1"/>
      <c r="I112" s="1">
        <v>46</v>
      </c>
      <c r="J112" s="1"/>
      <c r="K112" s="1">
        <v>43</v>
      </c>
      <c r="L112" s="1">
        <v>41</v>
      </c>
      <c r="M112" s="1">
        <v>37</v>
      </c>
      <c r="N112" s="1">
        <v>38</v>
      </c>
      <c r="O112" s="1">
        <v>43</v>
      </c>
      <c r="P112" s="1">
        <v>61</v>
      </c>
      <c r="Q112" s="1">
        <v>53</v>
      </c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>
        <v>55</v>
      </c>
      <c r="AE112" s="1">
        <v>23</v>
      </c>
      <c r="AF112" s="1">
        <v>23</v>
      </c>
      <c r="AG112" s="1"/>
      <c r="AH112" s="1">
        <v>66</v>
      </c>
      <c r="AI112" s="1"/>
      <c r="AJ112" s="1">
        <v>22</v>
      </c>
      <c r="AK112" s="1">
        <v>20</v>
      </c>
      <c r="AL112" s="1">
        <v>38</v>
      </c>
      <c r="AM112" s="1">
        <v>38</v>
      </c>
      <c r="AN112" s="1">
        <v>45</v>
      </c>
      <c r="AO112" s="1">
        <v>96</v>
      </c>
      <c r="AP112" s="1">
        <f t="shared" si="4"/>
        <v>1014</v>
      </c>
      <c r="AQ112" s="1" t="s">
        <v>55</v>
      </c>
      <c r="AR112" s="1">
        <f t="shared" si="5"/>
        <v>141</v>
      </c>
      <c r="AS112" s="1">
        <f t="shared" si="6"/>
        <v>94</v>
      </c>
      <c r="AT112" s="1"/>
      <c r="AU112" s="1">
        <f t="shared" si="7"/>
        <v>67.6</v>
      </c>
    </row>
    <row r="113" spans="1:47">
      <c r="A113" s="1" t="s">
        <v>273</v>
      </c>
      <c r="B113" s="2">
        <v>4953</v>
      </c>
      <c r="C113" s="1" t="s">
        <v>274</v>
      </c>
      <c r="D113" s="1">
        <v>49</v>
      </c>
      <c r="E113" s="8">
        <v>55</v>
      </c>
      <c r="F113" s="10">
        <v>44</v>
      </c>
      <c r="G113" s="10">
        <v>62</v>
      </c>
      <c r="H113" s="1"/>
      <c r="I113" s="1"/>
      <c r="J113" s="1">
        <v>50</v>
      </c>
      <c r="K113" s="1">
        <v>42</v>
      </c>
      <c r="L113" s="1">
        <v>39</v>
      </c>
      <c r="M113" s="1">
        <v>35</v>
      </c>
      <c r="N113" s="1">
        <v>32</v>
      </c>
      <c r="O113" s="1">
        <v>43</v>
      </c>
      <c r="P113" s="1">
        <v>65</v>
      </c>
      <c r="Q113" s="1">
        <v>51</v>
      </c>
      <c r="R113" s="1"/>
      <c r="S113" s="1"/>
      <c r="T113" s="1"/>
      <c r="U113" s="1"/>
      <c r="V113" s="1"/>
      <c r="W113" s="1"/>
      <c r="X113" s="1">
        <v>67</v>
      </c>
      <c r="Y113" s="1">
        <v>22</v>
      </c>
      <c r="Z113" s="1">
        <v>20</v>
      </c>
      <c r="AA113" s="1"/>
      <c r="AB113" s="1"/>
      <c r="AC113" s="1"/>
      <c r="AD113" s="1"/>
      <c r="AE113" s="1"/>
      <c r="AF113" s="1"/>
      <c r="AG113" s="1">
        <v>45</v>
      </c>
      <c r="AH113" s="1"/>
      <c r="AI113" s="1"/>
      <c r="AJ113" s="1">
        <v>21</v>
      </c>
      <c r="AK113" s="1">
        <v>21</v>
      </c>
      <c r="AL113" s="1">
        <v>40</v>
      </c>
      <c r="AM113" s="1">
        <v>42</v>
      </c>
      <c r="AN113" s="1">
        <v>47</v>
      </c>
      <c r="AO113" s="1">
        <v>95</v>
      </c>
      <c r="AP113" s="1">
        <f t="shared" si="4"/>
        <v>987</v>
      </c>
      <c r="AQ113" s="1" t="s">
        <v>64</v>
      </c>
      <c r="AR113" s="1">
        <f t="shared" si="5"/>
        <v>142</v>
      </c>
      <c r="AS113" s="1">
        <f t="shared" si="6"/>
        <v>94.6666666666667</v>
      </c>
      <c r="AT113" s="1"/>
      <c r="AU113" s="1">
        <f t="shared" si="7"/>
        <v>65.8</v>
      </c>
    </row>
    <row r="114" spans="1:47">
      <c r="A114" s="1" t="s">
        <v>275</v>
      </c>
      <c r="B114" s="2">
        <v>4055</v>
      </c>
      <c r="C114" s="1" t="s">
        <v>276</v>
      </c>
      <c r="D114" s="1">
        <v>47</v>
      </c>
      <c r="E114" s="8">
        <v>52</v>
      </c>
      <c r="F114" s="10">
        <v>53</v>
      </c>
      <c r="G114" s="10">
        <v>51</v>
      </c>
      <c r="H114" s="1"/>
      <c r="I114" s="1">
        <v>41</v>
      </c>
      <c r="J114" s="1"/>
      <c r="K114" s="1">
        <v>40</v>
      </c>
      <c r="L114" s="1">
        <v>40</v>
      </c>
      <c r="M114" s="1">
        <v>39</v>
      </c>
      <c r="N114" s="1">
        <v>38</v>
      </c>
      <c r="O114" s="1">
        <v>42</v>
      </c>
      <c r="P114" s="1">
        <v>47</v>
      </c>
      <c r="Q114" s="1">
        <v>46</v>
      </c>
      <c r="R114" s="1" t="s">
        <v>48</v>
      </c>
      <c r="S114" s="1" t="s">
        <v>48</v>
      </c>
      <c r="T114" s="1" t="s">
        <v>48</v>
      </c>
      <c r="U114" s="1" t="s">
        <v>48</v>
      </c>
      <c r="V114" s="1" t="s">
        <v>48</v>
      </c>
      <c r="W114" s="1" t="s">
        <v>48</v>
      </c>
      <c r="X114" s="1" t="s">
        <v>48</v>
      </c>
      <c r="Y114" s="1" t="s">
        <v>48</v>
      </c>
      <c r="Z114" s="1" t="s">
        <v>48</v>
      </c>
      <c r="AA114" s="1">
        <v>52</v>
      </c>
      <c r="AB114" s="1">
        <v>22</v>
      </c>
      <c r="AC114" s="1">
        <v>23</v>
      </c>
      <c r="AD114" s="1" t="s">
        <v>48</v>
      </c>
      <c r="AE114" s="1" t="s">
        <v>48</v>
      </c>
      <c r="AF114" s="1" t="s">
        <v>48</v>
      </c>
      <c r="AG114" s="1"/>
      <c r="AH114" s="1">
        <v>70</v>
      </c>
      <c r="AI114" s="1"/>
      <c r="AJ114" s="1">
        <v>22</v>
      </c>
      <c r="AK114" s="1">
        <v>21</v>
      </c>
      <c r="AL114" s="1">
        <v>38</v>
      </c>
      <c r="AM114" s="1">
        <v>34</v>
      </c>
      <c r="AN114" s="1">
        <v>48</v>
      </c>
      <c r="AO114" s="1">
        <v>97</v>
      </c>
      <c r="AP114" s="1">
        <f t="shared" si="4"/>
        <v>963</v>
      </c>
      <c r="AQ114" s="1" t="s">
        <v>64</v>
      </c>
      <c r="AR114" s="1">
        <f t="shared" si="5"/>
        <v>145</v>
      </c>
      <c r="AS114" s="1">
        <f t="shared" si="6"/>
        <v>96.6666666666667</v>
      </c>
      <c r="AT114" s="1"/>
      <c r="AU114" s="1">
        <f t="shared" si="7"/>
        <v>64.2</v>
      </c>
    </row>
    <row r="115" spans="1:47">
      <c r="A115" s="1" t="s">
        <v>277</v>
      </c>
      <c r="B115" s="2">
        <v>4954</v>
      </c>
      <c r="C115" s="1" t="s">
        <v>278</v>
      </c>
      <c r="D115" s="1">
        <v>57</v>
      </c>
      <c r="E115" s="8">
        <v>59</v>
      </c>
      <c r="F115" s="10">
        <v>59</v>
      </c>
      <c r="G115" s="10"/>
      <c r="H115" s="10">
        <v>51</v>
      </c>
      <c r="I115" s="1"/>
      <c r="J115" s="1">
        <v>54</v>
      </c>
      <c r="K115" s="1">
        <v>42</v>
      </c>
      <c r="L115" s="1">
        <v>41</v>
      </c>
      <c r="M115" s="1">
        <v>40</v>
      </c>
      <c r="N115" s="1">
        <v>38</v>
      </c>
      <c r="O115" s="1">
        <v>41</v>
      </c>
      <c r="P115" s="1">
        <v>66</v>
      </c>
      <c r="Q115" s="1">
        <v>54</v>
      </c>
      <c r="R115" s="1" t="s">
        <v>48</v>
      </c>
      <c r="S115" s="1" t="s">
        <v>48</v>
      </c>
      <c r="T115" s="1" t="s">
        <v>48</v>
      </c>
      <c r="U115" s="1" t="s">
        <v>48</v>
      </c>
      <c r="V115" s="1" t="s">
        <v>48</v>
      </c>
      <c r="W115" s="1" t="s">
        <v>48</v>
      </c>
      <c r="X115" s="1" t="s">
        <v>48</v>
      </c>
      <c r="Y115" s="1" t="s">
        <v>48</v>
      </c>
      <c r="Z115" s="1" t="s">
        <v>48</v>
      </c>
      <c r="AA115" s="1">
        <v>57</v>
      </c>
      <c r="AB115" s="1">
        <v>23</v>
      </c>
      <c r="AC115" s="1">
        <v>21</v>
      </c>
      <c r="AD115" s="1" t="s">
        <v>48</v>
      </c>
      <c r="AE115" s="1" t="s">
        <v>48</v>
      </c>
      <c r="AF115" s="1" t="s">
        <v>48</v>
      </c>
      <c r="AG115" s="1">
        <v>56</v>
      </c>
      <c r="AH115" s="1"/>
      <c r="AI115" s="1"/>
      <c r="AJ115" s="1">
        <v>20</v>
      </c>
      <c r="AK115" s="1">
        <v>13</v>
      </c>
      <c r="AL115" s="1">
        <v>40</v>
      </c>
      <c r="AM115" s="1">
        <v>44</v>
      </c>
      <c r="AN115" s="1">
        <v>43</v>
      </c>
      <c r="AO115" s="1">
        <v>95</v>
      </c>
      <c r="AP115" s="1">
        <f t="shared" si="4"/>
        <v>1014</v>
      </c>
      <c r="AQ115" s="1" t="s">
        <v>55</v>
      </c>
      <c r="AR115" s="1">
        <f t="shared" si="5"/>
        <v>138</v>
      </c>
      <c r="AS115" s="1">
        <f t="shared" si="6"/>
        <v>92</v>
      </c>
      <c r="AT115" s="1"/>
      <c r="AU115" s="1">
        <f t="shared" si="7"/>
        <v>67.6</v>
      </c>
    </row>
    <row r="116" spans="1:47">
      <c r="A116" s="1" t="s">
        <v>279</v>
      </c>
      <c r="B116" s="2">
        <v>4056</v>
      </c>
      <c r="C116" s="1" t="s">
        <v>280</v>
      </c>
      <c r="D116" s="1">
        <v>40</v>
      </c>
      <c r="E116" s="8">
        <v>62</v>
      </c>
      <c r="F116" s="10">
        <v>42</v>
      </c>
      <c r="G116" s="1"/>
      <c r="H116" s="1">
        <v>64</v>
      </c>
      <c r="I116" s="1">
        <v>49</v>
      </c>
      <c r="J116" s="1"/>
      <c r="K116" s="1">
        <v>43</v>
      </c>
      <c r="L116" s="1">
        <v>40</v>
      </c>
      <c r="M116" s="1">
        <v>32</v>
      </c>
      <c r="N116" s="1">
        <v>34</v>
      </c>
      <c r="O116" s="1">
        <v>43</v>
      </c>
      <c r="P116" s="1">
        <v>61</v>
      </c>
      <c r="Q116" s="1">
        <v>50</v>
      </c>
      <c r="R116" s="1" t="s">
        <v>48</v>
      </c>
      <c r="S116" s="1" t="s">
        <v>48</v>
      </c>
      <c r="T116" s="1" t="s">
        <v>48</v>
      </c>
      <c r="U116" s="1">
        <v>54</v>
      </c>
      <c r="V116" s="1">
        <v>20</v>
      </c>
      <c r="W116" s="1">
        <v>21</v>
      </c>
      <c r="X116" s="1" t="s">
        <v>48</v>
      </c>
      <c r="Y116" s="1" t="s">
        <v>48</v>
      </c>
      <c r="Z116" s="1" t="s">
        <v>48</v>
      </c>
      <c r="AA116" s="1" t="s">
        <v>48</v>
      </c>
      <c r="AB116" s="1" t="s">
        <v>48</v>
      </c>
      <c r="AC116" s="1" t="s">
        <v>48</v>
      </c>
      <c r="AD116" s="1" t="s">
        <v>48</v>
      </c>
      <c r="AE116" s="1" t="s">
        <v>48</v>
      </c>
      <c r="AF116" s="1" t="s">
        <v>48</v>
      </c>
      <c r="AG116" s="1"/>
      <c r="AH116" s="1">
        <v>77</v>
      </c>
      <c r="AI116" s="1"/>
      <c r="AJ116" s="1">
        <v>21</v>
      </c>
      <c r="AK116" s="1">
        <v>21</v>
      </c>
      <c r="AL116" s="1">
        <v>41</v>
      </c>
      <c r="AM116" s="1">
        <v>41</v>
      </c>
      <c r="AN116" s="1">
        <v>47</v>
      </c>
      <c r="AO116" s="1">
        <v>96</v>
      </c>
      <c r="AP116" s="1">
        <f t="shared" si="4"/>
        <v>999</v>
      </c>
      <c r="AQ116" s="1" t="s">
        <v>55</v>
      </c>
      <c r="AR116" s="1">
        <f t="shared" si="5"/>
        <v>143</v>
      </c>
      <c r="AS116" s="1">
        <f t="shared" si="6"/>
        <v>95.3333333333333</v>
      </c>
      <c r="AT116" s="1"/>
      <c r="AU116" s="1">
        <f t="shared" si="7"/>
        <v>66.6</v>
      </c>
    </row>
    <row r="117" spans="1:47">
      <c r="A117" s="1" t="s">
        <v>281</v>
      </c>
      <c r="B117" s="2">
        <v>4955</v>
      </c>
      <c r="C117" s="1" t="s">
        <v>282</v>
      </c>
      <c r="D117" s="1">
        <v>64</v>
      </c>
      <c r="E117" s="8">
        <v>62</v>
      </c>
      <c r="F117" s="10">
        <v>42</v>
      </c>
      <c r="G117" s="10">
        <v>60</v>
      </c>
      <c r="H117" s="1"/>
      <c r="I117" s="1"/>
      <c r="J117" s="1">
        <v>53</v>
      </c>
      <c r="K117" s="1">
        <v>41</v>
      </c>
      <c r="L117" s="1">
        <v>41</v>
      </c>
      <c r="M117" s="1">
        <v>38</v>
      </c>
      <c r="N117" s="1">
        <v>35</v>
      </c>
      <c r="O117" s="1">
        <v>41</v>
      </c>
      <c r="P117" s="1">
        <v>54</v>
      </c>
      <c r="Q117" s="1">
        <v>53</v>
      </c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>
        <v>53</v>
      </c>
      <c r="AE117" s="1">
        <v>21</v>
      </c>
      <c r="AF117" s="1">
        <v>22</v>
      </c>
      <c r="AG117" s="1">
        <v>60</v>
      </c>
      <c r="AH117" s="1"/>
      <c r="AI117" s="1"/>
      <c r="AJ117" s="1">
        <v>22</v>
      </c>
      <c r="AK117" s="1">
        <v>20</v>
      </c>
      <c r="AL117" s="1">
        <v>40</v>
      </c>
      <c r="AM117" s="1">
        <v>39</v>
      </c>
      <c r="AN117" s="1">
        <v>46</v>
      </c>
      <c r="AO117" s="1">
        <v>87</v>
      </c>
      <c r="AP117" s="1">
        <f t="shared" si="4"/>
        <v>994</v>
      </c>
      <c r="AQ117" s="1" t="s">
        <v>55</v>
      </c>
      <c r="AR117" s="1">
        <f t="shared" si="5"/>
        <v>133</v>
      </c>
      <c r="AS117" s="1">
        <f t="shared" si="6"/>
        <v>88.6666666666667</v>
      </c>
      <c r="AT117" s="1"/>
      <c r="AU117" s="1">
        <f t="shared" si="7"/>
        <v>66.2666666666667</v>
      </c>
    </row>
    <row r="118" spans="1:47">
      <c r="A118" s="1" t="s">
        <v>283</v>
      </c>
      <c r="B118" s="2">
        <v>4057</v>
      </c>
      <c r="C118" s="1" t="s">
        <v>284</v>
      </c>
      <c r="D118" s="1">
        <v>53</v>
      </c>
      <c r="E118" s="8">
        <v>58</v>
      </c>
      <c r="F118" s="10">
        <v>58</v>
      </c>
      <c r="G118" s="1"/>
      <c r="H118" s="1">
        <v>61</v>
      </c>
      <c r="I118" s="1"/>
      <c r="J118" s="1">
        <v>74</v>
      </c>
      <c r="K118" s="1">
        <v>40</v>
      </c>
      <c r="L118" s="1">
        <v>38</v>
      </c>
      <c r="M118" s="1">
        <v>36</v>
      </c>
      <c r="N118" s="1">
        <v>28</v>
      </c>
      <c r="O118" s="1">
        <v>43</v>
      </c>
      <c r="P118" s="1">
        <v>57</v>
      </c>
      <c r="Q118" s="1">
        <v>55</v>
      </c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>
        <v>67</v>
      </c>
      <c r="AE118" s="1">
        <v>19</v>
      </c>
      <c r="AF118" s="1">
        <v>19</v>
      </c>
      <c r="AG118" s="1">
        <v>55</v>
      </c>
      <c r="AH118" s="1"/>
      <c r="AI118" s="1"/>
      <c r="AJ118" s="1">
        <v>22</v>
      </c>
      <c r="AK118" s="1">
        <v>23</v>
      </c>
      <c r="AL118" s="1">
        <v>43</v>
      </c>
      <c r="AM118" s="1">
        <v>42</v>
      </c>
      <c r="AN118" s="1">
        <v>44</v>
      </c>
      <c r="AO118" s="1">
        <v>92</v>
      </c>
      <c r="AP118" s="1">
        <f t="shared" si="4"/>
        <v>1027</v>
      </c>
      <c r="AQ118" s="1" t="s">
        <v>55</v>
      </c>
      <c r="AR118" s="1">
        <f t="shared" si="5"/>
        <v>136</v>
      </c>
      <c r="AS118" s="1">
        <f t="shared" si="6"/>
        <v>90.6666666666667</v>
      </c>
      <c r="AT118" s="1"/>
      <c r="AU118" s="1">
        <f t="shared" si="7"/>
        <v>68.4666666666667</v>
      </c>
    </row>
    <row r="119" spans="1:47">
      <c r="A119" s="1" t="s">
        <v>285</v>
      </c>
      <c r="B119" s="2">
        <v>4956</v>
      </c>
      <c r="C119" s="1" t="s">
        <v>286</v>
      </c>
      <c r="D119" s="1">
        <v>43</v>
      </c>
      <c r="E119" s="8">
        <v>60</v>
      </c>
      <c r="F119" s="10">
        <v>40</v>
      </c>
      <c r="G119" s="10">
        <v>52</v>
      </c>
      <c r="H119" s="1"/>
      <c r="I119" s="1">
        <v>44</v>
      </c>
      <c r="J119" s="1"/>
      <c r="K119" s="1">
        <v>40</v>
      </c>
      <c r="L119" s="1">
        <v>40</v>
      </c>
      <c r="M119" s="1">
        <v>39</v>
      </c>
      <c r="N119" s="1">
        <v>36</v>
      </c>
      <c r="O119" s="1">
        <v>42</v>
      </c>
      <c r="P119" s="1">
        <v>67</v>
      </c>
      <c r="Q119" s="1">
        <v>49</v>
      </c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>
        <v>61</v>
      </c>
      <c r="AE119" s="1">
        <v>22</v>
      </c>
      <c r="AF119" s="1">
        <v>24</v>
      </c>
      <c r="AG119" s="1"/>
      <c r="AH119" s="1"/>
      <c r="AI119" s="1">
        <v>54</v>
      </c>
      <c r="AJ119" s="1">
        <v>22</v>
      </c>
      <c r="AK119" s="1">
        <v>20</v>
      </c>
      <c r="AL119" s="1">
        <v>38</v>
      </c>
      <c r="AM119" s="1">
        <v>40</v>
      </c>
      <c r="AN119" s="1">
        <v>42</v>
      </c>
      <c r="AO119" s="1">
        <v>90</v>
      </c>
      <c r="AP119" s="1">
        <f t="shared" si="4"/>
        <v>965</v>
      </c>
      <c r="AQ119" s="1" t="s">
        <v>64</v>
      </c>
      <c r="AR119" s="1">
        <f t="shared" si="5"/>
        <v>132</v>
      </c>
      <c r="AS119" s="1">
        <f t="shared" si="6"/>
        <v>88</v>
      </c>
      <c r="AT119" s="1"/>
      <c r="AU119" s="1">
        <f t="shared" si="7"/>
        <v>64.3333333333333</v>
      </c>
    </row>
    <row r="120" spans="1:47">
      <c r="A120" s="1" t="s">
        <v>287</v>
      </c>
      <c r="B120" s="2">
        <v>4058</v>
      </c>
      <c r="C120" s="1" t="s">
        <v>288</v>
      </c>
      <c r="D120" s="1">
        <v>55</v>
      </c>
      <c r="E120" s="8">
        <v>60</v>
      </c>
      <c r="F120" s="10">
        <v>33</v>
      </c>
      <c r="G120" s="10">
        <v>43</v>
      </c>
      <c r="H120" s="1"/>
      <c r="I120" s="1">
        <v>48</v>
      </c>
      <c r="J120" s="1"/>
      <c r="K120" s="1">
        <v>39</v>
      </c>
      <c r="L120" s="1">
        <v>38</v>
      </c>
      <c r="M120" s="1">
        <v>35</v>
      </c>
      <c r="N120" s="1">
        <v>32</v>
      </c>
      <c r="O120" s="1">
        <v>39</v>
      </c>
      <c r="P120" s="1">
        <v>41</v>
      </c>
      <c r="Q120" s="1">
        <v>36</v>
      </c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>
        <v>46</v>
      </c>
      <c r="AE120" s="1">
        <v>20</v>
      </c>
      <c r="AF120" s="1">
        <v>20</v>
      </c>
      <c r="AG120" s="1">
        <v>39</v>
      </c>
      <c r="AH120" s="1"/>
      <c r="AI120" s="1"/>
      <c r="AJ120" s="1">
        <v>21</v>
      </c>
      <c r="AK120" s="1">
        <v>19</v>
      </c>
      <c r="AL120" s="1">
        <v>35</v>
      </c>
      <c r="AM120" s="1">
        <v>36</v>
      </c>
      <c r="AN120" s="1">
        <v>41</v>
      </c>
      <c r="AO120" s="1">
        <v>86</v>
      </c>
      <c r="AP120" s="1">
        <f t="shared" si="4"/>
        <v>862</v>
      </c>
      <c r="AQ120" s="1" t="s">
        <v>49</v>
      </c>
      <c r="AR120" s="1">
        <f t="shared" si="5"/>
        <v>127</v>
      </c>
      <c r="AS120" s="1">
        <f t="shared" si="6"/>
        <v>84.6666666666667</v>
      </c>
      <c r="AT120" s="1"/>
      <c r="AU120" s="1">
        <f t="shared" si="7"/>
        <v>57.4666666666667</v>
      </c>
    </row>
    <row r="121" spans="1:47">
      <c r="A121" s="1" t="s">
        <v>289</v>
      </c>
      <c r="B121" s="2">
        <v>4059</v>
      </c>
      <c r="C121" s="1" t="s">
        <v>290</v>
      </c>
      <c r="D121" s="1">
        <v>50</v>
      </c>
      <c r="E121" s="8">
        <v>45</v>
      </c>
      <c r="F121" s="10">
        <v>45</v>
      </c>
      <c r="G121" s="10">
        <v>56</v>
      </c>
      <c r="H121" s="1"/>
      <c r="I121" s="1">
        <v>55</v>
      </c>
      <c r="J121" s="1"/>
      <c r="K121" s="1">
        <v>39</v>
      </c>
      <c r="L121" s="1">
        <v>38</v>
      </c>
      <c r="M121" s="1">
        <v>43</v>
      </c>
      <c r="N121" s="1">
        <v>38</v>
      </c>
      <c r="O121" s="1">
        <v>43</v>
      </c>
      <c r="P121" s="1">
        <v>62</v>
      </c>
      <c r="Q121" s="1">
        <v>52</v>
      </c>
      <c r="R121" s="1" t="s">
        <v>48</v>
      </c>
      <c r="S121" s="1" t="s">
        <v>48</v>
      </c>
      <c r="T121" s="1" t="s">
        <v>48</v>
      </c>
      <c r="U121" s="1">
        <v>69</v>
      </c>
      <c r="V121" s="1">
        <v>22</v>
      </c>
      <c r="W121" s="1">
        <v>23</v>
      </c>
      <c r="X121" s="1" t="s">
        <v>48</v>
      </c>
      <c r="Y121" s="1" t="s">
        <v>48</v>
      </c>
      <c r="Z121" s="1" t="s">
        <v>48</v>
      </c>
      <c r="AA121" s="1" t="s">
        <v>48</v>
      </c>
      <c r="AB121" s="1" t="s">
        <v>48</v>
      </c>
      <c r="AC121" s="1" t="s">
        <v>48</v>
      </c>
      <c r="AD121" s="1" t="s">
        <v>48</v>
      </c>
      <c r="AE121" s="1" t="s">
        <v>48</v>
      </c>
      <c r="AF121" s="1" t="s">
        <v>48</v>
      </c>
      <c r="AG121" s="1"/>
      <c r="AH121" s="1"/>
      <c r="AI121" s="1">
        <v>59</v>
      </c>
      <c r="AJ121" s="1">
        <v>20</v>
      </c>
      <c r="AK121" s="1">
        <v>22</v>
      </c>
      <c r="AL121" s="1">
        <v>38</v>
      </c>
      <c r="AM121" s="1">
        <v>37</v>
      </c>
      <c r="AN121" s="1">
        <v>48</v>
      </c>
      <c r="AO121" s="1">
        <v>97</v>
      </c>
      <c r="AP121" s="1">
        <f t="shared" si="4"/>
        <v>1001</v>
      </c>
      <c r="AQ121" s="1" t="s">
        <v>55</v>
      </c>
      <c r="AR121" s="1">
        <f t="shared" si="5"/>
        <v>145</v>
      </c>
      <c r="AS121" s="1">
        <f t="shared" si="6"/>
        <v>96.6666666666667</v>
      </c>
      <c r="AT121" s="1"/>
      <c r="AU121" s="1">
        <f t="shared" si="7"/>
        <v>66.7333333333333</v>
      </c>
    </row>
    <row r="122" spans="1:47">
      <c r="A122" s="1" t="s">
        <v>291</v>
      </c>
      <c r="B122" s="2">
        <v>4980</v>
      </c>
      <c r="C122" s="1" t="s">
        <v>292</v>
      </c>
      <c r="D122" s="1">
        <v>58</v>
      </c>
      <c r="E122" s="8">
        <v>56</v>
      </c>
      <c r="F122" s="10">
        <v>42</v>
      </c>
      <c r="G122" s="1"/>
      <c r="H122" s="1">
        <v>45</v>
      </c>
      <c r="I122" s="1">
        <v>44</v>
      </c>
      <c r="J122" s="1"/>
      <c r="K122" s="1">
        <v>39</v>
      </c>
      <c r="L122" s="1">
        <v>39</v>
      </c>
      <c r="M122" s="1">
        <v>39</v>
      </c>
      <c r="N122" s="1">
        <v>36</v>
      </c>
      <c r="O122" s="1">
        <v>35</v>
      </c>
      <c r="P122" s="1">
        <v>50</v>
      </c>
      <c r="Q122" s="1">
        <v>53</v>
      </c>
      <c r="R122" s="1">
        <v>69</v>
      </c>
      <c r="S122" s="1">
        <v>17</v>
      </c>
      <c r="T122" s="1">
        <v>17</v>
      </c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>
        <v>61</v>
      </c>
      <c r="AI122" s="1"/>
      <c r="AJ122" s="1">
        <v>20</v>
      </c>
      <c r="AK122" s="1">
        <v>20</v>
      </c>
      <c r="AL122" s="1">
        <v>32</v>
      </c>
      <c r="AM122" s="1">
        <v>34</v>
      </c>
      <c r="AN122" s="1">
        <v>38</v>
      </c>
      <c r="AO122" s="1">
        <v>88</v>
      </c>
      <c r="AP122" s="1">
        <f t="shared" si="4"/>
        <v>932</v>
      </c>
      <c r="AQ122" s="1" t="s">
        <v>64</v>
      </c>
      <c r="AR122" s="1">
        <f t="shared" si="5"/>
        <v>126</v>
      </c>
      <c r="AS122" s="1">
        <f t="shared" si="6"/>
        <v>84</v>
      </c>
      <c r="AT122" s="1"/>
      <c r="AU122" s="1">
        <f t="shared" si="7"/>
        <v>62.1333333333333</v>
      </c>
    </row>
    <row r="123" spans="1:47">
      <c r="A123" s="1" t="s">
        <v>293</v>
      </c>
      <c r="B123" s="2">
        <v>4060</v>
      </c>
      <c r="C123" s="1" t="s">
        <v>294</v>
      </c>
      <c r="D123" s="1">
        <v>56</v>
      </c>
      <c r="E123" s="8">
        <v>66</v>
      </c>
      <c r="F123" s="10">
        <v>61</v>
      </c>
      <c r="G123" s="10">
        <v>63</v>
      </c>
      <c r="H123" s="1"/>
      <c r="I123" s="1">
        <v>55</v>
      </c>
      <c r="J123" s="1"/>
      <c r="K123" s="1">
        <v>42</v>
      </c>
      <c r="L123" s="1">
        <v>41</v>
      </c>
      <c r="M123" s="1">
        <v>45</v>
      </c>
      <c r="N123" s="1">
        <v>40</v>
      </c>
      <c r="O123" s="1">
        <v>43</v>
      </c>
      <c r="P123" s="1">
        <v>59</v>
      </c>
      <c r="Q123" s="1">
        <v>66</v>
      </c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>
        <v>64</v>
      </c>
      <c r="AE123" s="1">
        <v>21</v>
      </c>
      <c r="AF123" s="1">
        <v>22</v>
      </c>
      <c r="AG123" s="1"/>
      <c r="AH123" s="1">
        <v>82</v>
      </c>
      <c r="AI123" s="1"/>
      <c r="AJ123" s="1">
        <v>22</v>
      </c>
      <c r="AK123" s="1">
        <v>22</v>
      </c>
      <c r="AL123" s="1">
        <v>37</v>
      </c>
      <c r="AM123" s="1">
        <v>38</v>
      </c>
      <c r="AN123" s="1">
        <v>43</v>
      </c>
      <c r="AO123" s="1">
        <v>92</v>
      </c>
      <c r="AP123" s="1">
        <f t="shared" si="4"/>
        <v>1080</v>
      </c>
      <c r="AQ123" s="1" t="s">
        <v>55</v>
      </c>
      <c r="AR123" s="1">
        <f t="shared" si="5"/>
        <v>135</v>
      </c>
      <c r="AS123" s="1">
        <f t="shared" si="6"/>
        <v>90</v>
      </c>
      <c r="AT123" s="1"/>
      <c r="AU123" s="1">
        <f t="shared" si="7"/>
        <v>72</v>
      </c>
    </row>
    <row r="124" spans="1:47">
      <c r="A124" s="1" t="s">
        <v>295</v>
      </c>
      <c r="B124" s="2">
        <v>4957</v>
      </c>
      <c r="C124" s="1" t="s">
        <v>296</v>
      </c>
      <c r="D124" s="1">
        <v>55</v>
      </c>
      <c r="E124" s="8">
        <v>59</v>
      </c>
      <c r="F124" s="10">
        <v>50</v>
      </c>
      <c r="G124" s="10">
        <v>48</v>
      </c>
      <c r="H124" s="1"/>
      <c r="I124" s="1"/>
      <c r="J124" s="1">
        <v>54</v>
      </c>
      <c r="K124" s="1">
        <v>39</v>
      </c>
      <c r="L124" s="1">
        <v>38</v>
      </c>
      <c r="M124" s="1">
        <v>37</v>
      </c>
      <c r="N124" s="1">
        <v>37</v>
      </c>
      <c r="O124" s="1">
        <v>43</v>
      </c>
      <c r="P124" s="1">
        <v>45</v>
      </c>
      <c r="Q124" s="1">
        <v>65</v>
      </c>
      <c r="R124" s="1" t="s">
        <v>48</v>
      </c>
      <c r="S124" s="1" t="s">
        <v>48</v>
      </c>
      <c r="T124" s="1" t="s">
        <v>48</v>
      </c>
      <c r="U124" s="1">
        <v>65</v>
      </c>
      <c r="V124" s="1">
        <v>23</v>
      </c>
      <c r="W124" s="1">
        <v>23</v>
      </c>
      <c r="X124" s="1" t="s">
        <v>48</v>
      </c>
      <c r="Y124" s="1" t="s">
        <v>48</v>
      </c>
      <c r="Z124" s="1" t="s">
        <v>48</v>
      </c>
      <c r="AA124" s="1" t="s">
        <v>48</v>
      </c>
      <c r="AB124" s="1" t="s">
        <v>48</v>
      </c>
      <c r="AC124" s="1" t="s">
        <v>48</v>
      </c>
      <c r="AD124" s="1" t="s">
        <v>48</v>
      </c>
      <c r="AE124" s="1" t="s">
        <v>48</v>
      </c>
      <c r="AF124" s="1" t="s">
        <v>48</v>
      </c>
      <c r="AG124" s="1"/>
      <c r="AH124" s="1">
        <v>78</v>
      </c>
      <c r="AI124" s="1"/>
      <c r="AJ124" s="1">
        <v>22</v>
      </c>
      <c r="AK124" s="1">
        <v>19</v>
      </c>
      <c r="AL124" s="1">
        <v>40</v>
      </c>
      <c r="AM124" s="1">
        <v>38</v>
      </c>
      <c r="AN124" s="1">
        <v>46</v>
      </c>
      <c r="AO124" s="1">
        <v>95</v>
      </c>
      <c r="AP124" s="1">
        <f t="shared" si="4"/>
        <v>1019</v>
      </c>
      <c r="AQ124" s="1" t="s">
        <v>55</v>
      </c>
      <c r="AR124" s="1">
        <f t="shared" si="5"/>
        <v>141</v>
      </c>
      <c r="AS124" s="1">
        <f t="shared" si="6"/>
        <v>94</v>
      </c>
      <c r="AT124" s="1"/>
      <c r="AU124" s="1">
        <f t="shared" si="7"/>
        <v>67.9333333333333</v>
      </c>
    </row>
    <row r="125" spans="1:47">
      <c r="A125" s="1" t="s">
        <v>297</v>
      </c>
      <c r="B125" s="2">
        <v>4061</v>
      </c>
      <c r="C125" s="1" t="s">
        <v>298</v>
      </c>
      <c r="D125" s="1">
        <v>59</v>
      </c>
      <c r="E125" s="8">
        <v>56</v>
      </c>
      <c r="F125" s="10">
        <v>51</v>
      </c>
      <c r="G125" s="10">
        <v>66</v>
      </c>
      <c r="H125" s="1"/>
      <c r="I125" s="1"/>
      <c r="J125" s="1">
        <v>75</v>
      </c>
      <c r="K125" s="1">
        <v>42</v>
      </c>
      <c r="L125" s="1">
        <v>40</v>
      </c>
      <c r="M125" s="1">
        <v>41</v>
      </c>
      <c r="N125" s="1">
        <v>37</v>
      </c>
      <c r="O125" s="1">
        <v>41</v>
      </c>
      <c r="P125" s="1">
        <v>63</v>
      </c>
      <c r="Q125" s="1">
        <v>66</v>
      </c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>
        <v>61</v>
      </c>
      <c r="AE125" s="1">
        <v>21</v>
      </c>
      <c r="AF125" s="1">
        <v>23</v>
      </c>
      <c r="AG125" s="1">
        <v>60</v>
      </c>
      <c r="AH125" s="1"/>
      <c r="AI125" s="1"/>
      <c r="AJ125" s="1">
        <v>22</v>
      </c>
      <c r="AK125" s="1">
        <v>18</v>
      </c>
      <c r="AL125" s="1">
        <v>34</v>
      </c>
      <c r="AM125" s="1">
        <v>36</v>
      </c>
      <c r="AN125" s="1">
        <v>42</v>
      </c>
      <c r="AO125" s="1">
        <v>92</v>
      </c>
      <c r="AP125" s="1">
        <f t="shared" si="4"/>
        <v>1046</v>
      </c>
      <c r="AQ125" s="1" t="s">
        <v>55</v>
      </c>
      <c r="AR125" s="1">
        <f t="shared" si="5"/>
        <v>134</v>
      </c>
      <c r="AS125" s="1">
        <f t="shared" si="6"/>
        <v>89.3333333333333</v>
      </c>
      <c r="AT125" s="1"/>
      <c r="AU125" s="1">
        <f t="shared" si="7"/>
        <v>69.7333333333333</v>
      </c>
    </row>
    <row r="126" spans="1:47">
      <c r="A126" s="1" t="s">
        <v>299</v>
      </c>
      <c r="B126" s="2">
        <v>4958</v>
      </c>
      <c r="C126" s="1" t="s">
        <v>300</v>
      </c>
      <c r="D126" s="1">
        <v>56</v>
      </c>
      <c r="E126" s="8">
        <v>64</v>
      </c>
      <c r="F126" s="10">
        <v>52</v>
      </c>
      <c r="G126" s="1"/>
      <c r="H126" s="1">
        <v>64</v>
      </c>
      <c r="I126" s="1"/>
      <c r="J126" s="1">
        <v>65</v>
      </c>
      <c r="K126" s="1">
        <v>44</v>
      </c>
      <c r="L126" s="1">
        <v>39</v>
      </c>
      <c r="M126" s="1">
        <v>42</v>
      </c>
      <c r="N126" s="1">
        <v>39</v>
      </c>
      <c r="O126" s="1">
        <v>44</v>
      </c>
      <c r="P126" s="1">
        <v>60</v>
      </c>
      <c r="Q126" s="1">
        <v>65</v>
      </c>
      <c r="R126" s="1" t="s">
        <v>48</v>
      </c>
      <c r="S126" s="1" t="s">
        <v>48</v>
      </c>
      <c r="T126" s="1" t="s">
        <v>48</v>
      </c>
      <c r="U126" s="1" t="s">
        <v>48</v>
      </c>
      <c r="V126" s="1" t="s">
        <v>48</v>
      </c>
      <c r="W126" s="1" t="s">
        <v>48</v>
      </c>
      <c r="X126" s="1" t="s">
        <v>48</v>
      </c>
      <c r="Y126" s="1" t="s">
        <v>48</v>
      </c>
      <c r="Z126" s="1" t="s">
        <v>48</v>
      </c>
      <c r="AA126" s="1">
        <v>70</v>
      </c>
      <c r="AB126" s="1">
        <v>21</v>
      </c>
      <c r="AC126" s="1">
        <v>20</v>
      </c>
      <c r="AD126" s="1" t="s">
        <v>48</v>
      </c>
      <c r="AE126" s="1" t="s">
        <v>48</v>
      </c>
      <c r="AF126" s="1" t="s">
        <v>48</v>
      </c>
      <c r="AG126" s="1"/>
      <c r="AH126" s="1">
        <v>82</v>
      </c>
      <c r="AI126" s="1"/>
      <c r="AJ126" s="1">
        <v>20</v>
      </c>
      <c r="AK126" s="1">
        <v>22</v>
      </c>
      <c r="AL126" s="1">
        <v>39</v>
      </c>
      <c r="AM126" s="1">
        <v>38</v>
      </c>
      <c r="AN126" s="1">
        <v>46</v>
      </c>
      <c r="AO126" s="1">
        <v>96</v>
      </c>
      <c r="AP126" s="1">
        <f t="shared" si="4"/>
        <v>1088</v>
      </c>
      <c r="AQ126" s="1" t="s">
        <v>55</v>
      </c>
      <c r="AR126" s="1">
        <f t="shared" si="5"/>
        <v>142</v>
      </c>
      <c r="AS126" s="1">
        <f t="shared" si="6"/>
        <v>94.6666666666667</v>
      </c>
      <c r="AT126" s="1"/>
      <c r="AU126" s="1">
        <f t="shared" si="7"/>
        <v>72.5333333333333</v>
      </c>
    </row>
    <row r="127" spans="1:47">
      <c r="A127" s="1" t="s">
        <v>301</v>
      </c>
      <c r="B127" s="2">
        <v>4959</v>
      </c>
      <c r="C127" s="1" t="s">
        <v>302</v>
      </c>
      <c r="D127" s="1">
        <v>46</v>
      </c>
      <c r="E127" s="8">
        <v>60</v>
      </c>
      <c r="F127" s="10">
        <v>55</v>
      </c>
      <c r="G127" s="1"/>
      <c r="H127" s="1">
        <v>62</v>
      </c>
      <c r="I127" s="1">
        <v>48</v>
      </c>
      <c r="J127" s="1"/>
      <c r="K127" s="1">
        <v>43</v>
      </c>
      <c r="L127" s="1">
        <v>41</v>
      </c>
      <c r="M127" s="1">
        <v>35</v>
      </c>
      <c r="N127" s="1">
        <v>30</v>
      </c>
      <c r="O127" s="1">
        <v>44</v>
      </c>
      <c r="P127" s="1">
        <v>51</v>
      </c>
      <c r="Q127" s="1">
        <v>58</v>
      </c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>
        <v>63</v>
      </c>
      <c r="AE127" s="1">
        <v>21</v>
      </c>
      <c r="AF127" s="1">
        <v>21</v>
      </c>
      <c r="AG127" s="1">
        <v>80</v>
      </c>
      <c r="AH127" s="1"/>
      <c r="AI127" s="1"/>
      <c r="AJ127" s="1">
        <v>23</v>
      </c>
      <c r="AK127" s="1">
        <v>18</v>
      </c>
      <c r="AL127" s="1">
        <v>39</v>
      </c>
      <c r="AM127" s="1">
        <v>38</v>
      </c>
      <c r="AN127" s="1">
        <v>46</v>
      </c>
      <c r="AO127" s="1">
        <v>96</v>
      </c>
      <c r="AP127" s="1">
        <f t="shared" si="4"/>
        <v>1018</v>
      </c>
      <c r="AQ127" s="1" t="s">
        <v>55</v>
      </c>
      <c r="AR127" s="1">
        <f t="shared" si="5"/>
        <v>142</v>
      </c>
      <c r="AS127" s="1">
        <f t="shared" si="6"/>
        <v>94.6666666666667</v>
      </c>
      <c r="AT127" s="1"/>
      <c r="AU127" s="1">
        <f t="shared" si="7"/>
        <v>67.8666666666667</v>
      </c>
    </row>
    <row r="128" spans="1:47">
      <c r="A128" s="1" t="s">
        <v>303</v>
      </c>
      <c r="B128" s="2">
        <v>4063</v>
      </c>
      <c r="C128" s="1" t="s">
        <v>304</v>
      </c>
      <c r="D128" s="1">
        <v>67</v>
      </c>
      <c r="E128" s="8">
        <v>56</v>
      </c>
      <c r="F128" s="10">
        <v>66</v>
      </c>
      <c r="G128" s="1"/>
      <c r="H128" s="1">
        <v>60</v>
      </c>
      <c r="I128" s="1"/>
      <c r="J128" s="1">
        <v>64</v>
      </c>
      <c r="K128" s="1">
        <v>41</v>
      </c>
      <c r="L128" s="1">
        <v>38</v>
      </c>
      <c r="M128" s="1">
        <v>30</v>
      </c>
      <c r="N128" s="1">
        <v>25</v>
      </c>
      <c r="O128" s="1">
        <v>44</v>
      </c>
      <c r="P128" s="1">
        <v>52</v>
      </c>
      <c r="Q128" s="1">
        <v>59</v>
      </c>
      <c r="R128" s="1" t="s">
        <v>48</v>
      </c>
      <c r="S128" s="1" t="s">
        <v>48</v>
      </c>
      <c r="T128" s="1" t="s">
        <v>48</v>
      </c>
      <c r="U128" s="1" t="s">
        <v>48</v>
      </c>
      <c r="V128" s="1" t="s">
        <v>48</v>
      </c>
      <c r="W128" s="1" t="s">
        <v>48</v>
      </c>
      <c r="X128" s="1" t="s">
        <v>48</v>
      </c>
      <c r="Y128" s="1" t="s">
        <v>48</v>
      </c>
      <c r="Z128" s="1" t="s">
        <v>48</v>
      </c>
      <c r="AA128" s="1">
        <v>64</v>
      </c>
      <c r="AB128" s="1">
        <v>23</v>
      </c>
      <c r="AC128" s="1">
        <v>18</v>
      </c>
      <c r="AD128" s="1" t="s">
        <v>48</v>
      </c>
      <c r="AE128" s="1" t="s">
        <v>48</v>
      </c>
      <c r="AF128" s="1" t="s">
        <v>48</v>
      </c>
      <c r="AG128" s="1">
        <v>56</v>
      </c>
      <c r="AH128" s="1"/>
      <c r="AI128" s="1"/>
      <c r="AJ128" s="1">
        <v>20</v>
      </c>
      <c r="AK128" s="1">
        <v>21</v>
      </c>
      <c r="AL128" s="1">
        <v>44</v>
      </c>
      <c r="AM128" s="1">
        <v>42</v>
      </c>
      <c r="AN128" s="1">
        <v>44</v>
      </c>
      <c r="AO128" s="1">
        <v>86</v>
      </c>
      <c r="AP128" s="1">
        <f t="shared" si="4"/>
        <v>1020</v>
      </c>
      <c r="AQ128" s="1" t="s">
        <v>55</v>
      </c>
      <c r="AR128" s="1">
        <f t="shared" si="5"/>
        <v>130</v>
      </c>
      <c r="AS128" s="1">
        <f t="shared" si="6"/>
        <v>86.6666666666667</v>
      </c>
      <c r="AT128" s="1"/>
      <c r="AU128" s="1">
        <f t="shared" si="7"/>
        <v>68</v>
      </c>
    </row>
    <row r="129" spans="1:47">
      <c r="A129" s="1" t="s">
        <v>305</v>
      </c>
      <c r="B129" s="2">
        <v>4960</v>
      </c>
      <c r="C129" s="1" t="s">
        <v>306</v>
      </c>
      <c r="D129" s="1">
        <v>41</v>
      </c>
      <c r="E129" s="8">
        <v>52</v>
      </c>
      <c r="F129" s="10">
        <v>29</v>
      </c>
      <c r="G129" s="1"/>
      <c r="H129" s="1">
        <v>56</v>
      </c>
      <c r="I129" s="1">
        <v>48</v>
      </c>
      <c r="J129" s="1"/>
      <c r="K129" s="1">
        <v>38</v>
      </c>
      <c r="L129" s="1">
        <v>35</v>
      </c>
      <c r="M129" s="8" t="s">
        <v>307</v>
      </c>
      <c r="N129" s="8" t="s">
        <v>307</v>
      </c>
      <c r="O129" s="1">
        <v>30</v>
      </c>
      <c r="P129" s="1">
        <v>44</v>
      </c>
      <c r="Q129" s="1">
        <v>57</v>
      </c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>
        <v>54</v>
      </c>
      <c r="AE129" s="1">
        <v>20</v>
      </c>
      <c r="AF129" s="1">
        <v>20</v>
      </c>
      <c r="AG129" s="1">
        <v>30</v>
      </c>
      <c r="AH129" s="1"/>
      <c r="AI129" s="1"/>
      <c r="AJ129" s="1">
        <v>19</v>
      </c>
      <c r="AK129" s="1">
        <v>18</v>
      </c>
      <c r="AL129" s="1">
        <v>30</v>
      </c>
      <c r="AM129" s="1">
        <v>32</v>
      </c>
      <c r="AN129" s="1">
        <v>35</v>
      </c>
      <c r="AO129" s="1">
        <v>85</v>
      </c>
      <c r="AP129" s="1">
        <f t="shared" si="4"/>
        <v>773</v>
      </c>
      <c r="AQ129" s="1" t="s">
        <v>49</v>
      </c>
      <c r="AR129" s="1">
        <f t="shared" si="5"/>
        <v>120</v>
      </c>
      <c r="AS129" s="1">
        <f t="shared" si="6"/>
        <v>80</v>
      </c>
      <c r="AT129" s="1"/>
      <c r="AU129" s="1">
        <f t="shared" si="7"/>
        <v>51.5333333333333</v>
      </c>
    </row>
    <row r="130" spans="1:47">
      <c r="A130" s="1" t="s">
        <v>308</v>
      </c>
      <c r="B130" s="2">
        <v>4961</v>
      </c>
      <c r="C130" s="1" t="s">
        <v>309</v>
      </c>
      <c r="D130" s="1">
        <v>50</v>
      </c>
      <c r="E130" s="8">
        <v>52</v>
      </c>
      <c r="F130" s="10">
        <v>49</v>
      </c>
      <c r="G130" s="10">
        <v>47</v>
      </c>
      <c r="H130" s="1"/>
      <c r="I130" s="1">
        <v>48</v>
      </c>
      <c r="J130" s="1"/>
      <c r="K130" s="1">
        <v>43</v>
      </c>
      <c r="L130" s="1">
        <v>43</v>
      </c>
      <c r="M130" s="8">
        <v>37</v>
      </c>
      <c r="N130" s="8">
        <v>43</v>
      </c>
      <c r="O130" s="8">
        <v>44</v>
      </c>
      <c r="P130" s="8">
        <v>55</v>
      </c>
      <c r="Q130" s="8">
        <v>61</v>
      </c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>
        <v>57</v>
      </c>
      <c r="AE130" s="8">
        <v>23</v>
      </c>
      <c r="AF130" s="8">
        <v>20</v>
      </c>
      <c r="AG130" s="8"/>
      <c r="AH130" s="8"/>
      <c r="AI130" s="8">
        <v>49</v>
      </c>
      <c r="AJ130" s="8">
        <v>20</v>
      </c>
      <c r="AK130" s="8">
        <v>22</v>
      </c>
      <c r="AL130" s="8">
        <v>43</v>
      </c>
      <c r="AM130" s="8">
        <v>43</v>
      </c>
      <c r="AN130" s="8">
        <v>45</v>
      </c>
      <c r="AO130" s="8">
        <v>94</v>
      </c>
      <c r="AP130" s="1">
        <f t="shared" si="4"/>
        <v>988</v>
      </c>
      <c r="AQ130" s="1" t="s">
        <v>64</v>
      </c>
      <c r="AR130" s="1">
        <f t="shared" si="5"/>
        <v>139</v>
      </c>
      <c r="AS130" s="1">
        <f t="shared" si="6"/>
        <v>92.6666666666667</v>
      </c>
      <c r="AT130" s="1"/>
      <c r="AU130" s="1">
        <f t="shared" si="7"/>
        <v>65.8666666666667</v>
      </c>
    </row>
    <row r="131" spans="1:47">
      <c r="A131" s="1" t="s">
        <v>310</v>
      </c>
      <c r="B131" s="2">
        <v>4962</v>
      </c>
      <c r="C131" s="1" t="s">
        <v>311</v>
      </c>
      <c r="D131" s="1">
        <v>62</v>
      </c>
      <c r="E131" s="8">
        <v>70</v>
      </c>
      <c r="F131" s="10">
        <v>64</v>
      </c>
      <c r="G131" s="10">
        <v>64</v>
      </c>
      <c r="H131" s="1"/>
      <c r="I131" s="1">
        <v>67</v>
      </c>
      <c r="J131" s="1"/>
      <c r="K131" s="1">
        <v>45</v>
      </c>
      <c r="L131" s="1">
        <v>43</v>
      </c>
      <c r="M131" s="8">
        <v>40</v>
      </c>
      <c r="N131" s="8">
        <v>37</v>
      </c>
      <c r="O131" s="8">
        <v>44</v>
      </c>
      <c r="P131" s="8">
        <v>67</v>
      </c>
      <c r="Q131" s="8">
        <v>77</v>
      </c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>
        <v>77</v>
      </c>
      <c r="AE131" s="8">
        <v>21</v>
      </c>
      <c r="AF131" s="8">
        <v>23</v>
      </c>
      <c r="AG131" s="8"/>
      <c r="AH131" s="8">
        <v>84</v>
      </c>
      <c r="AI131" s="8"/>
      <c r="AJ131" s="8">
        <v>24</v>
      </c>
      <c r="AK131" s="8">
        <v>23</v>
      </c>
      <c r="AL131" s="8">
        <v>43</v>
      </c>
      <c r="AM131" s="8">
        <v>43</v>
      </c>
      <c r="AN131" s="8">
        <v>45</v>
      </c>
      <c r="AO131" s="8">
        <v>94</v>
      </c>
      <c r="AP131" s="1">
        <f t="shared" ref="AP131:AP160" si="8">SUM(D131:AO131)</f>
        <v>1157</v>
      </c>
      <c r="AQ131" s="1" t="s">
        <v>55</v>
      </c>
      <c r="AR131" s="1">
        <f t="shared" ref="AR131:AR160" si="9">(AN131+AO131)</f>
        <v>139</v>
      </c>
      <c r="AS131" s="1">
        <f t="shared" ref="AS131:AS160" si="10">(AR131/1.5)</f>
        <v>92.6666666666667</v>
      </c>
      <c r="AT131" s="1"/>
      <c r="AU131" s="1">
        <f t="shared" ref="AU131:AU160" si="11">(AP131/15)</f>
        <v>77.1333333333333</v>
      </c>
    </row>
    <row r="132" spans="1:47">
      <c r="A132" s="1" t="s">
        <v>312</v>
      </c>
      <c r="B132" s="2">
        <v>4064</v>
      </c>
      <c r="C132" s="1" t="s">
        <v>313</v>
      </c>
      <c r="D132" s="1">
        <v>47</v>
      </c>
      <c r="E132" s="8">
        <v>52</v>
      </c>
      <c r="F132" s="10">
        <v>46</v>
      </c>
      <c r="G132" s="1"/>
      <c r="H132" s="1">
        <v>57</v>
      </c>
      <c r="I132" s="1"/>
      <c r="J132" s="1">
        <v>54</v>
      </c>
      <c r="K132" s="1">
        <v>41</v>
      </c>
      <c r="L132" s="1">
        <v>38</v>
      </c>
      <c r="M132" s="8">
        <v>32</v>
      </c>
      <c r="N132" s="8">
        <v>42</v>
      </c>
      <c r="O132" s="8">
        <v>43</v>
      </c>
      <c r="P132" s="8">
        <v>53</v>
      </c>
      <c r="Q132" s="8">
        <v>59</v>
      </c>
      <c r="R132" s="1" t="s">
        <v>48</v>
      </c>
      <c r="S132" s="1" t="s">
        <v>48</v>
      </c>
      <c r="T132" s="1" t="s">
        <v>48</v>
      </c>
      <c r="U132" s="1" t="s">
        <v>48</v>
      </c>
      <c r="V132" s="1" t="s">
        <v>48</v>
      </c>
      <c r="W132" s="1" t="s">
        <v>48</v>
      </c>
      <c r="X132" s="1" t="s">
        <v>48</v>
      </c>
      <c r="Y132" s="1" t="s">
        <v>48</v>
      </c>
      <c r="Z132" s="1" t="s">
        <v>48</v>
      </c>
      <c r="AA132" s="8">
        <v>53</v>
      </c>
      <c r="AB132" s="8">
        <v>20</v>
      </c>
      <c r="AC132" s="8">
        <v>18</v>
      </c>
      <c r="AD132" s="1" t="s">
        <v>48</v>
      </c>
      <c r="AE132" s="1" t="s">
        <v>48</v>
      </c>
      <c r="AF132" s="1" t="s">
        <v>48</v>
      </c>
      <c r="AG132" s="8">
        <v>56</v>
      </c>
      <c r="AH132" s="8"/>
      <c r="AI132" s="8"/>
      <c r="AJ132" s="8">
        <v>22</v>
      </c>
      <c r="AK132" s="8">
        <v>19</v>
      </c>
      <c r="AL132" s="8">
        <v>38</v>
      </c>
      <c r="AM132" s="8">
        <v>40</v>
      </c>
      <c r="AN132" s="8">
        <v>38</v>
      </c>
      <c r="AO132" s="8">
        <v>82</v>
      </c>
      <c r="AP132" s="1">
        <f t="shared" si="8"/>
        <v>950</v>
      </c>
      <c r="AQ132" s="1" t="s">
        <v>64</v>
      </c>
      <c r="AR132" s="1">
        <f t="shared" si="9"/>
        <v>120</v>
      </c>
      <c r="AS132" s="1">
        <f t="shared" si="10"/>
        <v>80</v>
      </c>
      <c r="AT132" s="1"/>
      <c r="AU132" s="1">
        <f t="shared" si="11"/>
        <v>63.3333333333333</v>
      </c>
    </row>
    <row r="133" spans="1:47">
      <c r="A133" s="1" t="s">
        <v>314</v>
      </c>
      <c r="B133" s="2">
        <v>4963</v>
      </c>
      <c r="C133" s="1" t="s">
        <v>315</v>
      </c>
      <c r="D133" s="1">
        <v>49</v>
      </c>
      <c r="E133" s="8">
        <v>57</v>
      </c>
      <c r="F133" s="10">
        <v>40</v>
      </c>
      <c r="G133" s="10">
        <v>46</v>
      </c>
      <c r="H133" s="1"/>
      <c r="I133" s="1"/>
      <c r="J133" s="1">
        <v>52</v>
      </c>
      <c r="K133" s="1">
        <v>43</v>
      </c>
      <c r="L133" s="1">
        <v>40</v>
      </c>
      <c r="M133" s="8">
        <v>42</v>
      </c>
      <c r="N133" s="8">
        <v>37</v>
      </c>
      <c r="O133" s="8">
        <v>42</v>
      </c>
      <c r="P133" s="8">
        <v>48</v>
      </c>
      <c r="Q133" s="8">
        <v>63</v>
      </c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>
        <v>50</v>
      </c>
      <c r="AE133" s="8">
        <v>23</v>
      </c>
      <c r="AF133" s="8">
        <v>23</v>
      </c>
      <c r="AG133" s="8">
        <v>57</v>
      </c>
      <c r="AH133" s="8"/>
      <c r="AI133" s="8"/>
      <c r="AJ133" s="8">
        <v>22</v>
      </c>
      <c r="AK133" s="8">
        <v>21</v>
      </c>
      <c r="AL133" s="8">
        <v>37</v>
      </c>
      <c r="AM133" s="8">
        <v>38</v>
      </c>
      <c r="AN133" s="8">
        <v>48</v>
      </c>
      <c r="AO133" s="8">
        <v>90</v>
      </c>
      <c r="AP133" s="1">
        <f t="shared" si="8"/>
        <v>968</v>
      </c>
      <c r="AQ133" s="1" t="s">
        <v>64</v>
      </c>
      <c r="AR133" s="1">
        <f t="shared" si="9"/>
        <v>138</v>
      </c>
      <c r="AS133" s="1">
        <f t="shared" si="10"/>
        <v>92</v>
      </c>
      <c r="AT133" s="1"/>
      <c r="AU133" s="1">
        <f t="shared" si="11"/>
        <v>64.5333333333333</v>
      </c>
    </row>
    <row r="134" spans="1:47">
      <c r="A134" s="1" t="s">
        <v>316</v>
      </c>
      <c r="B134" s="2">
        <v>4065</v>
      </c>
      <c r="C134" s="1" t="s">
        <v>317</v>
      </c>
      <c r="D134" s="1">
        <v>47</v>
      </c>
      <c r="E134" s="8">
        <v>56</v>
      </c>
      <c r="F134" s="10">
        <v>41</v>
      </c>
      <c r="G134" s="10">
        <v>44</v>
      </c>
      <c r="H134" s="1"/>
      <c r="I134" s="1"/>
      <c r="J134" s="1">
        <v>52</v>
      </c>
      <c r="K134" s="1">
        <v>42</v>
      </c>
      <c r="L134" s="1">
        <v>40</v>
      </c>
      <c r="M134" s="8">
        <v>32</v>
      </c>
      <c r="N134" s="8">
        <v>40</v>
      </c>
      <c r="O134" s="8">
        <v>43</v>
      </c>
      <c r="P134" s="8">
        <v>45</v>
      </c>
      <c r="Q134" s="8">
        <v>51</v>
      </c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>
        <v>44</v>
      </c>
      <c r="AE134" s="8">
        <v>22</v>
      </c>
      <c r="AF134" s="8">
        <v>20</v>
      </c>
      <c r="AG134" s="8">
        <v>47</v>
      </c>
      <c r="AH134" s="8"/>
      <c r="AI134" s="8"/>
      <c r="AJ134" s="8">
        <v>21</v>
      </c>
      <c r="AK134" s="8">
        <v>18</v>
      </c>
      <c r="AL134" s="8">
        <v>40</v>
      </c>
      <c r="AM134" s="8">
        <v>40</v>
      </c>
      <c r="AN134" s="8">
        <v>45</v>
      </c>
      <c r="AO134" s="8">
        <v>93</v>
      </c>
      <c r="AP134" s="1">
        <f t="shared" si="8"/>
        <v>923</v>
      </c>
      <c r="AQ134" s="1" t="s">
        <v>64</v>
      </c>
      <c r="AR134" s="1">
        <f t="shared" si="9"/>
        <v>138</v>
      </c>
      <c r="AS134" s="1">
        <f t="shared" si="10"/>
        <v>92</v>
      </c>
      <c r="AT134" s="1"/>
      <c r="AU134" s="1">
        <f t="shared" si="11"/>
        <v>61.5333333333333</v>
      </c>
    </row>
    <row r="135" spans="1:47">
      <c r="A135" s="1" t="s">
        <v>318</v>
      </c>
      <c r="B135" s="2">
        <v>4964</v>
      </c>
      <c r="C135" s="1" t="s">
        <v>319</v>
      </c>
      <c r="D135" s="1">
        <v>46</v>
      </c>
      <c r="E135" s="8">
        <v>44</v>
      </c>
      <c r="F135" s="10">
        <v>45</v>
      </c>
      <c r="G135" s="10">
        <v>47</v>
      </c>
      <c r="H135" s="1"/>
      <c r="I135" s="1"/>
      <c r="J135" s="1">
        <v>52</v>
      </c>
      <c r="K135" s="1">
        <v>40</v>
      </c>
      <c r="L135" s="1">
        <v>38</v>
      </c>
      <c r="M135" s="8">
        <v>36</v>
      </c>
      <c r="N135" s="8">
        <v>35</v>
      </c>
      <c r="O135" s="8">
        <v>40</v>
      </c>
      <c r="P135" s="8">
        <v>53</v>
      </c>
      <c r="Q135" s="8">
        <v>57</v>
      </c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>
        <v>52</v>
      </c>
      <c r="AE135" s="8">
        <v>22</v>
      </c>
      <c r="AF135" s="8">
        <v>22</v>
      </c>
      <c r="AG135" s="8">
        <v>49</v>
      </c>
      <c r="AH135" s="8"/>
      <c r="AI135" s="8"/>
      <c r="AJ135" s="8">
        <v>16</v>
      </c>
      <c r="AK135" s="8">
        <v>16</v>
      </c>
      <c r="AL135" s="8">
        <v>34</v>
      </c>
      <c r="AM135" s="8">
        <v>35</v>
      </c>
      <c r="AN135" s="8">
        <v>43</v>
      </c>
      <c r="AO135" s="8">
        <v>89</v>
      </c>
      <c r="AP135" s="1">
        <f t="shared" si="8"/>
        <v>911</v>
      </c>
      <c r="AQ135" s="1" t="s">
        <v>64</v>
      </c>
      <c r="AR135" s="1">
        <f t="shared" si="9"/>
        <v>132</v>
      </c>
      <c r="AS135" s="1">
        <f t="shared" si="10"/>
        <v>88</v>
      </c>
      <c r="AT135" s="1"/>
      <c r="AU135" s="1">
        <f t="shared" si="11"/>
        <v>60.7333333333333</v>
      </c>
    </row>
    <row r="136" spans="1:47">
      <c r="A136" s="1" t="s">
        <v>320</v>
      </c>
      <c r="B136" s="2">
        <v>4066</v>
      </c>
      <c r="C136" s="1" t="s">
        <v>321</v>
      </c>
      <c r="D136" s="1">
        <v>53</v>
      </c>
      <c r="E136" s="8">
        <v>44</v>
      </c>
      <c r="F136" s="10">
        <v>55</v>
      </c>
      <c r="G136" s="1"/>
      <c r="H136" s="1">
        <v>53</v>
      </c>
      <c r="I136" s="1"/>
      <c r="J136" s="1">
        <v>52</v>
      </c>
      <c r="K136" s="1">
        <v>39</v>
      </c>
      <c r="L136" s="1">
        <v>36</v>
      </c>
      <c r="M136" s="8">
        <v>38</v>
      </c>
      <c r="N136" s="8">
        <v>32</v>
      </c>
      <c r="O136" s="8">
        <v>40</v>
      </c>
      <c r="P136" s="8">
        <v>58</v>
      </c>
      <c r="Q136" s="8">
        <v>57</v>
      </c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>
        <v>52</v>
      </c>
      <c r="AE136" s="8">
        <v>21</v>
      </c>
      <c r="AF136" s="8">
        <v>22</v>
      </c>
      <c r="AG136" s="8">
        <v>36</v>
      </c>
      <c r="AH136" s="8"/>
      <c r="AI136" s="8"/>
      <c r="AJ136" s="8">
        <v>20</v>
      </c>
      <c r="AK136" s="8">
        <v>19</v>
      </c>
      <c r="AL136" s="8">
        <v>42</v>
      </c>
      <c r="AM136" s="8">
        <v>40</v>
      </c>
      <c r="AN136" s="8">
        <v>44</v>
      </c>
      <c r="AO136" s="8">
        <v>90</v>
      </c>
      <c r="AP136" s="1">
        <f t="shared" si="8"/>
        <v>943</v>
      </c>
      <c r="AQ136" s="1" t="s">
        <v>49</v>
      </c>
      <c r="AR136" s="1">
        <f t="shared" si="9"/>
        <v>134</v>
      </c>
      <c r="AS136" s="1">
        <f t="shared" si="10"/>
        <v>89.3333333333333</v>
      </c>
      <c r="AT136" s="1"/>
      <c r="AU136" s="1">
        <f t="shared" si="11"/>
        <v>62.8666666666667</v>
      </c>
    </row>
    <row r="137" spans="1:47">
      <c r="A137" s="1" t="s">
        <v>322</v>
      </c>
      <c r="B137" s="2">
        <v>4965</v>
      </c>
      <c r="C137" s="1" t="s">
        <v>323</v>
      </c>
      <c r="D137" s="1">
        <v>64</v>
      </c>
      <c r="E137" s="8">
        <v>62</v>
      </c>
      <c r="F137" s="10">
        <v>58</v>
      </c>
      <c r="G137" s="1"/>
      <c r="H137" s="1">
        <v>62</v>
      </c>
      <c r="I137" s="1"/>
      <c r="J137" s="1">
        <v>66</v>
      </c>
      <c r="K137" s="1">
        <v>43</v>
      </c>
      <c r="L137" s="1">
        <v>39</v>
      </c>
      <c r="M137" s="8">
        <v>43</v>
      </c>
      <c r="N137" s="8">
        <v>38</v>
      </c>
      <c r="O137" s="8">
        <v>44</v>
      </c>
      <c r="P137" s="8">
        <v>60</v>
      </c>
      <c r="Q137" s="8">
        <v>73</v>
      </c>
      <c r="R137" s="8"/>
      <c r="S137" s="8"/>
      <c r="T137" s="8"/>
      <c r="U137" s="8"/>
      <c r="V137" s="8"/>
      <c r="W137" s="8"/>
      <c r="X137" s="8">
        <v>73</v>
      </c>
      <c r="Y137" s="8">
        <v>23</v>
      </c>
      <c r="Z137" s="8">
        <v>23</v>
      </c>
      <c r="AA137" s="8"/>
      <c r="AB137" s="8"/>
      <c r="AC137" s="8"/>
      <c r="AD137" s="8"/>
      <c r="AE137" s="8"/>
      <c r="AF137" s="8"/>
      <c r="AG137" s="8">
        <v>66</v>
      </c>
      <c r="AH137" s="8"/>
      <c r="AI137" s="8"/>
      <c r="AJ137" s="8">
        <v>22</v>
      </c>
      <c r="AK137" s="8">
        <v>19</v>
      </c>
      <c r="AL137" s="8">
        <v>42</v>
      </c>
      <c r="AM137" s="8">
        <v>42</v>
      </c>
      <c r="AN137" s="8">
        <v>45</v>
      </c>
      <c r="AO137" s="8">
        <v>95</v>
      </c>
      <c r="AP137" s="1">
        <f t="shared" si="8"/>
        <v>1102</v>
      </c>
      <c r="AQ137" s="1" t="s">
        <v>55</v>
      </c>
      <c r="AR137" s="1">
        <f t="shared" si="9"/>
        <v>140</v>
      </c>
      <c r="AS137" s="1">
        <f t="shared" si="10"/>
        <v>93.3333333333333</v>
      </c>
      <c r="AT137" s="1"/>
      <c r="AU137" s="1">
        <f t="shared" si="11"/>
        <v>73.4666666666667</v>
      </c>
    </row>
    <row r="138" spans="1:47">
      <c r="A138" s="1" t="s">
        <v>324</v>
      </c>
      <c r="B138" s="2">
        <v>4067</v>
      </c>
      <c r="C138" s="1" t="s">
        <v>325</v>
      </c>
      <c r="D138" s="1">
        <v>53</v>
      </c>
      <c r="E138" s="8">
        <v>52</v>
      </c>
      <c r="F138" s="10">
        <v>46</v>
      </c>
      <c r="G138" s="1"/>
      <c r="H138" s="1">
        <v>49</v>
      </c>
      <c r="I138" s="1"/>
      <c r="J138" s="1">
        <v>41</v>
      </c>
      <c r="K138" s="1">
        <v>40</v>
      </c>
      <c r="L138" s="1">
        <v>40</v>
      </c>
      <c r="M138" s="8">
        <v>44</v>
      </c>
      <c r="N138" s="8">
        <v>40</v>
      </c>
      <c r="O138" s="8">
        <v>44</v>
      </c>
      <c r="P138" s="8">
        <v>57</v>
      </c>
      <c r="Q138" s="8">
        <v>52</v>
      </c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>
        <v>51</v>
      </c>
      <c r="AE138" s="8">
        <v>22</v>
      </c>
      <c r="AF138" s="8">
        <v>24</v>
      </c>
      <c r="AG138" s="8"/>
      <c r="AH138" s="8">
        <v>71</v>
      </c>
      <c r="AI138" s="8"/>
      <c r="AJ138" s="8">
        <v>21</v>
      </c>
      <c r="AK138" s="8">
        <v>20</v>
      </c>
      <c r="AL138" s="8">
        <v>38</v>
      </c>
      <c r="AM138" s="8">
        <v>44</v>
      </c>
      <c r="AN138" s="8">
        <v>46</v>
      </c>
      <c r="AO138" s="8">
        <v>94</v>
      </c>
      <c r="AP138" s="1">
        <f t="shared" si="8"/>
        <v>989</v>
      </c>
      <c r="AQ138" s="1" t="s">
        <v>64</v>
      </c>
      <c r="AR138" s="1">
        <f t="shared" si="9"/>
        <v>140</v>
      </c>
      <c r="AS138" s="1">
        <f t="shared" si="10"/>
        <v>93.3333333333333</v>
      </c>
      <c r="AT138" s="1"/>
      <c r="AU138" s="1">
        <f t="shared" si="11"/>
        <v>65.9333333333333</v>
      </c>
    </row>
    <row r="139" spans="1:47">
      <c r="A139" s="1" t="s">
        <v>326</v>
      </c>
      <c r="B139" s="2">
        <v>4966</v>
      </c>
      <c r="C139" s="1" t="s">
        <v>327</v>
      </c>
      <c r="D139" s="1">
        <v>72</v>
      </c>
      <c r="E139" s="8">
        <v>61</v>
      </c>
      <c r="F139" s="10">
        <v>59</v>
      </c>
      <c r="G139" s="10">
        <v>59</v>
      </c>
      <c r="H139" s="1"/>
      <c r="I139" s="1"/>
      <c r="J139" s="1">
        <v>64</v>
      </c>
      <c r="K139" s="1">
        <v>45</v>
      </c>
      <c r="L139" s="1">
        <v>44</v>
      </c>
      <c r="M139" s="1">
        <v>45</v>
      </c>
      <c r="N139" s="8">
        <v>44</v>
      </c>
      <c r="O139" s="8">
        <v>46</v>
      </c>
      <c r="P139" s="8">
        <v>74</v>
      </c>
      <c r="Q139" s="8">
        <v>70</v>
      </c>
      <c r="R139" s="8">
        <v>66</v>
      </c>
      <c r="S139" s="8">
        <v>21</v>
      </c>
      <c r="T139" s="8">
        <v>21</v>
      </c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>
        <v>85</v>
      </c>
      <c r="AI139" s="8"/>
      <c r="AJ139" s="8">
        <v>23</v>
      </c>
      <c r="AK139" s="8">
        <v>22</v>
      </c>
      <c r="AL139" s="8">
        <v>40</v>
      </c>
      <c r="AM139" s="8">
        <v>40</v>
      </c>
      <c r="AN139" s="8">
        <v>42</v>
      </c>
      <c r="AO139" s="8">
        <v>92</v>
      </c>
      <c r="AP139" s="1">
        <f t="shared" si="8"/>
        <v>1135</v>
      </c>
      <c r="AQ139" s="1" t="s">
        <v>55</v>
      </c>
      <c r="AR139" s="1">
        <f t="shared" si="9"/>
        <v>134</v>
      </c>
      <c r="AS139" s="1">
        <f t="shared" si="10"/>
        <v>89.3333333333333</v>
      </c>
      <c r="AT139" s="1"/>
      <c r="AU139" s="1">
        <f t="shared" si="11"/>
        <v>75.6666666666667</v>
      </c>
    </row>
    <row r="140" spans="1:47">
      <c r="A140" s="1" t="s">
        <v>328</v>
      </c>
      <c r="B140" s="2">
        <v>4068</v>
      </c>
      <c r="C140" s="1" t="s">
        <v>329</v>
      </c>
      <c r="D140" s="1">
        <v>61</v>
      </c>
      <c r="E140" s="8">
        <v>54</v>
      </c>
      <c r="F140" s="10">
        <v>55</v>
      </c>
      <c r="G140" s="10">
        <v>46</v>
      </c>
      <c r="H140" s="1"/>
      <c r="I140" s="1">
        <v>46</v>
      </c>
      <c r="J140" s="1"/>
      <c r="K140" s="1">
        <v>41</v>
      </c>
      <c r="L140" s="1">
        <v>40</v>
      </c>
      <c r="M140" s="1">
        <v>36</v>
      </c>
      <c r="N140" s="8">
        <v>37</v>
      </c>
      <c r="O140" s="8">
        <v>43</v>
      </c>
      <c r="P140" s="8">
        <v>54</v>
      </c>
      <c r="Q140" s="8">
        <v>57</v>
      </c>
      <c r="R140" s="8"/>
      <c r="S140" s="8"/>
      <c r="T140" s="8"/>
      <c r="U140" s="8"/>
      <c r="V140" s="8"/>
      <c r="W140" s="8"/>
      <c r="X140" s="8">
        <v>67</v>
      </c>
      <c r="Y140" s="8">
        <v>24</v>
      </c>
      <c r="Z140" s="8">
        <v>24</v>
      </c>
      <c r="AA140" s="8"/>
      <c r="AB140" s="8"/>
      <c r="AC140" s="8"/>
      <c r="AD140" s="8"/>
      <c r="AE140" s="8"/>
      <c r="AF140" s="8"/>
      <c r="AG140" s="8"/>
      <c r="AH140" s="8"/>
      <c r="AI140" s="8">
        <v>55</v>
      </c>
      <c r="AJ140" s="8">
        <v>22</v>
      </c>
      <c r="AK140" s="8">
        <v>22</v>
      </c>
      <c r="AL140" s="8">
        <v>42</v>
      </c>
      <c r="AM140" s="8">
        <v>44</v>
      </c>
      <c r="AN140" s="8">
        <v>44</v>
      </c>
      <c r="AO140" s="8">
        <v>94</v>
      </c>
      <c r="AP140" s="1">
        <f t="shared" si="8"/>
        <v>1008</v>
      </c>
      <c r="AQ140" s="1" t="s">
        <v>55</v>
      </c>
      <c r="AR140" s="1">
        <f t="shared" si="9"/>
        <v>138</v>
      </c>
      <c r="AS140" s="1">
        <f t="shared" si="10"/>
        <v>92</v>
      </c>
      <c r="AT140" s="1"/>
      <c r="AU140" s="1">
        <f t="shared" si="11"/>
        <v>67.2</v>
      </c>
    </row>
    <row r="141" spans="1:47">
      <c r="A141" s="1" t="s">
        <v>330</v>
      </c>
      <c r="B141" s="2">
        <v>4967</v>
      </c>
      <c r="C141" s="1" t="s">
        <v>331</v>
      </c>
      <c r="D141" s="1">
        <v>65</v>
      </c>
      <c r="E141" s="8">
        <v>64</v>
      </c>
      <c r="F141" s="10">
        <v>56</v>
      </c>
      <c r="G141" s="10">
        <v>57</v>
      </c>
      <c r="H141" s="1"/>
      <c r="I141" s="1"/>
      <c r="J141" s="1">
        <v>65</v>
      </c>
      <c r="K141" s="1">
        <v>43</v>
      </c>
      <c r="L141" s="1">
        <v>38</v>
      </c>
      <c r="M141" s="1">
        <v>35</v>
      </c>
      <c r="N141" s="8">
        <v>32</v>
      </c>
      <c r="O141" s="8">
        <v>37</v>
      </c>
      <c r="P141" s="8">
        <v>63</v>
      </c>
      <c r="Q141" s="8">
        <v>63</v>
      </c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>
        <v>69</v>
      </c>
      <c r="AE141" s="8">
        <v>20</v>
      </c>
      <c r="AF141" s="8">
        <v>22</v>
      </c>
      <c r="AG141" s="8">
        <v>59</v>
      </c>
      <c r="AH141" s="8"/>
      <c r="AI141" s="8"/>
      <c r="AJ141" s="8">
        <v>22</v>
      </c>
      <c r="AK141" s="8">
        <v>20</v>
      </c>
      <c r="AL141" s="8">
        <v>39</v>
      </c>
      <c r="AM141" s="8">
        <v>38</v>
      </c>
      <c r="AN141" s="8">
        <v>40</v>
      </c>
      <c r="AO141" s="8">
        <v>90</v>
      </c>
      <c r="AP141" s="1">
        <f t="shared" si="8"/>
        <v>1037</v>
      </c>
      <c r="AQ141" s="1" t="s">
        <v>55</v>
      </c>
      <c r="AR141" s="1">
        <f t="shared" si="9"/>
        <v>130</v>
      </c>
      <c r="AS141" s="1">
        <f t="shared" si="10"/>
        <v>86.6666666666667</v>
      </c>
      <c r="AT141" s="1"/>
      <c r="AU141" s="1">
        <f t="shared" si="11"/>
        <v>69.1333333333333</v>
      </c>
    </row>
    <row r="142" spans="1:47">
      <c r="A142" s="1" t="s">
        <v>332</v>
      </c>
      <c r="B142" s="2">
        <v>4069</v>
      </c>
      <c r="C142" s="1" t="s">
        <v>333</v>
      </c>
      <c r="D142" s="1">
        <v>40</v>
      </c>
      <c r="E142" s="8">
        <v>48</v>
      </c>
      <c r="F142" s="10">
        <v>58</v>
      </c>
      <c r="G142" s="1"/>
      <c r="H142" s="1">
        <v>47</v>
      </c>
      <c r="I142" s="1">
        <v>54</v>
      </c>
      <c r="J142" s="1"/>
      <c r="K142" s="1">
        <v>42</v>
      </c>
      <c r="L142" s="1">
        <v>38</v>
      </c>
      <c r="M142" s="1">
        <v>44</v>
      </c>
      <c r="N142" s="8">
        <v>40</v>
      </c>
      <c r="O142" s="8">
        <v>44</v>
      </c>
      <c r="P142" s="8">
        <v>54</v>
      </c>
      <c r="Q142" s="8">
        <v>59</v>
      </c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>
        <v>53</v>
      </c>
      <c r="AE142" s="8">
        <v>22</v>
      </c>
      <c r="AF142" s="8">
        <v>23</v>
      </c>
      <c r="AG142" s="8"/>
      <c r="AH142" s="8">
        <v>65</v>
      </c>
      <c r="AI142" s="8"/>
      <c r="AJ142" s="8">
        <v>23</v>
      </c>
      <c r="AK142" s="8">
        <v>22</v>
      </c>
      <c r="AL142" s="8">
        <v>46</v>
      </c>
      <c r="AM142" s="8">
        <v>45</v>
      </c>
      <c r="AN142" s="8">
        <v>41</v>
      </c>
      <c r="AO142" s="8">
        <v>84</v>
      </c>
      <c r="AP142" s="1">
        <f t="shared" si="8"/>
        <v>992</v>
      </c>
      <c r="AQ142" s="1" t="s">
        <v>55</v>
      </c>
      <c r="AR142" s="1">
        <f t="shared" si="9"/>
        <v>125</v>
      </c>
      <c r="AS142" s="1">
        <f t="shared" si="10"/>
        <v>83.3333333333333</v>
      </c>
      <c r="AT142" s="1"/>
      <c r="AU142" s="1">
        <f t="shared" si="11"/>
        <v>66.1333333333333</v>
      </c>
    </row>
    <row r="143" spans="1:47">
      <c r="A143" s="1" t="s">
        <v>334</v>
      </c>
      <c r="B143" s="2">
        <v>4968</v>
      </c>
      <c r="C143" s="1" t="s">
        <v>335</v>
      </c>
      <c r="D143" s="1">
        <v>57</v>
      </c>
      <c r="E143" s="8">
        <v>51</v>
      </c>
      <c r="F143" s="10">
        <v>49</v>
      </c>
      <c r="G143" s="1"/>
      <c r="H143" s="1">
        <v>53</v>
      </c>
      <c r="I143" s="1">
        <v>53</v>
      </c>
      <c r="J143" s="1"/>
      <c r="K143" s="1">
        <v>42</v>
      </c>
      <c r="L143" s="1">
        <v>40</v>
      </c>
      <c r="M143" s="1">
        <v>35</v>
      </c>
      <c r="N143" s="8">
        <v>40</v>
      </c>
      <c r="O143" s="8">
        <v>44</v>
      </c>
      <c r="P143" s="8">
        <v>50</v>
      </c>
      <c r="Q143" s="8">
        <v>58</v>
      </c>
      <c r="R143" s="8"/>
      <c r="S143" s="8"/>
      <c r="T143" s="8"/>
      <c r="U143" s="8"/>
      <c r="V143" s="8"/>
      <c r="W143" s="8"/>
      <c r="X143" s="8">
        <v>73</v>
      </c>
      <c r="Y143" s="8">
        <v>23</v>
      </c>
      <c r="Z143" s="8">
        <v>21</v>
      </c>
      <c r="AA143" s="8"/>
      <c r="AB143" s="8"/>
      <c r="AC143" s="8"/>
      <c r="AD143" s="8"/>
      <c r="AE143" s="8"/>
      <c r="AF143" s="8"/>
      <c r="AG143" s="8">
        <v>36</v>
      </c>
      <c r="AH143" s="8"/>
      <c r="AI143" s="8"/>
      <c r="AJ143" s="8">
        <v>23</v>
      </c>
      <c r="AK143" s="8">
        <v>22</v>
      </c>
      <c r="AL143" s="8">
        <v>36</v>
      </c>
      <c r="AM143" s="8">
        <v>36</v>
      </c>
      <c r="AN143" s="8">
        <v>46</v>
      </c>
      <c r="AO143" s="8">
        <v>95</v>
      </c>
      <c r="AP143" s="1">
        <f t="shared" si="8"/>
        <v>983</v>
      </c>
      <c r="AQ143" s="1" t="s">
        <v>49</v>
      </c>
      <c r="AR143" s="1">
        <f t="shared" si="9"/>
        <v>141</v>
      </c>
      <c r="AS143" s="1">
        <f t="shared" si="10"/>
        <v>94</v>
      </c>
      <c r="AT143" s="1"/>
      <c r="AU143" s="1">
        <f t="shared" si="11"/>
        <v>65.5333333333333</v>
      </c>
    </row>
    <row r="144" spans="1:47">
      <c r="A144" s="1" t="s">
        <v>336</v>
      </c>
      <c r="B144" s="2">
        <v>4070</v>
      </c>
      <c r="C144" s="1" t="s">
        <v>337</v>
      </c>
      <c r="D144" s="1">
        <v>66</v>
      </c>
      <c r="E144" s="8">
        <v>64</v>
      </c>
      <c r="F144" s="10">
        <v>61</v>
      </c>
      <c r="G144" s="10">
        <v>52</v>
      </c>
      <c r="H144" s="1"/>
      <c r="I144" s="1">
        <v>58</v>
      </c>
      <c r="J144" s="1"/>
      <c r="K144" s="1">
        <v>44</v>
      </c>
      <c r="L144" s="1">
        <v>41</v>
      </c>
      <c r="M144" s="1">
        <v>44</v>
      </c>
      <c r="N144" s="8">
        <v>40</v>
      </c>
      <c r="O144" s="8">
        <v>43</v>
      </c>
      <c r="P144" s="8">
        <v>69</v>
      </c>
      <c r="Q144" s="8">
        <v>65</v>
      </c>
      <c r="R144" s="8">
        <v>63</v>
      </c>
      <c r="S144" s="8">
        <v>22</v>
      </c>
      <c r="T144" s="8">
        <v>20</v>
      </c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>
        <v>77</v>
      </c>
      <c r="AI144" s="8"/>
      <c r="AJ144" s="8">
        <v>23</v>
      </c>
      <c r="AK144" s="8">
        <v>22</v>
      </c>
      <c r="AL144" s="8">
        <v>39</v>
      </c>
      <c r="AM144" s="8">
        <v>38</v>
      </c>
      <c r="AN144" s="8">
        <v>45</v>
      </c>
      <c r="AO144" s="8">
        <v>94</v>
      </c>
      <c r="AP144" s="1">
        <f t="shared" si="8"/>
        <v>1090</v>
      </c>
      <c r="AQ144" s="1" t="s">
        <v>55</v>
      </c>
      <c r="AR144" s="1">
        <f t="shared" si="9"/>
        <v>139</v>
      </c>
      <c r="AS144" s="1">
        <f t="shared" si="10"/>
        <v>92.6666666666667</v>
      </c>
      <c r="AT144" s="1"/>
      <c r="AU144" s="1">
        <f t="shared" si="11"/>
        <v>72.6666666666667</v>
      </c>
    </row>
    <row r="145" spans="1:47">
      <c r="A145" s="1" t="s">
        <v>338</v>
      </c>
      <c r="B145" s="2">
        <v>4969</v>
      </c>
      <c r="C145" s="1" t="s">
        <v>339</v>
      </c>
      <c r="D145" s="1">
        <v>57</v>
      </c>
      <c r="E145" s="8">
        <v>61</v>
      </c>
      <c r="F145" s="10">
        <v>57</v>
      </c>
      <c r="G145" s="1"/>
      <c r="H145" s="1">
        <v>64</v>
      </c>
      <c r="I145" s="1">
        <v>47</v>
      </c>
      <c r="J145" s="1"/>
      <c r="K145" s="1">
        <v>43</v>
      </c>
      <c r="L145" s="1">
        <v>40</v>
      </c>
      <c r="M145" s="1">
        <v>40</v>
      </c>
      <c r="N145" s="8">
        <v>39</v>
      </c>
      <c r="O145" s="8">
        <v>44</v>
      </c>
      <c r="P145" s="8">
        <v>69</v>
      </c>
      <c r="Q145" s="8">
        <v>63</v>
      </c>
      <c r="R145" s="8"/>
      <c r="S145" s="8"/>
      <c r="T145" s="8"/>
      <c r="U145" s="8"/>
      <c r="V145" s="8"/>
      <c r="W145" s="8"/>
      <c r="X145" s="8">
        <v>73</v>
      </c>
      <c r="Y145" s="8">
        <v>22</v>
      </c>
      <c r="Z145" s="8">
        <v>22</v>
      </c>
      <c r="AA145" s="8"/>
      <c r="AB145" s="8"/>
      <c r="AC145" s="8"/>
      <c r="AD145" s="8"/>
      <c r="AE145" s="8"/>
      <c r="AF145" s="8"/>
      <c r="AG145" s="8">
        <v>65</v>
      </c>
      <c r="AH145" s="8"/>
      <c r="AI145" s="8"/>
      <c r="AJ145" s="8">
        <v>22</v>
      </c>
      <c r="AK145" s="8">
        <v>21</v>
      </c>
      <c r="AL145" s="8">
        <v>38</v>
      </c>
      <c r="AM145" s="8">
        <v>37</v>
      </c>
      <c r="AN145" s="8">
        <v>44</v>
      </c>
      <c r="AO145" s="8">
        <v>93</v>
      </c>
      <c r="AP145" s="1">
        <f t="shared" si="8"/>
        <v>1061</v>
      </c>
      <c r="AQ145" s="1" t="s">
        <v>55</v>
      </c>
      <c r="AR145" s="1">
        <f t="shared" si="9"/>
        <v>137</v>
      </c>
      <c r="AS145" s="1">
        <f t="shared" si="10"/>
        <v>91.3333333333333</v>
      </c>
      <c r="AT145" s="1"/>
      <c r="AU145" s="1">
        <f t="shared" si="11"/>
        <v>70.7333333333333</v>
      </c>
    </row>
    <row r="146" spans="1:47">
      <c r="A146" s="1" t="s">
        <v>340</v>
      </c>
      <c r="B146" s="2">
        <v>4071</v>
      </c>
      <c r="C146" s="1" t="s">
        <v>341</v>
      </c>
      <c r="D146" s="1">
        <v>42</v>
      </c>
      <c r="E146" s="8">
        <v>49</v>
      </c>
      <c r="F146" s="10">
        <v>52</v>
      </c>
      <c r="G146" s="1"/>
      <c r="H146" s="1">
        <v>54</v>
      </c>
      <c r="I146" s="1">
        <v>63</v>
      </c>
      <c r="J146" s="1"/>
      <c r="K146" s="1">
        <v>41</v>
      </c>
      <c r="L146" s="1">
        <v>41</v>
      </c>
      <c r="M146" s="1">
        <v>40</v>
      </c>
      <c r="N146" s="8">
        <v>37</v>
      </c>
      <c r="O146" s="8">
        <v>44</v>
      </c>
      <c r="P146" s="8">
        <v>64</v>
      </c>
      <c r="Q146" s="8">
        <v>63</v>
      </c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>
        <v>70</v>
      </c>
      <c r="AE146" s="8">
        <v>21</v>
      </c>
      <c r="AF146" s="8">
        <v>23</v>
      </c>
      <c r="AG146" s="8"/>
      <c r="AH146" s="8">
        <v>72</v>
      </c>
      <c r="AI146" s="8"/>
      <c r="AJ146" s="8">
        <v>23</v>
      </c>
      <c r="AK146" s="8">
        <v>21</v>
      </c>
      <c r="AL146" s="8">
        <v>45</v>
      </c>
      <c r="AM146" s="8">
        <v>46</v>
      </c>
      <c r="AN146" s="8">
        <v>41</v>
      </c>
      <c r="AO146" s="8">
        <v>92</v>
      </c>
      <c r="AP146" s="1">
        <f t="shared" si="8"/>
        <v>1044</v>
      </c>
      <c r="AQ146" s="1" t="s">
        <v>55</v>
      </c>
      <c r="AR146" s="1">
        <f t="shared" si="9"/>
        <v>133</v>
      </c>
      <c r="AS146" s="1">
        <f t="shared" si="10"/>
        <v>88.6666666666667</v>
      </c>
      <c r="AT146" s="1"/>
      <c r="AU146" s="1">
        <f t="shared" si="11"/>
        <v>69.6</v>
      </c>
    </row>
    <row r="147" spans="1:47">
      <c r="A147" s="1" t="s">
        <v>342</v>
      </c>
      <c r="B147" s="2">
        <v>4970</v>
      </c>
      <c r="C147" s="1" t="s">
        <v>343</v>
      </c>
      <c r="D147" s="1">
        <v>44</v>
      </c>
      <c r="E147" s="8">
        <v>49</v>
      </c>
      <c r="F147" s="10">
        <v>42</v>
      </c>
      <c r="G147" s="10"/>
      <c r="H147" s="10">
        <v>42</v>
      </c>
      <c r="I147" s="10">
        <v>47</v>
      </c>
      <c r="J147" s="1"/>
      <c r="K147" s="1">
        <v>40</v>
      </c>
      <c r="L147" s="1">
        <v>39</v>
      </c>
      <c r="M147" s="1">
        <v>39</v>
      </c>
      <c r="N147" s="8">
        <v>35</v>
      </c>
      <c r="O147" s="8">
        <v>38</v>
      </c>
      <c r="P147" s="8">
        <v>50</v>
      </c>
      <c r="Q147" s="8">
        <v>65</v>
      </c>
      <c r="R147" s="8"/>
      <c r="S147" s="8"/>
      <c r="T147" s="8"/>
      <c r="U147" s="8"/>
      <c r="V147" s="8"/>
      <c r="W147" s="8"/>
      <c r="X147" s="8">
        <v>61</v>
      </c>
      <c r="Y147" s="8">
        <v>21</v>
      </c>
      <c r="Z147" s="8">
        <v>21</v>
      </c>
      <c r="AA147" s="8"/>
      <c r="AB147" s="8"/>
      <c r="AC147" s="8"/>
      <c r="AD147" s="8"/>
      <c r="AE147" s="8"/>
      <c r="AF147" s="8"/>
      <c r="AG147" s="8">
        <v>48</v>
      </c>
      <c r="AH147" s="8"/>
      <c r="AI147" s="8"/>
      <c r="AJ147" s="8">
        <v>22</v>
      </c>
      <c r="AK147" s="8">
        <v>21</v>
      </c>
      <c r="AL147" s="8">
        <v>37</v>
      </c>
      <c r="AM147" s="8">
        <v>33</v>
      </c>
      <c r="AN147" s="8">
        <v>41</v>
      </c>
      <c r="AO147" s="8">
        <v>89</v>
      </c>
      <c r="AP147" s="1">
        <f t="shared" si="8"/>
        <v>924</v>
      </c>
      <c r="AQ147" s="1" t="s">
        <v>64</v>
      </c>
      <c r="AR147" s="1">
        <f t="shared" si="9"/>
        <v>130</v>
      </c>
      <c r="AS147" s="1">
        <f t="shared" si="10"/>
        <v>86.6666666666667</v>
      </c>
      <c r="AT147" s="1"/>
      <c r="AU147" s="1">
        <f t="shared" si="11"/>
        <v>61.6</v>
      </c>
    </row>
    <row r="148" spans="1:47">
      <c r="A148" s="1" t="s">
        <v>344</v>
      </c>
      <c r="B148" s="2">
        <v>4080</v>
      </c>
      <c r="C148" s="1" t="s">
        <v>345</v>
      </c>
      <c r="D148" s="1">
        <v>45</v>
      </c>
      <c r="E148" s="8">
        <v>45</v>
      </c>
      <c r="F148" s="10">
        <v>40</v>
      </c>
      <c r="G148" s="1"/>
      <c r="H148" s="10">
        <v>40</v>
      </c>
      <c r="I148" s="1"/>
      <c r="J148" s="1">
        <v>40</v>
      </c>
      <c r="K148" s="1">
        <v>32</v>
      </c>
      <c r="L148" s="1">
        <v>30</v>
      </c>
      <c r="M148" s="8">
        <v>25</v>
      </c>
      <c r="N148" s="8">
        <v>29</v>
      </c>
      <c r="O148" s="8">
        <v>25</v>
      </c>
      <c r="P148" s="8">
        <v>41</v>
      </c>
      <c r="Q148" s="8">
        <v>42</v>
      </c>
      <c r="R148" s="8">
        <v>48</v>
      </c>
      <c r="S148" s="8">
        <v>16</v>
      </c>
      <c r="T148" s="8">
        <v>16</v>
      </c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>
        <v>17</v>
      </c>
      <c r="AH148" s="8"/>
      <c r="AI148" s="8"/>
      <c r="AJ148" s="8">
        <v>18</v>
      </c>
      <c r="AK148" s="8">
        <v>18</v>
      </c>
      <c r="AL148" s="8">
        <v>25</v>
      </c>
      <c r="AM148" s="8">
        <v>25</v>
      </c>
      <c r="AN148" s="8">
        <v>38</v>
      </c>
      <c r="AO148" s="8">
        <v>75</v>
      </c>
      <c r="AP148" s="1">
        <f t="shared" si="8"/>
        <v>730</v>
      </c>
      <c r="AQ148" s="1" t="s">
        <v>49</v>
      </c>
      <c r="AR148" s="1">
        <f t="shared" si="9"/>
        <v>113</v>
      </c>
      <c r="AS148" s="1">
        <f t="shared" si="10"/>
        <v>75.3333333333333</v>
      </c>
      <c r="AT148" s="1"/>
      <c r="AU148" s="1">
        <f t="shared" si="11"/>
        <v>48.6666666666667</v>
      </c>
    </row>
    <row r="149" spans="1:47">
      <c r="A149" s="1" t="s">
        <v>346</v>
      </c>
      <c r="B149" s="2">
        <v>4072</v>
      </c>
      <c r="C149" s="1" t="s">
        <v>347</v>
      </c>
      <c r="D149" s="1">
        <v>61</v>
      </c>
      <c r="E149" s="8">
        <v>42</v>
      </c>
      <c r="F149" s="10">
        <v>55</v>
      </c>
      <c r="G149" s="1"/>
      <c r="H149" s="10">
        <v>53</v>
      </c>
      <c r="I149" s="1"/>
      <c r="J149" s="1">
        <v>63</v>
      </c>
      <c r="K149" s="1">
        <v>41</v>
      </c>
      <c r="L149" s="1">
        <v>41</v>
      </c>
      <c r="M149" s="8">
        <v>37</v>
      </c>
      <c r="N149" s="8">
        <v>36</v>
      </c>
      <c r="O149" s="8">
        <v>43</v>
      </c>
      <c r="P149" s="8">
        <v>61</v>
      </c>
      <c r="Q149" s="8">
        <v>74</v>
      </c>
      <c r="R149" s="1" t="s">
        <v>48</v>
      </c>
      <c r="S149" s="1" t="s">
        <v>48</v>
      </c>
      <c r="T149" s="1" t="s">
        <v>48</v>
      </c>
      <c r="U149" s="1" t="s">
        <v>48</v>
      </c>
      <c r="V149" s="1" t="s">
        <v>48</v>
      </c>
      <c r="W149" s="1" t="s">
        <v>48</v>
      </c>
      <c r="X149" s="1" t="s">
        <v>48</v>
      </c>
      <c r="Y149" s="1" t="s">
        <v>48</v>
      </c>
      <c r="Z149" s="1" t="s">
        <v>48</v>
      </c>
      <c r="AA149" s="8">
        <v>71</v>
      </c>
      <c r="AB149" s="8">
        <v>21</v>
      </c>
      <c r="AC149" s="8">
        <v>22</v>
      </c>
      <c r="AD149" s="1" t="s">
        <v>48</v>
      </c>
      <c r="AE149" s="1" t="s">
        <v>48</v>
      </c>
      <c r="AF149" s="1" t="s">
        <v>48</v>
      </c>
      <c r="AG149" s="8">
        <v>61</v>
      </c>
      <c r="AH149" s="8"/>
      <c r="AI149" s="8"/>
      <c r="AJ149" s="8">
        <v>21</v>
      </c>
      <c r="AK149" s="8">
        <v>18</v>
      </c>
      <c r="AL149" s="8">
        <v>35</v>
      </c>
      <c r="AM149" s="8">
        <v>36</v>
      </c>
      <c r="AN149" s="8">
        <v>46</v>
      </c>
      <c r="AO149" s="8">
        <v>94</v>
      </c>
      <c r="AP149" s="1">
        <f t="shared" si="8"/>
        <v>1032</v>
      </c>
      <c r="AQ149" s="1" t="s">
        <v>55</v>
      </c>
      <c r="AR149" s="1">
        <f t="shared" si="9"/>
        <v>140</v>
      </c>
      <c r="AS149" s="1">
        <f t="shared" si="10"/>
        <v>93.3333333333333</v>
      </c>
      <c r="AT149" s="1"/>
      <c r="AU149" s="1">
        <f t="shared" si="11"/>
        <v>68.8</v>
      </c>
    </row>
    <row r="150" spans="1:47">
      <c r="A150" s="1" t="s">
        <v>348</v>
      </c>
      <c r="B150" s="2">
        <v>4971</v>
      </c>
      <c r="C150" s="1" t="s">
        <v>349</v>
      </c>
      <c r="D150" s="1">
        <v>69</v>
      </c>
      <c r="E150" s="8">
        <v>53</v>
      </c>
      <c r="F150" s="10">
        <v>57</v>
      </c>
      <c r="G150" s="1"/>
      <c r="H150" s="10">
        <v>58</v>
      </c>
      <c r="I150" s="10">
        <v>64</v>
      </c>
      <c r="J150" s="1"/>
      <c r="K150" s="1">
        <v>45</v>
      </c>
      <c r="L150" s="1">
        <v>45</v>
      </c>
      <c r="M150" s="8">
        <v>44</v>
      </c>
      <c r="N150" s="8">
        <v>38</v>
      </c>
      <c r="O150" s="8">
        <v>42</v>
      </c>
      <c r="P150" s="8">
        <v>67</v>
      </c>
      <c r="Q150" s="8">
        <v>77</v>
      </c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>
        <v>69</v>
      </c>
      <c r="AE150" s="8">
        <v>22</v>
      </c>
      <c r="AF150" s="8">
        <v>23</v>
      </c>
      <c r="AG150" s="8"/>
      <c r="AH150" s="8">
        <v>85</v>
      </c>
      <c r="AI150" s="8"/>
      <c r="AJ150" s="8">
        <v>23</v>
      </c>
      <c r="AK150" s="8">
        <v>24</v>
      </c>
      <c r="AL150" s="8">
        <v>47</v>
      </c>
      <c r="AM150" s="8">
        <v>46</v>
      </c>
      <c r="AN150" s="8">
        <v>47</v>
      </c>
      <c r="AO150" s="8">
        <v>96</v>
      </c>
      <c r="AP150" s="1">
        <f t="shared" si="8"/>
        <v>1141</v>
      </c>
      <c r="AQ150" s="1" t="s">
        <v>55</v>
      </c>
      <c r="AR150" s="1">
        <f t="shared" si="9"/>
        <v>143</v>
      </c>
      <c r="AS150" s="1">
        <f t="shared" si="10"/>
        <v>95.3333333333333</v>
      </c>
      <c r="AT150" s="1"/>
      <c r="AU150" s="1">
        <f t="shared" si="11"/>
        <v>76.0666666666667</v>
      </c>
    </row>
    <row r="151" spans="1:47">
      <c r="A151" s="1" t="s">
        <v>350</v>
      </c>
      <c r="B151" s="2">
        <v>4972</v>
      </c>
      <c r="C151" s="1" t="s">
        <v>351</v>
      </c>
      <c r="D151" s="1">
        <v>51</v>
      </c>
      <c r="E151" s="8">
        <v>49</v>
      </c>
      <c r="F151" s="10">
        <v>49</v>
      </c>
      <c r="G151" s="1"/>
      <c r="H151" s="10">
        <v>58</v>
      </c>
      <c r="I151" s="10">
        <v>48</v>
      </c>
      <c r="J151" s="1"/>
      <c r="K151" s="1">
        <v>40</v>
      </c>
      <c r="L151" s="1">
        <v>41</v>
      </c>
      <c r="M151" s="8">
        <v>38</v>
      </c>
      <c r="N151" s="8">
        <v>37</v>
      </c>
      <c r="O151" s="8">
        <v>44</v>
      </c>
      <c r="P151" s="8">
        <v>65</v>
      </c>
      <c r="Q151" s="8">
        <v>65</v>
      </c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>
        <v>59</v>
      </c>
      <c r="AE151" s="8">
        <v>21</v>
      </c>
      <c r="AF151" s="8">
        <v>20</v>
      </c>
      <c r="AG151" s="8">
        <v>56</v>
      </c>
      <c r="AH151" s="8"/>
      <c r="AI151" s="8"/>
      <c r="AJ151" s="8">
        <v>22</v>
      </c>
      <c r="AK151" s="8">
        <v>20</v>
      </c>
      <c r="AL151" s="8">
        <v>36</v>
      </c>
      <c r="AM151" s="8">
        <v>34</v>
      </c>
      <c r="AN151" s="8">
        <v>41</v>
      </c>
      <c r="AO151" s="8">
        <v>90</v>
      </c>
      <c r="AP151" s="1">
        <f t="shared" si="8"/>
        <v>984</v>
      </c>
      <c r="AQ151" s="1" t="s">
        <v>64</v>
      </c>
      <c r="AR151" s="1">
        <f t="shared" si="9"/>
        <v>131</v>
      </c>
      <c r="AS151" s="1">
        <f t="shared" si="10"/>
        <v>87.3333333333333</v>
      </c>
      <c r="AT151" s="1"/>
      <c r="AU151" s="1">
        <f t="shared" si="11"/>
        <v>65.6</v>
      </c>
    </row>
    <row r="152" spans="1:47">
      <c r="A152" s="1" t="s">
        <v>352</v>
      </c>
      <c r="B152" s="2">
        <v>4073</v>
      </c>
      <c r="C152" s="1" t="s">
        <v>353</v>
      </c>
      <c r="D152" s="1">
        <v>53</v>
      </c>
      <c r="E152" s="8">
        <v>44</v>
      </c>
      <c r="F152" s="10">
        <v>45</v>
      </c>
      <c r="G152" s="10">
        <v>52</v>
      </c>
      <c r="H152" s="1"/>
      <c r="I152" s="1"/>
      <c r="J152" s="1">
        <v>47</v>
      </c>
      <c r="K152" s="1">
        <v>42</v>
      </c>
      <c r="L152" s="1">
        <v>42</v>
      </c>
      <c r="M152" s="8">
        <v>44</v>
      </c>
      <c r="N152" s="8">
        <v>39</v>
      </c>
      <c r="O152" s="8">
        <v>47</v>
      </c>
      <c r="P152" s="8">
        <v>50</v>
      </c>
      <c r="Q152" s="8">
        <v>57</v>
      </c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>
        <v>48</v>
      </c>
      <c r="AE152" s="8">
        <v>23</v>
      </c>
      <c r="AF152" s="8">
        <v>24</v>
      </c>
      <c r="AG152" s="8"/>
      <c r="AH152" s="8">
        <v>61</v>
      </c>
      <c r="AI152" s="8"/>
      <c r="AJ152" s="8">
        <v>20</v>
      </c>
      <c r="AK152" s="8">
        <v>23</v>
      </c>
      <c r="AL152" s="8">
        <v>43</v>
      </c>
      <c r="AM152" s="8">
        <v>44</v>
      </c>
      <c r="AN152" s="8">
        <v>48</v>
      </c>
      <c r="AO152" s="8">
        <v>95</v>
      </c>
      <c r="AP152" s="1">
        <f t="shared" si="8"/>
        <v>991</v>
      </c>
      <c r="AQ152" s="1" t="s">
        <v>55</v>
      </c>
      <c r="AR152" s="1">
        <f t="shared" si="9"/>
        <v>143</v>
      </c>
      <c r="AS152" s="1">
        <f t="shared" si="10"/>
        <v>95.3333333333333</v>
      </c>
      <c r="AT152" s="1"/>
      <c r="AU152" s="1">
        <f t="shared" si="11"/>
        <v>66.0666666666667</v>
      </c>
    </row>
    <row r="153" spans="1:47">
      <c r="A153" s="1" t="s">
        <v>354</v>
      </c>
      <c r="B153" s="2">
        <v>4973</v>
      </c>
      <c r="C153" s="1" t="s">
        <v>355</v>
      </c>
      <c r="D153" s="1">
        <v>52</v>
      </c>
      <c r="E153" s="8">
        <v>41</v>
      </c>
      <c r="F153" s="10">
        <v>47</v>
      </c>
      <c r="G153" s="10">
        <v>40</v>
      </c>
      <c r="H153" s="1"/>
      <c r="I153" s="1">
        <v>46</v>
      </c>
      <c r="J153" s="1"/>
      <c r="K153" s="1">
        <v>42</v>
      </c>
      <c r="L153" s="1">
        <v>40</v>
      </c>
      <c r="M153" s="8">
        <v>40</v>
      </c>
      <c r="N153" s="8">
        <v>40</v>
      </c>
      <c r="O153" s="8">
        <v>40</v>
      </c>
      <c r="P153" s="8">
        <v>59</v>
      </c>
      <c r="Q153" s="8">
        <v>61</v>
      </c>
      <c r="R153" s="8"/>
      <c r="S153" s="8"/>
      <c r="T153" s="8"/>
      <c r="U153" s="8"/>
      <c r="V153" s="8"/>
      <c r="W153" s="8"/>
      <c r="X153" s="8">
        <v>50</v>
      </c>
      <c r="Y153" s="8">
        <v>20</v>
      </c>
      <c r="Z153" s="8">
        <v>19</v>
      </c>
      <c r="AA153" s="8"/>
      <c r="AB153" s="8"/>
      <c r="AC153" s="8"/>
      <c r="AD153" s="8"/>
      <c r="AE153" s="8"/>
      <c r="AF153" s="8"/>
      <c r="AG153" s="8"/>
      <c r="AH153" s="8">
        <v>71</v>
      </c>
      <c r="AI153" s="8"/>
      <c r="AJ153" s="8">
        <v>20</v>
      </c>
      <c r="AK153" s="8">
        <v>19</v>
      </c>
      <c r="AL153" s="8">
        <v>38</v>
      </c>
      <c r="AM153" s="8">
        <v>38</v>
      </c>
      <c r="AN153" s="8">
        <v>46</v>
      </c>
      <c r="AO153" s="8">
        <v>95</v>
      </c>
      <c r="AP153" s="1">
        <f t="shared" si="8"/>
        <v>964</v>
      </c>
      <c r="AQ153" s="1" t="s">
        <v>64</v>
      </c>
      <c r="AR153" s="1">
        <f t="shared" si="9"/>
        <v>141</v>
      </c>
      <c r="AS153" s="1">
        <f t="shared" si="10"/>
        <v>94</v>
      </c>
      <c r="AT153" s="1"/>
      <c r="AU153" s="1">
        <f t="shared" si="11"/>
        <v>64.2666666666667</v>
      </c>
    </row>
    <row r="154" spans="1:47">
      <c r="A154" s="1" t="s">
        <v>356</v>
      </c>
      <c r="B154" s="2">
        <v>4074</v>
      </c>
      <c r="C154" s="1" t="s">
        <v>357</v>
      </c>
      <c r="D154" s="1">
        <v>66</v>
      </c>
      <c r="E154" s="8">
        <v>42</v>
      </c>
      <c r="F154" s="10">
        <v>48</v>
      </c>
      <c r="G154" s="1"/>
      <c r="H154" s="1">
        <v>59</v>
      </c>
      <c r="I154" s="1"/>
      <c r="J154" s="1">
        <v>57</v>
      </c>
      <c r="K154" s="1">
        <v>41</v>
      </c>
      <c r="L154" s="1">
        <v>41</v>
      </c>
      <c r="M154" s="8">
        <v>39</v>
      </c>
      <c r="N154" s="8">
        <v>34</v>
      </c>
      <c r="O154" s="8">
        <v>43</v>
      </c>
      <c r="P154" s="8">
        <v>57</v>
      </c>
      <c r="Q154" s="8">
        <v>67</v>
      </c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>
        <v>53</v>
      </c>
      <c r="AE154" s="8">
        <v>21</v>
      </c>
      <c r="AF154" s="8">
        <v>23</v>
      </c>
      <c r="AG154" s="8">
        <v>53</v>
      </c>
      <c r="AH154" s="8"/>
      <c r="AI154" s="8"/>
      <c r="AJ154" s="8">
        <v>20</v>
      </c>
      <c r="AK154" s="8">
        <v>20</v>
      </c>
      <c r="AL154" s="8">
        <v>30</v>
      </c>
      <c r="AM154" s="8">
        <v>30</v>
      </c>
      <c r="AN154" s="8">
        <v>45</v>
      </c>
      <c r="AO154" s="8">
        <v>92</v>
      </c>
      <c r="AP154" s="1">
        <f t="shared" si="8"/>
        <v>981</v>
      </c>
      <c r="AQ154" s="1" t="s">
        <v>64</v>
      </c>
      <c r="AR154" s="1">
        <f t="shared" si="9"/>
        <v>137</v>
      </c>
      <c r="AS154" s="1">
        <f t="shared" si="10"/>
        <v>91.3333333333333</v>
      </c>
      <c r="AT154" s="1"/>
      <c r="AU154" s="1">
        <f t="shared" si="11"/>
        <v>65.4</v>
      </c>
    </row>
    <row r="155" spans="1:47">
      <c r="A155" s="1" t="s">
        <v>358</v>
      </c>
      <c r="B155" s="2">
        <v>4075</v>
      </c>
      <c r="C155" s="1" t="s">
        <v>359</v>
      </c>
      <c r="D155" s="1">
        <v>57</v>
      </c>
      <c r="E155" s="8">
        <v>43</v>
      </c>
      <c r="F155" s="10">
        <v>57</v>
      </c>
      <c r="G155" s="1"/>
      <c r="H155" s="1">
        <v>57</v>
      </c>
      <c r="I155" s="1"/>
      <c r="J155" s="1">
        <v>56</v>
      </c>
      <c r="K155" s="1">
        <v>42</v>
      </c>
      <c r="L155" s="1">
        <v>42</v>
      </c>
      <c r="M155" s="1">
        <v>39</v>
      </c>
      <c r="N155" s="8">
        <v>36</v>
      </c>
      <c r="O155" s="8">
        <v>42</v>
      </c>
      <c r="P155" s="8">
        <v>58</v>
      </c>
      <c r="Q155" s="8">
        <v>53</v>
      </c>
      <c r="R155" s="1" t="s">
        <v>48</v>
      </c>
      <c r="S155" s="1" t="s">
        <v>48</v>
      </c>
      <c r="T155" s="1" t="s">
        <v>48</v>
      </c>
      <c r="U155" s="1" t="s">
        <v>48</v>
      </c>
      <c r="V155" s="1" t="s">
        <v>48</v>
      </c>
      <c r="W155" s="1" t="s">
        <v>48</v>
      </c>
      <c r="X155" s="1" t="s">
        <v>48</v>
      </c>
      <c r="Y155" s="1" t="s">
        <v>48</v>
      </c>
      <c r="Z155" s="1" t="s">
        <v>48</v>
      </c>
      <c r="AA155" s="8">
        <v>68</v>
      </c>
      <c r="AB155" s="8">
        <v>22</v>
      </c>
      <c r="AC155" s="8">
        <v>20</v>
      </c>
      <c r="AD155" s="1" t="s">
        <v>48</v>
      </c>
      <c r="AE155" s="1" t="s">
        <v>48</v>
      </c>
      <c r="AF155" s="1" t="s">
        <v>48</v>
      </c>
      <c r="AG155" s="8">
        <v>50</v>
      </c>
      <c r="AH155" s="8"/>
      <c r="AI155" s="8"/>
      <c r="AJ155" s="8">
        <v>20</v>
      </c>
      <c r="AK155" s="8">
        <v>18</v>
      </c>
      <c r="AL155" s="8">
        <v>37</v>
      </c>
      <c r="AM155" s="8">
        <v>38</v>
      </c>
      <c r="AN155" s="8">
        <v>45</v>
      </c>
      <c r="AO155" s="8">
        <v>93</v>
      </c>
      <c r="AP155" s="1">
        <f t="shared" si="8"/>
        <v>993</v>
      </c>
      <c r="AQ155" s="1" t="s">
        <v>55</v>
      </c>
      <c r="AR155" s="1">
        <f t="shared" si="9"/>
        <v>138</v>
      </c>
      <c r="AS155" s="1">
        <f t="shared" si="10"/>
        <v>92</v>
      </c>
      <c r="AT155" s="1"/>
      <c r="AU155" s="1">
        <f t="shared" si="11"/>
        <v>66.2</v>
      </c>
    </row>
    <row r="156" spans="1:47">
      <c r="A156" s="1" t="s">
        <v>360</v>
      </c>
      <c r="B156" s="2">
        <v>4076</v>
      </c>
      <c r="C156" s="1" t="s">
        <v>361</v>
      </c>
      <c r="D156" s="1">
        <v>52</v>
      </c>
      <c r="E156" s="8">
        <v>40</v>
      </c>
      <c r="F156" s="10">
        <v>42</v>
      </c>
      <c r="G156" s="1"/>
      <c r="H156" s="1">
        <v>63</v>
      </c>
      <c r="I156" s="1"/>
      <c r="J156" s="1">
        <v>69</v>
      </c>
      <c r="K156" s="1">
        <v>41</v>
      </c>
      <c r="L156" s="1">
        <v>41</v>
      </c>
      <c r="M156" s="1">
        <v>38</v>
      </c>
      <c r="N156" s="8">
        <v>38</v>
      </c>
      <c r="O156" s="8">
        <v>38</v>
      </c>
      <c r="P156" s="8">
        <v>67</v>
      </c>
      <c r="Q156" s="8">
        <v>67</v>
      </c>
      <c r="R156" s="1" t="s">
        <v>48</v>
      </c>
      <c r="S156" s="1" t="s">
        <v>48</v>
      </c>
      <c r="T156" s="1" t="s">
        <v>48</v>
      </c>
      <c r="U156" s="1" t="s">
        <v>48</v>
      </c>
      <c r="V156" s="1" t="s">
        <v>48</v>
      </c>
      <c r="W156" s="1" t="s">
        <v>48</v>
      </c>
      <c r="X156" s="1" t="s">
        <v>48</v>
      </c>
      <c r="Y156" s="1" t="s">
        <v>48</v>
      </c>
      <c r="Z156" s="1" t="s">
        <v>48</v>
      </c>
      <c r="AA156" s="8">
        <v>72</v>
      </c>
      <c r="AB156" s="8">
        <v>21</v>
      </c>
      <c r="AC156" s="8">
        <v>18</v>
      </c>
      <c r="AD156" s="1" t="s">
        <v>48</v>
      </c>
      <c r="AE156" s="1" t="s">
        <v>48</v>
      </c>
      <c r="AF156" s="1" t="s">
        <v>48</v>
      </c>
      <c r="AG156" s="8">
        <v>58</v>
      </c>
      <c r="AH156" s="8"/>
      <c r="AI156" s="8"/>
      <c r="AJ156" s="8">
        <v>20</v>
      </c>
      <c r="AK156" s="8">
        <v>18</v>
      </c>
      <c r="AL156" s="8">
        <v>34</v>
      </c>
      <c r="AM156" s="8">
        <v>37</v>
      </c>
      <c r="AN156" s="8">
        <v>45</v>
      </c>
      <c r="AO156" s="8">
        <v>93</v>
      </c>
      <c r="AP156" s="1">
        <f t="shared" si="8"/>
        <v>1012</v>
      </c>
      <c r="AQ156" s="1" t="s">
        <v>55</v>
      </c>
      <c r="AR156" s="1">
        <f t="shared" si="9"/>
        <v>138</v>
      </c>
      <c r="AS156" s="1">
        <f t="shared" si="10"/>
        <v>92</v>
      </c>
      <c r="AT156" s="1"/>
      <c r="AU156" s="1">
        <f t="shared" si="11"/>
        <v>67.4666666666667</v>
      </c>
    </row>
    <row r="157" spans="1:47">
      <c r="A157" s="1" t="s">
        <v>362</v>
      </c>
      <c r="B157" s="2">
        <v>4974</v>
      </c>
      <c r="C157" s="1" t="s">
        <v>363</v>
      </c>
      <c r="D157" s="1">
        <v>49</v>
      </c>
      <c r="E157" s="8">
        <v>40</v>
      </c>
      <c r="F157" s="10">
        <v>40</v>
      </c>
      <c r="G157" s="10">
        <v>46</v>
      </c>
      <c r="H157" s="1"/>
      <c r="I157" s="1">
        <v>48</v>
      </c>
      <c r="J157" s="1"/>
      <c r="K157" s="1">
        <v>40</v>
      </c>
      <c r="L157" s="1">
        <v>40</v>
      </c>
      <c r="M157" s="1">
        <v>35</v>
      </c>
      <c r="N157" s="8">
        <v>33</v>
      </c>
      <c r="O157" s="8">
        <v>43</v>
      </c>
      <c r="P157" s="8">
        <v>61</v>
      </c>
      <c r="Q157" s="8">
        <v>52</v>
      </c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>
        <v>54</v>
      </c>
      <c r="AE157" s="8">
        <v>21</v>
      </c>
      <c r="AF157" s="8">
        <v>20</v>
      </c>
      <c r="AG157" s="8"/>
      <c r="AH157" s="8">
        <v>74</v>
      </c>
      <c r="AI157" s="8"/>
      <c r="AJ157" s="8">
        <v>20</v>
      </c>
      <c r="AK157" s="8">
        <v>20</v>
      </c>
      <c r="AL157" s="8">
        <v>45</v>
      </c>
      <c r="AM157" s="8">
        <v>40</v>
      </c>
      <c r="AN157" s="8">
        <v>43</v>
      </c>
      <c r="AO157" s="8">
        <v>92</v>
      </c>
      <c r="AP157" s="1">
        <f t="shared" si="8"/>
        <v>956</v>
      </c>
      <c r="AQ157" s="1" t="s">
        <v>64</v>
      </c>
      <c r="AR157" s="1">
        <f t="shared" si="9"/>
        <v>135</v>
      </c>
      <c r="AS157" s="1">
        <f t="shared" si="10"/>
        <v>90</v>
      </c>
      <c r="AT157" s="1"/>
      <c r="AU157" s="1">
        <f t="shared" si="11"/>
        <v>63.7333333333333</v>
      </c>
    </row>
    <row r="158" spans="1:47">
      <c r="A158" s="1" t="s">
        <v>364</v>
      </c>
      <c r="B158" s="2">
        <v>4077</v>
      </c>
      <c r="C158" s="1" t="s">
        <v>365</v>
      </c>
      <c r="D158" s="1">
        <v>40</v>
      </c>
      <c r="E158" s="8">
        <v>40</v>
      </c>
      <c r="F158" s="10">
        <v>46</v>
      </c>
      <c r="G158" s="10"/>
      <c r="H158" s="10">
        <v>40</v>
      </c>
      <c r="I158" s="10">
        <v>40</v>
      </c>
      <c r="J158" s="1"/>
      <c r="K158" s="1">
        <v>38</v>
      </c>
      <c r="L158" s="1">
        <v>38</v>
      </c>
      <c r="M158" s="1">
        <v>34</v>
      </c>
      <c r="N158" s="8">
        <v>27</v>
      </c>
      <c r="O158" s="8">
        <v>39</v>
      </c>
      <c r="P158" s="8">
        <v>43</v>
      </c>
      <c r="Q158" s="8">
        <v>42</v>
      </c>
      <c r="R158" s="1" t="s">
        <v>48</v>
      </c>
      <c r="S158" s="1" t="s">
        <v>48</v>
      </c>
      <c r="T158" s="1" t="s">
        <v>48</v>
      </c>
      <c r="U158" s="1">
        <v>42</v>
      </c>
      <c r="V158" s="1">
        <v>17</v>
      </c>
      <c r="W158" s="1">
        <v>20</v>
      </c>
      <c r="X158" s="1" t="s">
        <v>48</v>
      </c>
      <c r="Y158" s="1" t="s">
        <v>48</v>
      </c>
      <c r="Z158" s="1" t="s">
        <v>48</v>
      </c>
      <c r="AA158" s="1" t="s">
        <v>48</v>
      </c>
      <c r="AB158" s="1" t="s">
        <v>48</v>
      </c>
      <c r="AC158" s="1" t="s">
        <v>48</v>
      </c>
      <c r="AD158" s="1" t="s">
        <v>48</v>
      </c>
      <c r="AE158" s="1" t="s">
        <v>48</v>
      </c>
      <c r="AF158" s="1" t="s">
        <v>48</v>
      </c>
      <c r="AG158" s="8"/>
      <c r="AH158" s="8">
        <v>49</v>
      </c>
      <c r="AI158" s="8"/>
      <c r="AJ158" s="8">
        <v>19</v>
      </c>
      <c r="AK158" s="8">
        <v>18</v>
      </c>
      <c r="AL158" s="8">
        <v>35</v>
      </c>
      <c r="AM158" s="8">
        <v>33</v>
      </c>
      <c r="AN158" s="8">
        <v>40</v>
      </c>
      <c r="AO158" s="8">
        <v>90</v>
      </c>
      <c r="AP158" s="1">
        <f t="shared" si="8"/>
        <v>830</v>
      </c>
      <c r="AQ158" s="1" t="s">
        <v>52</v>
      </c>
      <c r="AR158" s="1">
        <f t="shared" si="9"/>
        <v>130</v>
      </c>
      <c r="AS158" s="1">
        <f t="shared" si="10"/>
        <v>86.6666666666667</v>
      </c>
      <c r="AT158" s="1"/>
      <c r="AU158" s="1">
        <f t="shared" si="11"/>
        <v>55.3333333333333</v>
      </c>
    </row>
    <row r="159" spans="1:47">
      <c r="A159" s="1" t="s">
        <v>366</v>
      </c>
      <c r="B159" s="2">
        <v>4975</v>
      </c>
      <c r="C159" s="1" t="s">
        <v>367</v>
      </c>
      <c r="D159" s="1">
        <v>60</v>
      </c>
      <c r="E159" s="8">
        <v>45</v>
      </c>
      <c r="F159" s="10">
        <v>52</v>
      </c>
      <c r="G159" s="10">
        <v>59</v>
      </c>
      <c r="H159" s="1"/>
      <c r="I159" s="1"/>
      <c r="J159" s="1">
        <v>68</v>
      </c>
      <c r="K159" s="1">
        <v>42</v>
      </c>
      <c r="L159" s="1">
        <v>40</v>
      </c>
      <c r="M159" s="1">
        <v>39</v>
      </c>
      <c r="N159" s="8">
        <v>40</v>
      </c>
      <c r="O159" s="8">
        <v>44</v>
      </c>
      <c r="P159" s="8">
        <v>67</v>
      </c>
      <c r="Q159" s="8">
        <v>65</v>
      </c>
      <c r="R159" s="1" t="s">
        <v>48</v>
      </c>
      <c r="S159" s="1" t="s">
        <v>48</v>
      </c>
      <c r="T159" s="1" t="s">
        <v>48</v>
      </c>
      <c r="U159" s="1">
        <v>68</v>
      </c>
      <c r="V159" s="1">
        <v>17</v>
      </c>
      <c r="W159" s="1">
        <v>21</v>
      </c>
      <c r="X159" s="1" t="s">
        <v>48</v>
      </c>
      <c r="Y159" s="1" t="s">
        <v>48</v>
      </c>
      <c r="Z159" s="1" t="s">
        <v>48</v>
      </c>
      <c r="AA159" s="1" t="s">
        <v>48</v>
      </c>
      <c r="AB159" s="1" t="s">
        <v>48</v>
      </c>
      <c r="AC159" s="1" t="s">
        <v>48</v>
      </c>
      <c r="AD159" s="1" t="s">
        <v>48</v>
      </c>
      <c r="AE159" s="1" t="s">
        <v>48</v>
      </c>
      <c r="AF159" s="1" t="s">
        <v>48</v>
      </c>
      <c r="AG159" s="8"/>
      <c r="AH159" s="8">
        <v>76</v>
      </c>
      <c r="AI159" s="8"/>
      <c r="AJ159" s="8">
        <v>22</v>
      </c>
      <c r="AK159" s="8">
        <v>22</v>
      </c>
      <c r="AL159" s="8">
        <v>39</v>
      </c>
      <c r="AM159" s="8">
        <v>38</v>
      </c>
      <c r="AN159" s="8">
        <v>46</v>
      </c>
      <c r="AO159" s="8">
        <v>95</v>
      </c>
      <c r="AP159" s="1">
        <f t="shared" si="8"/>
        <v>1065</v>
      </c>
      <c r="AQ159" s="1" t="s">
        <v>55</v>
      </c>
      <c r="AR159" s="1">
        <f t="shared" si="9"/>
        <v>141</v>
      </c>
      <c r="AS159" s="1">
        <f t="shared" si="10"/>
        <v>94</v>
      </c>
      <c r="AT159" s="1"/>
      <c r="AU159" s="1">
        <f t="shared" si="11"/>
        <v>71</v>
      </c>
    </row>
    <row r="160" spans="1:47">
      <c r="A160" s="1" t="s">
        <v>368</v>
      </c>
      <c r="B160" s="2">
        <v>4976</v>
      </c>
      <c r="C160" s="1" t="s">
        <v>369</v>
      </c>
      <c r="D160" s="1">
        <v>68</v>
      </c>
      <c r="E160" s="8">
        <v>55</v>
      </c>
      <c r="F160" s="10">
        <v>69</v>
      </c>
      <c r="G160" s="1"/>
      <c r="H160" s="1">
        <v>65</v>
      </c>
      <c r="I160" s="1"/>
      <c r="J160" s="1">
        <v>70</v>
      </c>
      <c r="K160" s="1">
        <v>47</v>
      </c>
      <c r="L160" s="1">
        <v>45</v>
      </c>
      <c r="M160" s="1">
        <v>39</v>
      </c>
      <c r="N160" s="8">
        <v>34</v>
      </c>
      <c r="O160" s="8">
        <v>45</v>
      </c>
      <c r="P160" s="8">
        <v>74</v>
      </c>
      <c r="Q160" s="8">
        <v>69</v>
      </c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>
        <v>71</v>
      </c>
      <c r="AE160" s="8">
        <v>21</v>
      </c>
      <c r="AF160" s="8">
        <v>22</v>
      </c>
      <c r="AG160" s="8"/>
      <c r="AH160" s="8">
        <v>83</v>
      </c>
      <c r="AI160" s="8"/>
      <c r="AJ160" s="8">
        <v>24</v>
      </c>
      <c r="AK160" s="8">
        <v>24</v>
      </c>
      <c r="AL160" s="8">
        <v>43</v>
      </c>
      <c r="AM160" s="8">
        <v>44</v>
      </c>
      <c r="AN160" s="8">
        <v>46</v>
      </c>
      <c r="AO160" s="8">
        <v>96</v>
      </c>
      <c r="AP160" s="1">
        <f t="shared" si="8"/>
        <v>1154</v>
      </c>
      <c r="AQ160" s="1" t="s">
        <v>55</v>
      </c>
      <c r="AR160" s="1">
        <f t="shared" si="9"/>
        <v>142</v>
      </c>
      <c r="AS160" s="1">
        <f t="shared" si="10"/>
        <v>94.6666666666667</v>
      </c>
      <c r="AT160" s="1"/>
      <c r="AU160" s="1">
        <f t="shared" si="11"/>
        <v>76.9333333333333</v>
      </c>
    </row>
    <row r="162" spans="4:46">
      <c r="D162" s="1">
        <f>COUNTIF(D2:D160,"&gt;=66")</f>
        <v>36</v>
      </c>
      <c r="E162" s="1">
        <f t="shared" ref="E162:J162" si="12">COUNTIF(E2:E160,"&gt;=66")</f>
        <v>11</v>
      </c>
      <c r="F162" s="1">
        <f t="shared" si="12"/>
        <v>11</v>
      </c>
      <c r="G162" s="1">
        <f t="shared" si="12"/>
        <v>8</v>
      </c>
      <c r="H162" s="1">
        <f t="shared" si="12"/>
        <v>7</v>
      </c>
      <c r="I162" s="1">
        <f t="shared" si="12"/>
        <v>4</v>
      </c>
      <c r="J162" s="1">
        <f t="shared" si="12"/>
        <v>31</v>
      </c>
      <c r="K162" s="1"/>
      <c r="L162" s="1">
        <f>COUNTIF(L2:L160,"&gt;=20")</f>
        <v>159</v>
      </c>
      <c r="M162" s="1">
        <f>COUNTIF(M2:M160,"&gt;=20")</f>
        <v>158</v>
      </c>
      <c r="N162" s="1">
        <f>COUNTIF(N2:N160,"&gt;=20")</f>
        <v>158</v>
      </c>
      <c r="O162" s="1">
        <f>COUNTIF(O2:O160,"&gt;=20")</f>
        <v>159</v>
      </c>
      <c r="P162" s="1">
        <f>COUNTIF(P2:P160,"&gt;=66")</f>
        <v>32</v>
      </c>
      <c r="Q162" s="1">
        <f>COUNTIF(Q2:Q160,"&gt;=66")</f>
        <v>44</v>
      </c>
      <c r="R162" s="1">
        <f>COUNTIF(R2:R160,"&gt;=66")</f>
        <v>6</v>
      </c>
      <c r="S162" s="1">
        <f>COUNTIF(S2:S160,"&gt;=10")</f>
        <v>20</v>
      </c>
      <c r="T162" s="1">
        <f>COUNTIF(T2:T160,"&gt;=10")</f>
        <v>20</v>
      </c>
      <c r="U162" s="1">
        <f>COUNTIF(U2:U160,"&gt;=66")</f>
        <v>15</v>
      </c>
      <c r="V162" s="1">
        <f>COUNTIF(V2:V160,"&gt;=10")</f>
        <v>37</v>
      </c>
      <c r="W162" s="1">
        <f>COUNTIF(W2:W160,"&gt;=10")</f>
        <v>37</v>
      </c>
      <c r="X162" s="1">
        <f>COUNTIF(X2:X160,"&gt;=66")</f>
        <v>15</v>
      </c>
      <c r="Y162" s="1">
        <f>COUNTIF(Y2:Y160,"&gt;=10")</f>
        <v>22</v>
      </c>
      <c r="Z162" s="1">
        <f>COUNTIF(Z2:Z160,"&gt;=10")</f>
        <v>22</v>
      </c>
      <c r="AA162" s="1">
        <f>COUNTIF(AA2:AA160,"&gt;=66")</f>
        <v>9</v>
      </c>
      <c r="AB162" s="1">
        <f>COUNTIF(AB2:AB160,"&gt;=10")</f>
        <v>21</v>
      </c>
      <c r="AC162" s="1">
        <f>COUNTIF(AC2:AC160,"&gt;=10")</f>
        <v>21</v>
      </c>
      <c r="AD162" s="1">
        <f>COUNTIF(AD2:AD160,"&gt;=66")</f>
        <v>16</v>
      </c>
      <c r="AE162" s="1">
        <f>COUNTIF(AE2:AE160,"&gt;=10")</f>
        <v>59</v>
      </c>
      <c r="AF162" s="1">
        <f>COUNTIF(AF2:AF160,"&gt;=10")</f>
        <v>59</v>
      </c>
      <c r="AG162" s="1">
        <f>COUNTIF(AG2:AG160,"&gt;=66")</f>
        <v>10</v>
      </c>
      <c r="AH162" s="1">
        <f>COUNTIF(AH2:AH160,"&gt;=66")</f>
        <v>60</v>
      </c>
      <c r="AI162" s="1">
        <f>COUNTIF(AI2:AI160,"&gt;=66")</f>
        <v>0</v>
      </c>
      <c r="AJ162" s="1"/>
      <c r="AK162" s="1">
        <f>COUNTIF(AK2:AK160,"&gt;=10")</f>
        <v>159</v>
      </c>
      <c r="AL162" s="1"/>
      <c r="AM162" s="1">
        <f>COUNTIF(AM2:AM160,"&gt;=20")</f>
        <v>159</v>
      </c>
      <c r="AN162" s="1">
        <f>COUNTIF(AN2:AN160,"&gt;=20")</f>
        <v>159</v>
      </c>
      <c r="AO162" s="1"/>
      <c r="AP162" s="1"/>
      <c r="AQ162" s="8">
        <v>100</v>
      </c>
      <c r="AR162" s="1" t="s">
        <v>55</v>
      </c>
      <c r="AS162" s="12">
        <v>0.9103</v>
      </c>
      <c r="AT162" s="1" t="s">
        <v>370</v>
      </c>
    </row>
    <row r="163" spans="4:46">
      <c r="D163" s="1">
        <f>COUNTIFS(D2:D160,"&lt;66",D2:D160,"&gt;=60")</f>
        <v>35</v>
      </c>
      <c r="E163" s="1">
        <f t="shared" ref="E163:J163" si="13">COUNTIFS(E2:E160,"&lt;66",E2:E160,"&gt;=60")</f>
        <v>40</v>
      </c>
      <c r="F163" s="1">
        <f t="shared" si="13"/>
        <v>20</v>
      </c>
      <c r="G163" s="1">
        <f t="shared" si="13"/>
        <v>27</v>
      </c>
      <c r="H163" s="1">
        <f t="shared" si="13"/>
        <v>23</v>
      </c>
      <c r="I163" s="1">
        <f t="shared" si="13"/>
        <v>9</v>
      </c>
      <c r="J163" s="1">
        <f t="shared" si="13"/>
        <v>22</v>
      </c>
      <c r="K163" s="1"/>
      <c r="L163" s="1">
        <f>COUNTIF(L2:L160,"&lt;20")</f>
        <v>0</v>
      </c>
      <c r="M163" s="1">
        <f t="shared" ref="M163:N163" si="14">COUNTIF(M2:M160,"&lt;20")</f>
        <v>0</v>
      </c>
      <c r="N163" s="1">
        <f t="shared" si="14"/>
        <v>0</v>
      </c>
      <c r="O163" s="1"/>
      <c r="P163" s="1">
        <f>COUNTIFS(P2:P160,"&lt;66",P2:P160,"&gt;=60")</f>
        <v>37</v>
      </c>
      <c r="Q163" s="1">
        <f>COUNTIFS(Q2:Q160,"&lt;66",Q2:Q160,"&gt;=60")</f>
        <v>44</v>
      </c>
      <c r="R163" s="1">
        <f>COUNTIFS(R2:R160,"&lt;66",R2:R160,"&gt;=60")</f>
        <v>7</v>
      </c>
      <c r="S163" s="1"/>
      <c r="T163" s="1"/>
      <c r="U163" s="1">
        <f>COUNTIFS(U2:U160,"&lt;66",U2:U160,"&gt;=60")</f>
        <v>10</v>
      </c>
      <c r="V163" s="1"/>
      <c r="W163" s="1"/>
      <c r="X163" s="1">
        <f>COUNTIFS(X2:X160,"&lt;66",X2:X160,"&gt;=60")</f>
        <v>3</v>
      </c>
      <c r="Y163" s="1"/>
      <c r="Z163" s="1"/>
      <c r="AA163" s="1">
        <f>COUNTIFS(AA2:AA160,"&lt;66",AA2:AA160,"&gt;=60")</f>
        <v>5</v>
      </c>
      <c r="AB163" s="1"/>
      <c r="AC163" s="1"/>
      <c r="AD163" s="1">
        <f>COUNTIFS(AD2:AD160,"&lt;66",AD2:AD160,"&gt;=60")</f>
        <v>13</v>
      </c>
      <c r="AE163" s="1"/>
      <c r="AF163" s="1"/>
      <c r="AG163" s="1">
        <f>COUNTIFS(AG2:AG160,"&lt;66",AG2:AG160,"&gt;=60")</f>
        <v>13</v>
      </c>
      <c r="AH163" s="1">
        <f>COUNTIFS(AH2:AH160,"&lt;66",AH2:AH160,"&gt;=60")</f>
        <v>14</v>
      </c>
      <c r="AI163" s="1">
        <f>COUNTIFS(AI2:AI160,"&lt;66",AI2:AI160,"&gt;=60")</f>
        <v>0</v>
      </c>
      <c r="AJ163" s="1"/>
      <c r="AK163" s="1">
        <f>COUNTIF(AK2:AK160,"&lt;10")</f>
        <v>0</v>
      </c>
      <c r="AL163" s="1"/>
      <c r="AM163" s="1">
        <f t="shared" ref="AM163:AN163" si="15">COUNTIF(AM2:AM160,"&lt;20")</f>
        <v>0</v>
      </c>
      <c r="AN163" s="1">
        <f t="shared" si="15"/>
        <v>0</v>
      </c>
      <c r="AO163" s="1"/>
      <c r="AP163" s="1"/>
      <c r="AQ163" s="8">
        <v>36</v>
      </c>
      <c r="AR163" s="1" t="s">
        <v>64</v>
      </c>
      <c r="AS163" s="1"/>
      <c r="AT163" s="1"/>
    </row>
    <row r="164" spans="4:46">
      <c r="D164" s="1">
        <f>COUNTIFS(D2:D160,"&lt;60",D2:D160,"&gt;=55")</f>
        <v>34</v>
      </c>
      <c r="E164" s="1">
        <f t="shared" ref="E164:J164" si="16">COUNTIFS(E2:E160,"&lt;60",E2:E160,"&gt;=55")</f>
        <v>30</v>
      </c>
      <c r="F164" s="1">
        <f t="shared" si="16"/>
        <v>34</v>
      </c>
      <c r="G164" s="1">
        <f t="shared" si="16"/>
        <v>13</v>
      </c>
      <c r="H164" s="1">
        <f t="shared" si="16"/>
        <v>14</v>
      </c>
      <c r="I164" s="1">
        <f t="shared" si="16"/>
        <v>9</v>
      </c>
      <c r="J164" s="1">
        <f t="shared" si="16"/>
        <v>11</v>
      </c>
      <c r="K164" s="1"/>
      <c r="L164" s="1">
        <f>COUNTIF(L2:L160,"A")</f>
        <v>0</v>
      </c>
      <c r="M164" s="1">
        <f>COUNTIF(M2:M160,"A")</f>
        <v>1</v>
      </c>
      <c r="N164" s="1">
        <f>COUNTIF(N2:N160,"A")</f>
        <v>1</v>
      </c>
      <c r="O164" s="1"/>
      <c r="P164" s="1">
        <f>COUNTIFS(P2:P160,"&lt;60",P2:P160,"&gt;=55")</f>
        <v>35</v>
      </c>
      <c r="Q164" s="1">
        <f>COUNTIFS(Q2:Q160,"&lt;60",Q2:Q160,"&gt;=55")</f>
        <v>24</v>
      </c>
      <c r="R164" s="1">
        <f>COUNTIFS(R2:R160,"&lt;60",R2:R160,"&gt;=55")</f>
        <v>0</v>
      </c>
      <c r="S164" s="1"/>
      <c r="T164" s="1"/>
      <c r="U164" s="1">
        <f>COUNTIFS(U2:U160,"&lt;60",U2:U160,"&gt;=55")</f>
        <v>1</v>
      </c>
      <c r="V164" s="1"/>
      <c r="W164" s="1"/>
      <c r="X164" s="1">
        <f>COUNTIFS(X2:X160,"&lt;60",X2:X160,"&gt;=55")</f>
        <v>0</v>
      </c>
      <c r="Y164" s="1"/>
      <c r="Z164" s="1"/>
      <c r="AA164" s="1">
        <f>COUNTIFS(AA2:AA160,"&lt;60",AA2:AA160,"&gt;=55")</f>
        <v>1</v>
      </c>
      <c r="AB164" s="1"/>
      <c r="AC164" s="1"/>
      <c r="AD164" s="1">
        <f>COUNTIFS(AD2:AD160,"&lt;60",AD2:AD160,"&gt;=55")</f>
        <v>14</v>
      </c>
      <c r="AE164" s="1"/>
      <c r="AF164" s="1"/>
      <c r="AG164" s="1">
        <f>COUNTIFS(AG2:AG160,"&lt;60",AG2:AG160,"&gt;=55")</f>
        <v>14</v>
      </c>
      <c r="AH164" s="1">
        <f>COUNTIFS(AH2:AH160,"&lt;60",AH2:AH160,"&gt;=55")</f>
        <v>8</v>
      </c>
      <c r="AI164" s="1">
        <f>COUNTIFS(AI2:AI160,"&lt;60",AI2:AI160,"&gt;=55")</f>
        <v>6</v>
      </c>
      <c r="AJ164" s="1"/>
      <c r="AK164" s="1">
        <f>COUNTIF(AK2:AK160,"A")</f>
        <v>0</v>
      </c>
      <c r="AL164" s="1"/>
      <c r="AM164" s="1">
        <f>COUNTIF(AM2:AM160,"A")</f>
        <v>0</v>
      </c>
      <c r="AN164" s="1">
        <f>COUNTIF(AN2:AN160,"A")</f>
        <v>0</v>
      </c>
      <c r="AO164" s="1"/>
      <c r="AP164" s="1"/>
      <c r="AQ164" s="8">
        <v>6</v>
      </c>
      <c r="AR164" s="1" t="s">
        <v>52</v>
      </c>
      <c r="AS164" s="1"/>
      <c r="AT164" s="1"/>
    </row>
    <row r="165" spans="4:46">
      <c r="D165" s="1">
        <f>COUNTIFS(D2:D160,"&lt;55",D2:D160,"&gt;=50")</f>
        <v>18</v>
      </c>
      <c r="E165" s="1">
        <f t="shared" ref="E165:J165" si="17">COUNTIFS(E2:E160,"&lt;55",E2:E160,"&gt;=50")</f>
        <v>31</v>
      </c>
      <c r="F165" s="1">
        <f t="shared" si="17"/>
        <v>27</v>
      </c>
      <c r="G165" s="1">
        <f t="shared" si="17"/>
        <v>15</v>
      </c>
      <c r="H165" s="1">
        <f t="shared" si="17"/>
        <v>14</v>
      </c>
      <c r="I165" s="1">
        <f t="shared" si="17"/>
        <v>11</v>
      </c>
      <c r="J165" s="1">
        <f t="shared" si="17"/>
        <v>16</v>
      </c>
      <c r="K165" s="1"/>
      <c r="L165" s="1"/>
      <c r="M165" s="1"/>
      <c r="N165" s="1"/>
      <c r="O165" s="1"/>
      <c r="P165" s="1">
        <f>COUNTIFS(P2:P160,"&lt;55",P2:P160,"&gt;=50")</f>
        <v>28</v>
      </c>
      <c r="Q165" s="1">
        <f>COUNTIFS(Q2:Q160,"&lt;55",Q2:Q160,"&gt;=50")</f>
        <v>18</v>
      </c>
      <c r="R165" s="1">
        <f>COUNTIFS(R2:R160,"&lt;55",R2:R160,"&gt;=50")</f>
        <v>2</v>
      </c>
      <c r="S165" s="1"/>
      <c r="T165" s="1"/>
      <c r="U165" s="1">
        <f>COUNTIFS(U2:U160,"&lt;55",U2:U160,"&gt;=50")</f>
        <v>4</v>
      </c>
      <c r="V165" s="1"/>
      <c r="W165" s="1"/>
      <c r="X165" s="1">
        <f>COUNTIFS(X2:X160,"&lt;55",X2:X160,"&gt;=50")</f>
        <v>1</v>
      </c>
      <c r="Y165" s="1"/>
      <c r="Z165" s="1"/>
      <c r="AA165" s="1">
        <f>COUNTIFS(AA2:AA160,"&lt;55",AA2:AA160,"&gt;=50")</f>
        <v>5</v>
      </c>
      <c r="AB165" s="1"/>
      <c r="AC165" s="1"/>
      <c r="AD165" s="1">
        <f>COUNTIFS(AD2:AD160,"&lt;55",AD2:AD160,"&gt;=50")</f>
        <v>10</v>
      </c>
      <c r="AE165" s="1"/>
      <c r="AF165" s="1"/>
      <c r="AG165" s="1">
        <f>COUNTIFS(AG2:AG160,"&lt;55",AG2:AG160,"&gt;=50")</f>
        <v>6</v>
      </c>
      <c r="AH165" s="1">
        <f>COUNTIFS(AH2:AH160,"&lt;55",AH2:AH160,"&gt;=50")</f>
        <v>3</v>
      </c>
      <c r="AI165" s="1">
        <f>COUNTIFS(AI2:AI160,"&lt;55",AI2:AI160,"&gt;=50")</f>
        <v>3</v>
      </c>
      <c r="AJ165" s="1"/>
      <c r="AK165" s="1"/>
      <c r="AL165" s="1"/>
      <c r="AM165" s="1"/>
      <c r="AN165" s="1"/>
      <c r="AO165" s="1"/>
      <c r="AP165" s="1"/>
      <c r="AQ165" s="8">
        <v>0</v>
      </c>
      <c r="AR165" s="1" t="s">
        <v>371</v>
      </c>
      <c r="AS165" s="1"/>
      <c r="AT165" s="1"/>
    </row>
    <row r="166" spans="4:46">
      <c r="D166" s="1">
        <f>COUNTIFS(D2:D160,"&lt;50",D2:D160,"&gt;=40")</f>
        <v>34</v>
      </c>
      <c r="E166" s="1">
        <f t="shared" ref="E166:J166" si="18">COUNTIFS(E2:E160,"&lt;50",E2:E160,"&gt;=40")</f>
        <v>47</v>
      </c>
      <c r="F166" s="1">
        <v>54</v>
      </c>
      <c r="G166" s="1">
        <f t="shared" si="18"/>
        <v>20</v>
      </c>
      <c r="H166" s="1">
        <f t="shared" si="18"/>
        <v>17</v>
      </c>
      <c r="I166" s="1">
        <f t="shared" si="18"/>
        <v>31</v>
      </c>
      <c r="J166" s="1">
        <f t="shared" si="18"/>
        <v>10</v>
      </c>
      <c r="K166" s="1"/>
      <c r="L166" s="1"/>
      <c r="M166" s="1"/>
      <c r="N166" s="1"/>
      <c r="O166" s="1"/>
      <c r="P166" s="1">
        <f>COUNTIFS(P2:P160,"&lt;50",P2:P160,"&gt;=40")</f>
        <v>24</v>
      </c>
      <c r="Q166" s="1">
        <f>COUNTIFS(Q2:Q160,"&lt;50",Q2:Q160,"&gt;=40")</f>
        <v>23</v>
      </c>
      <c r="R166" s="1">
        <f>COUNTIFS(R2:R160,"&lt;50",R2:R160,"&gt;=40")</f>
        <v>5</v>
      </c>
      <c r="S166" s="1"/>
      <c r="T166" s="1"/>
      <c r="U166" s="1">
        <f>COUNTIFS(U2:U160,"&lt;50",U2:U160,"&gt;=40")</f>
        <v>6</v>
      </c>
      <c r="V166" s="1"/>
      <c r="W166" s="1"/>
      <c r="X166" s="1">
        <f>COUNTIFS(X2:X160,"&lt;50",X2:X160,"&gt;=40")</f>
        <v>2</v>
      </c>
      <c r="Y166" s="1"/>
      <c r="Z166" s="1"/>
      <c r="AA166" s="1">
        <f>COUNTIFS(AA2:AA160,"&lt;50",AA2:AA160,"&gt;=40")</f>
        <v>1</v>
      </c>
      <c r="AB166" s="1"/>
      <c r="AC166" s="1"/>
      <c r="AD166" s="1">
        <f>COUNTIFS(AD2:AD160,"&lt;50",AD2:AD160,"&gt;=40")</f>
        <v>6</v>
      </c>
      <c r="AE166" s="1"/>
      <c r="AF166" s="1"/>
      <c r="AG166" s="1">
        <f>COUNTIFS(AG2:AG160,"&lt;50",AG2:AG160,"&gt;=40")</f>
        <v>9</v>
      </c>
      <c r="AH166" s="1">
        <f>COUNTIFS(AH2:AH160,"&lt;50",AH2:AH160,"&gt;=40")</f>
        <v>3</v>
      </c>
      <c r="AI166" s="1">
        <f>COUNTIFS(AI2:AI160,"&lt;50",AI2:AI160,"&gt;=40")</f>
        <v>3</v>
      </c>
      <c r="AJ166" s="1"/>
      <c r="AK166" s="1"/>
      <c r="AL166" s="1"/>
      <c r="AM166" s="1"/>
      <c r="AN166" s="1"/>
      <c r="AO166" s="1"/>
      <c r="AP166" s="1"/>
      <c r="AQ166" s="8">
        <v>0</v>
      </c>
      <c r="AR166" s="1" t="s">
        <v>372</v>
      </c>
      <c r="AS166" s="1"/>
      <c r="AT166" s="1"/>
    </row>
    <row r="167" spans="4:46">
      <c r="D167" s="1">
        <f>COUNTIF(D2:D160,"&lt;40")</f>
        <v>2</v>
      </c>
      <c r="E167" s="1">
        <f t="shared" ref="E167:J167" si="19">COUNTIF(E2:E160,"&lt;40")</f>
        <v>0</v>
      </c>
      <c r="F167" s="1">
        <v>14</v>
      </c>
      <c r="G167" s="1">
        <f t="shared" si="19"/>
        <v>1</v>
      </c>
      <c r="H167" s="1">
        <f t="shared" si="19"/>
        <v>0</v>
      </c>
      <c r="I167" s="1">
        <f t="shared" si="19"/>
        <v>4</v>
      </c>
      <c r="J167" s="1">
        <f t="shared" si="19"/>
        <v>0</v>
      </c>
      <c r="K167" s="1"/>
      <c r="L167" s="1"/>
      <c r="M167" s="1"/>
      <c r="N167" s="1"/>
      <c r="O167" s="1"/>
      <c r="P167" s="1">
        <f>COUNTIF(P2:P160,"&lt;40")</f>
        <v>3</v>
      </c>
      <c r="Q167" s="1">
        <f>COUNTIF(Q2:Q160,"&lt;40")</f>
        <v>6</v>
      </c>
      <c r="R167" s="1">
        <f>COUNTIF(R2:R160,"&lt;40")</f>
        <v>0</v>
      </c>
      <c r="S167" s="1"/>
      <c r="T167" s="1"/>
      <c r="U167" s="1">
        <f>COUNTIF(U2:U160,"&lt;40")</f>
        <v>1</v>
      </c>
      <c r="V167" s="1"/>
      <c r="W167" s="1"/>
      <c r="X167" s="1">
        <f>COUNTIF(X2:X160,"&lt;40")</f>
        <v>1</v>
      </c>
      <c r="Y167" s="1"/>
      <c r="Z167" s="1"/>
      <c r="AA167" s="1">
        <f>COUNTIF(AA2:AA160,"&lt;40")</f>
        <v>0</v>
      </c>
      <c r="AB167" s="1"/>
      <c r="AC167" s="1"/>
      <c r="AD167" s="1">
        <f>COUNTIF(AD2:AD160,"&lt;40")</f>
        <v>0</v>
      </c>
      <c r="AE167" s="1"/>
      <c r="AF167" s="1"/>
      <c r="AG167" s="1">
        <f>COUNTIF(AG2:AG160,"&lt;40")</f>
        <v>6</v>
      </c>
      <c r="AH167" s="1">
        <f>COUNTIF(AH2:AH160,"&lt;40")</f>
        <v>0</v>
      </c>
      <c r="AI167" s="1">
        <f>COUNTIF(AI2:AI160,"&lt;40")</f>
        <v>1</v>
      </c>
      <c r="AJ167" s="1"/>
      <c r="AK167" s="1"/>
      <c r="AL167" s="1"/>
      <c r="AM167" s="1"/>
      <c r="AN167" s="1"/>
      <c r="AO167" s="1"/>
      <c r="AP167" s="1"/>
      <c r="AQ167" s="8">
        <v>17</v>
      </c>
      <c r="AR167" s="1" t="s">
        <v>373</v>
      </c>
      <c r="AS167" s="1"/>
      <c r="AT167" s="1"/>
    </row>
    <row r="168" spans="4:46">
      <c r="D168" s="1"/>
      <c r="E168" s="1"/>
      <c r="F168" s="1"/>
      <c r="G168" s="1">
        <v>84</v>
      </c>
      <c r="H168" s="1">
        <v>75</v>
      </c>
      <c r="I168" s="1">
        <v>69</v>
      </c>
      <c r="J168" s="1">
        <v>90</v>
      </c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</row>
    <row r="169" spans="23:23">
      <c r="W169" t="s">
        <v>374</v>
      </c>
    </row>
    <row r="170" spans="4:18">
      <c r="D170" s="1" t="s">
        <v>3</v>
      </c>
      <c r="E170" s="1">
        <v>154</v>
      </c>
      <c r="F170" s="1">
        <f>(E170/159*100)</f>
        <v>96.8553459119497</v>
      </c>
      <c r="P170" s="1" t="s">
        <v>15</v>
      </c>
      <c r="Q170" s="1">
        <v>156</v>
      </c>
      <c r="R170" s="11">
        <f>(Q170/159*100)</f>
        <v>98.1132075471698</v>
      </c>
    </row>
    <row r="171" spans="4:43">
      <c r="D171" s="1" t="s">
        <v>4</v>
      </c>
      <c r="E171" s="1">
        <v>156</v>
      </c>
      <c r="F171" s="1">
        <f t="shared" ref="F171:F172" si="20">(E171/159*100)</f>
        <v>98.1132075471698</v>
      </c>
      <c r="P171" s="1" t="s">
        <v>16</v>
      </c>
      <c r="Q171" s="1">
        <v>153</v>
      </c>
      <c r="R171" s="11">
        <f t="shared" ref="R171:R173" si="21">(Q171/159*100)</f>
        <v>96.2264150943396</v>
      </c>
      <c r="AO171" s="13" t="s">
        <v>375</v>
      </c>
      <c r="AP171" s="13">
        <v>142</v>
      </c>
      <c r="AQ171" s="13" t="s">
        <v>376</v>
      </c>
    </row>
    <row r="172" spans="4:43">
      <c r="D172" s="1" t="s">
        <v>5</v>
      </c>
      <c r="E172" s="1">
        <v>145</v>
      </c>
      <c r="F172" s="1">
        <f t="shared" si="20"/>
        <v>91.1949685534591</v>
      </c>
      <c r="P172" s="1" t="s">
        <v>377</v>
      </c>
      <c r="Q172" s="1">
        <v>156</v>
      </c>
      <c r="R172" s="11">
        <f t="shared" si="21"/>
        <v>98.1132075471698</v>
      </c>
      <c r="AO172" s="13" t="s">
        <v>378</v>
      </c>
      <c r="AP172" s="13">
        <v>159</v>
      </c>
      <c r="AQ172" s="14">
        <f>AP171/AP172</f>
        <v>0.893081761006289</v>
      </c>
    </row>
    <row r="173" spans="4:43">
      <c r="D173" s="1" t="s">
        <v>6</v>
      </c>
      <c r="E173" s="1">
        <v>82</v>
      </c>
      <c r="F173" s="1">
        <f>(82/84*100)</f>
        <v>97.6190476190476</v>
      </c>
      <c r="P173" s="1" t="s">
        <v>379</v>
      </c>
      <c r="Q173" s="1">
        <v>152</v>
      </c>
      <c r="R173" s="11">
        <f t="shared" si="21"/>
        <v>95.5974842767296</v>
      </c>
      <c r="AO173" s="15" t="s">
        <v>380</v>
      </c>
      <c r="AP173" s="16">
        <v>17</v>
      </c>
      <c r="AQ173" s="17">
        <f>AP173*100/AP172</f>
        <v>10.6918238993711</v>
      </c>
    </row>
    <row r="174" spans="4:6">
      <c r="D174" s="1" t="s">
        <v>7</v>
      </c>
      <c r="E174" s="1">
        <v>70</v>
      </c>
      <c r="F174" s="1">
        <f>(70/75*100)</f>
        <v>93.3333333333333</v>
      </c>
    </row>
    <row r="175" spans="4:6">
      <c r="D175" s="1" t="s">
        <v>8</v>
      </c>
      <c r="E175" s="1">
        <v>62</v>
      </c>
      <c r="F175" s="1">
        <f>(62/69*100)</f>
        <v>89.8550724637681</v>
      </c>
    </row>
    <row r="176" spans="4:6">
      <c r="D176" s="1" t="s">
        <v>9</v>
      </c>
      <c r="E176" s="1">
        <v>90</v>
      </c>
      <c r="F176" s="1">
        <v>100</v>
      </c>
    </row>
  </sheetData>
  <printOptions horizontalCentered="1"/>
  <pageMargins left="0.159027777777778" right="0.279166666666667" top="0.788888888888889" bottom="0.588888888888889" header="0.499305555555556" footer="0.499305555555556"/>
  <pageSetup paperSize="8" scale="53" orientation="landscape" horizontalDpi="300"/>
  <headerFooter alignWithMargins="0">
    <oddHeader>&amp;C&amp;14&amp;B&amp;F</oddHeader>
    <oddFooter>&amp;CPage &amp;P of &amp;N</oddFooter>
  </headerFooter>
  <colBreaks count="1" manualBreakCount="1">
    <brk id="47" max="177" man="1"/>
  </colBreaks>
  <ignoredErrors>
    <ignoredError sqref="U162 X162 AA162 AD162" formula="1"/>
  </ignoredError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5"/>
  <sheetViews>
    <sheetView workbookViewId="0">
      <selection activeCell="G61" sqref="G61"/>
    </sheetView>
  </sheetViews>
  <sheetFormatPr defaultColWidth="9" defaultRowHeight="12.75" outlineLevelCol="4"/>
  <cols>
    <col min="1" max="1" width="11.2857142857143" customWidth="1"/>
    <col min="2" max="2" width="9.14285714285714" style="4"/>
    <col min="3" max="3" width="37" customWidth="1"/>
  </cols>
  <sheetData>
    <row r="1" spans="1:4">
      <c r="A1" s="1" t="s">
        <v>0</v>
      </c>
      <c r="B1" s="2" t="s">
        <v>1</v>
      </c>
      <c r="C1" s="1" t="s">
        <v>2</v>
      </c>
      <c r="D1" t="s">
        <v>32</v>
      </c>
    </row>
    <row r="2" spans="1:4">
      <c r="A2" s="1" t="s">
        <v>50</v>
      </c>
      <c r="B2" s="2">
        <v>4977</v>
      </c>
      <c r="C2" s="1" t="s">
        <v>51</v>
      </c>
      <c r="D2">
        <v>53</v>
      </c>
    </row>
    <row r="3" spans="1:4">
      <c r="A3" s="1" t="s">
        <v>75</v>
      </c>
      <c r="B3" s="2">
        <v>4006</v>
      </c>
      <c r="C3" s="1" t="s">
        <v>76</v>
      </c>
      <c r="D3">
        <v>58</v>
      </c>
    </row>
    <row r="4" spans="1:4">
      <c r="A4" s="1" t="s">
        <v>79</v>
      </c>
      <c r="B4" s="2">
        <v>4906</v>
      </c>
      <c r="C4" s="1" t="s">
        <v>80</v>
      </c>
      <c r="D4">
        <v>63</v>
      </c>
    </row>
    <row r="5" spans="1:4">
      <c r="A5" s="1" t="s">
        <v>89</v>
      </c>
      <c r="B5" s="2">
        <v>4010</v>
      </c>
      <c r="C5" s="1" t="s">
        <v>90</v>
      </c>
      <c r="D5">
        <v>57</v>
      </c>
    </row>
    <row r="6" spans="1:4">
      <c r="A6" s="1" t="s">
        <v>91</v>
      </c>
      <c r="B6" s="2">
        <v>4909</v>
      </c>
      <c r="C6" s="1" t="s">
        <v>92</v>
      </c>
      <c r="D6">
        <v>59</v>
      </c>
    </row>
    <row r="7" spans="1:4">
      <c r="A7" s="1" t="s">
        <v>93</v>
      </c>
      <c r="B7" s="2">
        <v>4910</v>
      </c>
      <c r="C7" s="1" t="s">
        <v>94</v>
      </c>
      <c r="D7">
        <v>60</v>
      </c>
    </row>
    <row r="8" spans="1:4">
      <c r="A8" s="1" t="s">
        <v>97</v>
      </c>
      <c r="B8" s="2">
        <v>4011</v>
      </c>
      <c r="C8" s="1" t="s">
        <v>98</v>
      </c>
      <c r="D8">
        <v>61</v>
      </c>
    </row>
    <row r="9" spans="1:4">
      <c r="A9" s="1" t="s">
        <v>101</v>
      </c>
      <c r="B9" s="2">
        <v>4012</v>
      </c>
      <c r="C9" s="1" t="s">
        <v>102</v>
      </c>
      <c r="D9">
        <v>66</v>
      </c>
    </row>
    <row r="10" spans="1:4">
      <c r="A10" s="1" t="s">
        <v>107</v>
      </c>
      <c r="B10" s="2">
        <v>4014</v>
      </c>
      <c r="C10" s="1" t="s">
        <v>108</v>
      </c>
      <c r="D10">
        <v>49</v>
      </c>
    </row>
    <row r="11" spans="1:4">
      <c r="A11" s="1" t="s">
        <v>111</v>
      </c>
      <c r="B11" s="2">
        <v>4015</v>
      </c>
      <c r="C11" s="1" t="s">
        <v>112</v>
      </c>
      <c r="D11">
        <v>62</v>
      </c>
    </row>
    <row r="12" spans="1:4">
      <c r="A12" s="1" t="s">
        <v>115</v>
      </c>
      <c r="B12" s="2">
        <v>4016</v>
      </c>
      <c r="C12" s="1" t="s">
        <v>116</v>
      </c>
      <c r="D12">
        <v>58</v>
      </c>
    </row>
    <row r="13" spans="1:4">
      <c r="A13" s="1" t="s">
        <v>117</v>
      </c>
      <c r="B13" s="2">
        <v>4915</v>
      </c>
      <c r="C13" s="1" t="s">
        <v>118</v>
      </c>
      <c r="D13">
        <v>67</v>
      </c>
    </row>
    <row r="14" spans="1:4">
      <c r="A14" s="1" t="s">
        <v>135</v>
      </c>
      <c r="B14" s="2">
        <v>4919</v>
      </c>
      <c r="C14" s="1" t="s">
        <v>136</v>
      </c>
      <c r="D14">
        <v>81</v>
      </c>
    </row>
    <row r="15" spans="1:4">
      <c r="A15" s="1" t="s">
        <v>141</v>
      </c>
      <c r="B15" s="2">
        <v>4921</v>
      </c>
      <c r="C15" s="1" t="s">
        <v>142</v>
      </c>
      <c r="D15">
        <v>52</v>
      </c>
    </row>
    <row r="16" spans="1:4">
      <c r="A16" s="1" t="s">
        <v>151</v>
      </c>
      <c r="B16" s="2">
        <v>4078</v>
      </c>
      <c r="C16" s="1" t="s">
        <v>152</v>
      </c>
      <c r="D16">
        <v>62</v>
      </c>
    </row>
    <row r="17" spans="1:4">
      <c r="A17" s="1" t="s">
        <v>159</v>
      </c>
      <c r="B17" s="2">
        <v>4026</v>
      </c>
      <c r="C17" s="1" t="s">
        <v>160</v>
      </c>
      <c r="D17">
        <v>60</v>
      </c>
    </row>
    <row r="18" spans="1:4">
      <c r="A18" s="1" t="s">
        <v>175</v>
      </c>
      <c r="B18" s="2">
        <v>4983</v>
      </c>
      <c r="C18" s="1" t="s">
        <v>176</v>
      </c>
      <c r="D18">
        <v>34</v>
      </c>
    </row>
    <row r="19" spans="1:4">
      <c r="A19" s="1" t="s">
        <v>177</v>
      </c>
      <c r="B19" s="2">
        <v>4031</v>
      </c>
      <c r="C19" s="1" t="s">
        <v>178</v>
      </c>
      <c r="D19">
        <v>68</v>
      </c>
    </row>
    <row r="20" spans="1:4">
      <c r="A20" s="1" t="s">
        <v>179</v>
      </c>
      <c r="B20" s="2">
        <v>4930</v>
      </c>
      <c r="C20" s="1" t="s">
        <v>180</v>
      </c>
      <c r="D20">
        <v>46</v>
      </c>
    </row>
    <row r="21" spans="1:4">
      <c r="A21" s="1" t="s">
        <v>183</v>
      </c>
      <c r="B21" s="2">
        <v>4032</v>
      </c>
      <c r="C21" s="1" t="s">
        <v>184</v>
      </c>
      <c r="D21">
        <v>60</v>
      </c>
    </row>
    <row r="22" spans="1:4">
      <c r="A22" s="1" t="s">
        <v>185</v>
      </c>
      <c r="B22" s="2">
        <v>4932</v>
      </c>
      <c r="C22" s="1" t="s">
        <v>186</v>
      </c>
      <c r="D22">
        <v>47</v>
      </c>
    </row>
    <row r="23" spans="1:4">
      <c r="A23" s="1" t="s">
        <v>193</v>
      </c>
      <c r="B23" s="2">
        <v>4934</v>
      </c>
      <c r="C23" s="1" t="s">
        <v>194</v>
      </c>
      <c r="D23">
        <v>59</v>
      </c>
    </row>
    <row r="24" spans="1:4">
      <c r="A24" s="1" t="s">
        <v>199</v>
      </c>
      <c r="B24" s="2">
        <v>4036</v>
      </c>
      <c r="C24" s="1" t="s">
        <v>200</v>
      </c>
      <c r="D24">
        <v>80</v>
      </c>
    </row>
    <row r="25" spans="1:4">
      <c r="A25" s="1" t="s">
        <v>203</v>
      </c>
      <c r="B25" s="2">
        <v>4937</v>
      </c>
      <c r="C25" s="1" t="s">
        <v>204</v>
      </c>
      <c r="D25">
        <v>62</v>
      </c>
    </row>
    <row r="26" spans="1:4">
      <c r="A26" s="1" t="s">
        <v>211</v>
      </c>
      <c r="B26" s="2">
        <v>4939</v>
      </c>
      <c r="C26" s="1" t="s">
        <v>212</v>
      </c>
      <c r="D26">
        <v>52</v>
      </c>
    </row>
    <row r="27" spans="1:4">
      <c r="A27" s="1" t="s">
        <v>217</v>
      </c>
      <c r="B27" s="2">
        <v>4940</v>
      </c>
      <c r="C27" s="1" t="s">
        <v>218</v>
      </c>
      <c r="D27">
        <v>52</v>
      </c>
    </row>
    <row r="28" spans="1:4">
      <c r="A28" s="1" t="s">
        <v>219</v>
      </c>
      <c r="B28" s="2">
        <v>4041</v>
      </c>
      <c r="C28" s="1" t="s">
        <v>220</v>
      </c>
      <c r="D28">
        <v>67</v>
      </c>
    </row>
    <row r="29" spans="1:4">
      <c r="A29" s="1" t="s">
        <v>229</v>
      </c>
      <c r="B29" s="2">
        <v>4044</v>
      </c>
      <c r="C29" s="1" t="s">
        <v>230</v>
      </c>
      <c r="D29">
        <v>68</v>
      </c>
    </row>
    <row r="30" spans="1:4">
      <c r="A30" s="1" t="s">
        <v>231</v>
      </c>
      <c r="B30" s="2">
        <v>4981</v>
      </c>
      <c r="C30" s="1" t="s">
        <v>232</v>
      </c>
      <c r="D30">
        <v>43</v>
      </c>
    </row>
    <row r="31" spans="1:4">
      <c r="A31" s="1" t="s">
        <v>233</v>
      </c>
      <c r="B31" s="2">
        <v>4943</v>
      </c>
      <c r="C31" s="1" t="s">
        <v>234</v>
      </c>
      <c r="D31">
        <v>66</v>
      </c>
    </row>
    <row r="32" spans="1:4">
      <c r="A32" s="1" t="s">
        <v>239</v>
      </c>
      <c r="B32" s="2">
        <v>4945</v>
      </c>
      <c r="C32" s="1" t="s">
        <v>240</v>
      </c>
      <c r="D32">
        <v>48</v>
      </c>
    </row>
    <row r="33" spans="1:4">
      <c r="A33" s="1" t="s">
        <v>247</v>
      </c>
      <c r="B33" s="2">
        <v>4947</v>
      </c>
      <c r="C33" s="1" t="s">
        <v>248</v>
      </c>
      <c r="D33">
        <v>62</v>
      </c>
    </row>
    <row r="34" spans="1:4">
      <c r="A34" s="1" t="s">
        <v>267</v>
      </c>
      <c r="B34" s="2">
        <v>4053</v>
      </c>
      <c r="C34" s="1" t="s">
        <v>268</v>
      </c>
      <c r="D34">
        <v>59</v>
      </c>
    </row>
    <row r="35" spans="1:4">
      <c r="A35" s="1" t="s">
        <v>273</v>
      </c>
      <c r="B35" s="2">
        <v>4953</v>
      </c>
      <c r="C35" s="1" t="s">
        <v>274</v>
      </c>
      <c r="D35">
        <v>45</v>
      </c>
    </row>
    <row r="36" spans="1:4">
      <c r="A36" s="1" t="s">
        <v>277</v>
      </c>
      <c r="B36" s="2">
        <v>4954</v>
      </c>
      <c r="C36" s="1" t="s">
        <v>278</v>
      </c>
      <c r="D36">
        <v>56</v>
      </c>
    </row>
    <row r="37" spans="1:4">
      <c r="A37" s="1" t="s">
        <v>281</v>
      </c>
      <c r="B37" s="2">
        <v>4955</v>
      </c>
      <c r="C37" s="1" t="s">
        <v>282</v>
      </c>
      <c r="D37">
        <v>60</v>
      </c>
    </row>
    <row r="38" spans="1:4">
      <c r="A38" s="1" t="s">
        <v>283</v>
      </c>
      <c r="B38" s="2">
        <v>4057</v>
      </c>
      <c r="C38" s="1" t="s">
        <v>284</v>
      </c>
      <c r="D38">
        <v>55</v>
      </c>
    </row>
    <row r="39" spans="1:4">
      <c r="A39" s="1" t="s">
        <v>287</v>
      </c>
      <c r="B39" s="2">
        <v>4058</v>
      </c>
      <c r="C39" s="1" t="s">
        <v>288</v>
      </c>
      <c r="D39">
        <v>39</v>
      </c>
    </row>
    <row r="40" spans="1:4">
      <c r="A40" s="1" t="s">
        <v>297</v>
      </c>
      <c r="B40" s="2">
        <v>4061</v>
      </c>
      <c r="C40" s="1" t="s">
        <v>298</v>
      </c>
      <c r="D40">
        <v>60</v>
      </c>
    </row>
    <row r="41" spans="1:4">
      <c r="A41" s="1" t="s">
        <v>303</v>
      </c>
      <c r="B41" s="2">
        <v>4063</v>
      </c>
      <c r="C41" s="1" t="s">
        <v>304</v>
      </c>
      <c r="D41">
        <v>56</v>
      </c>
    </row>
    <row r="42" spans="1:4">
      <c r="A42" s="1" t="s">
        <v>305</v>
      </c>
      <c r="B42" s="2">
        <v>4960</v>
      </c>
      <c r="C42" s="1" t="s">
        <v>306</v>
      </c>
      <c r="D42">
        <v>30</v>
      </c>
    </row>
    <row r="43" spans="1:4">
      <c r="A43" s="1" t="s">
        <v>312</v>
      </c>
      <c r="B43" s="2">
        <v>4064</v>
      </c>
      <c r="C43" s="1" t="s">
        <v>313</v>
      </c>
      <c r="D43" s="5">
        <v>56</v>
      </c>
    </row>
    <row r="44" spans="1:4">
      <c r="A44" s="1" t="s">
        <v>314</v>
      </c>
      <c r="B44" s="2">
        <v>4963</v>
      </c>
      <c r="C44" s="1" t="s">
        <v>315</v>
      </c>
      <c r="D44" s="5">
        <v>57</v>
      </c>
    </row>
    <row r="45" spans="1:4">
      <c r="A45" s="1" t="s">
        <v>316</v>
      </c>
      <c r="B45" s="2">
        <v>4065</v>
      </c>
      <c r="C45" s="1" t="s">
        <v>317</v>
      </c>
      <c r="D45" s="5">
        <v>47</v>
      </c>
    </row>
    <row r="46" spans="1:4">
      <c r="A46" s="1" t="s">
        <v>318</v>
      </c>
      <c r="B46" s="2">
        <v>4964</v>
      </c>
      <c r="C46" s="1" t="s">
        <v>319</v>
      </c>
      <c r="D46" s="5">
        <v>49</v>
      </c>
    </row>
    <row r="47" spans="1:4">
      <c r="A47" s="1" t="s">
        <v>320</v>
      </c>
      <c r="B47" s="2">
        <v>4066</v>
      </c>
      <c r="C47" s="1" t="s">
        <v>321</v>
      </c>
      <c r="D47" s="5">
        <v>36</v>
      </c>
    </row>
    <row r="48" spans="1:4">
      <c r="A48" s="1" t="s">
        <v>322</v>
      </c>
      <c r="B48" s="2">
        <v>4965</v>
      </c>
      <c r="C48" s="1" t="s">
        <v>323</v>
      </c>
      <c r="D48" s="5">
        <v>66</v>
      </c>
    </row>
    <row r="49" spans="1:4">
      <c r="A49" s="1" t="s">
        <v>330</v>
      </c>
      <c r="B49" s="2">
        <v>4967</v>
      </c>
      <c r="C49" s="1" t="s">
        <v>331</v>
      </c>
      <c r="D49" s="5">
        <v>59</v>
      </c>
    </row>
    <row r="50" spans="1:4">
      <c r="A50" s="1" t="s">
        <v>334</v>
      </c>
      <c r="B50" s="2">
        <v>4968</v>
      </c>
      <c r="C50" s="1" t="s">
        <v>335</v>
      </c>
      <c r="D50" s="5">
        <v>36</v>
      </c>
    </row>
    <row r="51" spans="1:4">
      <c r="A51" s="1" t="s">
        <v>338</v>
      </c>
      <c r="B51" s="2">
        <v>4969</v>
      </c>
      <c r="C51" s="1" t="s">
        <v>339</v>
      </c>
      <c r="D51" s="5">
        <v>65</v>
      </c>
    </row>
    <row r="52" spans="1:4">
      <c r="A52" s="1" t="s">
        <v>342</v>
      </c>
      <c r="B52" s="2">
        <v>4970</v>
      </c>
      <c r="C52" s="1" t="s">
        <v>343</v>
      </c>
      <c r="D52" s="5">
        <v>48</v>
      </c>
    </row>
    <row r="53" spans="1:4">
      <c r="A53" s="1" t="s">
        <v>344</v>
      </c>
      <c r="B53" s="2">
        <v>4080</v>
      </c>
      <c r="C53" s="1" t="s">
        <v>345</v>
      </c>
      <c r="D53" s="5">
        <v>17</v>
      </c>
    </row>
    <row r="54" spans="1:4">
      <c r="A54" s="1" t="s">
        <v>346</v>
      </c>
      <c r="B54" s="2">
        <v>4072</v>
      </c>
      <c r="C54" s="1" t="s">
        <v>347</v>
      </c>
      <c r="D54" s="5">
        <v>61</v>
      </c>
    </row>
    <row r="55" spans="1:4">
      <c r="A55" s="1" t="s">
        <v>350</v>
      </c>
      <c r="B55" s="2">
        <v>4972</v>
      </c>
      <c r="C55" s="1" t="s">
        <v>351</v>
      </c>
      <c r="D55" s="5">
        <v>56</v>
      </c>
    </row>
    <row r="56" spans="1:4">
      <c r="A56" s="1" t="s">
        <v>356</v>
      </c>
      <c r="B56" s="2">
        <v>4074</v>
      </c>
      <c r="C56" s="1" t="s">
        <v>357</v>
      </c>
      <c r="D56" s="5">
        <v>53</v>
      </c>
    </row>
    <row r="57" spans="1:4">
      <c r="A57" s="1" t="s">
        <v>358</v>
      </c>
      <c r="B57" s="2">
        <v>4075</v>
      </c>
      <c r="C57" s="1" t="s">
        <v>359</v>
      </c>
      <c r="D57" s="5">
        <v>50</v>
      </c>
    </row>
    <row r="58" spans="1:4">
      <c r="A58" s="1" t="s">
        <v>360</v>
      </c>
      <c r="B58" s="2">
        <v>4076</v>
      </c>
      <c r="C58" s="1" t="s">
        <v>361</v>
      </c>
      <c r="D58" s="5">
        <v>58</v>
      </c>
    </row>
    <row r="60" spans="4:5">
      <c r="D60">
        <f>COUNTIF(D2:D58,"&gt;=66")</f>
        <v>9</v>
      </c>
      <c r="E60">
        <f>(D60/57*100)</f>
        <v>15.7894736842105</v>
      </c>
    </row>
    <row r="61" spans="4:5">
      <c r="D61">
        <f>COUNTIFS(D2:D58,"&lt;66",D2:D58,"&gt;=60")</f>
        <v>13</v>
      </c>
      <c r="E61">
        <f t="shared" ref="E61:E65" si="0">(D61/57*100)</f>
        <v>22.8070175438596</v>
      </c>
    </row>
    <row r="62" spans="4:5">
      <c r="D62">
        <f>COUNTIFS(D2:D58,"&lt;60",D2:D58,"&gt;=55")</f>
        <v>14</v>
      </c>
      <c r="E62">
        <f t="shared" si="0"/>
        <v>24.5614035087719</v>
      </c>
    </row>
    <row r="63" spans="4:5">
      <c r="D63">
        <f>COUNTIFS(D2:D58,"&lt;55",D2:D58,"&gt;=50")</f>
        <v>6</v>
      </c>
      <c r="E63">
        <f t="shared" si="0"/>
        <v>10.5263157894737</v>
      </c>
    </row>
    <row r="64" spans="4:5">
      <c r="D64">
        <f>COUNTIFS(D2:D58,"&lt;50",D2:D58,"&gt;=40")</f>
        <v>9</v>
      </c>
      <c r="E64">
        <f t="shared" si="0"/>
        <v>15.7894736842105</v>
      </c>
    </row>
    <row r="65" spans="4:5">
      <c r="D65">
        <f>COUNTIF(D2:D58,"&lt;40")</f>
        <v>6</v>
      </c>
      <c r="E65">
        <f t="shared" si="0"/>
        <v>10.5263157894737</v>
      </c>
    </row>
  </sheetData>
  <pageMargins left="0.699305555555556" right="0.699305555555556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1"/>
  <sheetViews>
    <sheetView workbookViewId="0">
      <selection activeCell="G24" sqref="G24"/>
    </sheetView>
  </sheetViews>
  <sheetFormatPr defaultColWidth="9" defaultRowHeight="12.75" outlineLevelCol="3"/>
  <cols>
    <col min="1" max="1" width="11.2857142857143" customWidth="1"/>
    <col min="2" max="2" width="9.14285714285714" style="4"/>
    <col min="3" max="3" width="37" customWidth="1"/>
  </cols>
  <sheetData>
    <row r="1" spans="1:4">
      <c r="A1" s="1" t="s">
        <v>0</v>
      </c>
      <c r="B1" s="2" t="s">
        <v>1</v>
      </c>
      <c r="C1" s="1" t="s">
        <v>2</v>
      </c>
      <c r="D1" t="s">
        <v>34</v>
      </c>
    </row>
    <row r="2" spans="1:4">
      <c r="A2" s="1" t="s">
        <v>85</v>
      </c>
      <c r="B2" s="2">
        <v>4008</v>
      </c>
      <c r="C2" s="1" t="s">
        <v>86</v>
      </c>
      <c r="D2">
        <v>52</v>
      </c>
    </row>
    <row r="3" spans="1:4">
      <c r="A3" s="1" t="s">
        <v>95</v>
      </c>
      <c r="B3" s="2">
        <v>4911</v>
      </c>
      <c r="C3" s="1" t="s">
        <v>96</v>
      </c>
      <c r="D3">
        <v>47</v>
      </c>
    </row>
    <row r="4" spans="1:4">
      <c r="A4" s="1" t="s">
        <v>123</v>
      </c>
      <c r="B4" s="2">
        <v>4018</v>
      </c>
      <c r="C4" s="1" t="s">
        <v>124</v>
      </c>
      <c r="D4">
        <v>58</v>
      </c>
    </row>
    <row r="5" spans="1:4">
      <c r="A5" s="1" t="s">
        <v>129</v>
      </c>
      <c r="B5" s="2">
        <v>4982</v>
      </c>
      <c r="C5" s="1" t="s">
        <v>130</v>
      </c>
      <c r="D5">
        <v>47</v>
      </c>
    </row>
    <row r="6" spans="1:4">
      <c r="A6" s="1" t="s">
        <v>155</v>
      </c>
      <c r="B6" s="2">
        <v>4024</v>
      </c>
      <c r="C6" s="1" t="s">
        <v>156</v>
      </c>
      <c r="D6">
        <v>58</v>
      </c>
    </row>
    <row r="7" spans="1:4">
      <c r="A7" s="1" t="s">
        <v>157</v>
      </c>
      <c r="B7" s="2">
        <v>4925</v>
      </c>
      <c r="C7" s="1" t="s">
        <v>158</v>
      </c>
      <c r="D7">
        <v>55</v>
      </c>
    </row>
    <row r="8" spans="1:4">
      <c r="A8" s="1" t="s">
        <v>223</v>
      </c>
      <c r="B8" s="2">
        <v>4042</v>
      </c>
      <c r="C8" s="1" t="s">
        <v>224</v>
      </c>
      <c r="D8">
        <v>54</v>
      </c>
    </row>
    <row r="9" spans="1:4">
      <c r="A9" s="1" t="s">
        <v>225</v>
      </c>
      <c r="B9" s="2">
        <v>4043</v>
      </c>
      <c r="C9" s="1" t="s">
        <v>226</v>
      </c>
      <c r="D9">
        <v>56</v>
      </c>
    </row>
    <row r="10" spans="1:4">
      <c r="A10" s="1" t="s">
        <v>253</v>
      </c>
      <c r="B10" s="2">
        <v>4948</v>
      </c>
      <c r="C10" s="1" t="s">
        <v>254</v>
      </c>
      <c r="D10">
        <v>34</v>
      </c>
    </row>
    <row r="11" spans="1:4">
      <c r="A11" s="1" t="s">
        <v>285</v>
      </c>
      <c r="B11" s="2">
        <v>4956</v>
      </c>
      <c r="C11" s="1" t="s">
        <v>286</v>
      </c>
      <c r="D11">
        <v>54</v>
      </c>
    </row>
    <row r="12" spans="1:4">
      <c r="A12" s="1" t="s">
        <v>289</v>
      </c>
      <c r="B12" s="2">
        <v>4059</v>
      </c>
      <c r="C12" s="1" t="s">
        <v>290</v>
      </c>
      <c r="D12">
        <v>59</v>
      </c>
    </row>
    <row r="13" spans="1:4">
      <c r="A13" s="1" t="s">
        <v>308</v>
      </c>
      <c r="B13" s="2">
        <v>4961</v>
      </c>
      <c r="C13" s="1" t="s">
        <v>309</v>
      </c>
      <c r="D13" s="5">
        <v>49</v>
      </c>
    </row>
    <row r="14" spans="1:4">
      <c r="A14" s="1" t="s">
        <v>328</v>
      </c>
      <c r="B14" s="2">
        <v>4068</v>
      </c>
      <c r="C14" s="1" t="s">
        <v>329</v>
      </c>
      <c r="D14" s="5">
        <v>55</v>
      </c>
    </row>
    <row r="16" spans="4:4">
      <c r="D16">
        <f>COUNTIF(D2:D14,"&gt;=66")</f>
        <v>0</v>
      </c>
    </row>
    <row r="17" spans="4:4">
      <c r="D17">
        <f>COUNTIFS(D2:D14,"&lt;66",D2:D14,"&gt;=60")</f>
        <v>0</v>
      </c>
    </row>
    <row r="18" spans="4:4">
      <c r="D18">
        <f>COUNTIFS(D2:D14,"&lt;60",D2:D14,"&gt;=55")</f>
        <v>6</v>
      </c>
    </row>
    <row r="19" spans="4:4">
      <c r="D19">
        <f>COUNTIFS(D2:D14,"&lt;55",D2:D14,"&gt;=50")</f>
        <v>3</v>
      </c>
    </row>
    <row r="20" spans="4:4">
      <c r="D20">
        <f>COUNTIFS(D2:D14,"&lt;50",D2:D14,"&gt;=40")</f>
        <v>3</v>
      </c>
    </row>
    <row r="21" spans="4:4">
      <c r="D21">
        <f>COUNTIF(D2:D14,"&lt;40")</f>
        <v>1</v>
      </c>
    </row>
  </sheetData>
  <pageMargins left="0.699305555555556" right="0.699305555555556" top="0.75" bottom="0.75" header="0.3" footer="0.3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0"/>
  <sheetViews>
    <sheetView topLeftCell="A22" workbookViewId="0">
      <selection activeCell="J54" sqref="J54"/>
    </sheetView>
  </sheetViews>
  <sheetFormatPr defaultColWidth="9" defaultRowHeight="12.75" outlineLevelCol="7"/>
  <sheetData>
    <row r="1" spans="1:1">
      <c r="A1" t="s">
        <v>382</v>
      </c>
    </row>
    <row r="3" spans="1:8">
      <c r="A3" t="s">
        <v>15</v>
      </c>
      <c r="B3" t="s">
        <v>383</v>
      </c>
      <c r="C3" t="s">
        <v>64</v>
      </c>
      <c r="D3" t="s">
        <v>52</v>
      </c>
      <c r="E3" t="s">
        <v>371</v>
      </c>
      <c r="F3" t="s">
        <v>372</v>
      </c>
      <c r="G3" t="s">
        <v>373</v>
      </c>
      <c r="H3" t="s">
        <v>384</v>
      </c>
    </row>
    <row r="4" spans="2:7">
      <c r="B4">
        <v>17</v>
      </c>
      <c r="C4">
        <v>18</v>
      </c>
      <c r="D4">
        <v>15</v>
      </c>
      <c r="E4">
        <v>17</v>
      </c>
      <c r="F4">
        <v>13</v>
      </c>
      <c r="G4">
        <v>3</v>
      </c>
    </row>
    <row r="5" spans="2:7">
      <c r="B5" s="3">
        <f>(B4/83*100)</f>
        <v>20.4819277108434</v>
      </c>
      <c r="C5" s="3">
        <f t="shared" ref="C5:G5" si="0">(C4/83*100)</f>
        <v>21.6867469879518</v>
      </c>
      <c r="D5" s="3">
        <f t="shared" si="0"/>
        <v>18.0722891566265</v>
      </c>
      <c r="E5" s="3">
        <f t="shared" si="0"/>
        <v>20.4819277108434</v>
      </c>
      <c r="F5" s="3">
        <f t="shared" si="0"/>
        <v>15.6626506024096</v>
      </c>
      <c r="G5" s="3">
        <f t="shared" si="0"/>
        <v>3.6144578313253</v>
      </c>
    </row>
    <row r="6" spans="1:7">
      <c r="A6" t="s">
        <v>16</v>
      </c>
      <c r="B6">
        <v>23</v>
      </c>
      <c r="C6">
        <v>24</v>
      </c>
      <c r="D6">
        <v>9</v>
      </c>
      <c r="E6">
        <v>10</v>
      </c>
      <c r="F6">
        <v>12</v>
      </c>
      <c r="G6">
        <v>5</v>
      </c>
    </row>
    <row r="7" spans="2:7">
      <c r="B7" s="3">
        <f>(B6/83*100)</f>
        <v>27.710843373494</v>
      </c>
      <c r="C7" s="3">
        <f t="shared" ref="C7" si="1">(C6/83*100)</f>
        <v>28.9156626506024</v>
      </c>
      <c r="D7" s="3">
        <f t="shared" ref="D7" si="2">(D6/83*100)</f>
        <v>10.8433734939759</v>
      </c>
      <c r="E7" s="3">
        <f t="shared" ref="E7" si="3">(E6/83*100)</f>
        <v>12.0481927710843</v>
      </c>
      <c r="F7" s="3">
        <f t="shared" ref="F7" si="4">(F6/83*100)</f>
        <v>14.4578313253012</v>
      </c>
      <c r="G7" s="3">
        <f t="shared" ref="G7" si="5">(G6/83*100)</f>
        <v>6.02409638554217</v>
      </c>
    </row>
    <row r="10" spans="1:1">
      <c r="A10" t="s">
        <v>385</v>
      </c>
    </row>
    <row r="12" spans="1:7">
      <c r="A12" t="s">
        <v>15</v>
      </c>
      <c r="B12">
        <v>15</v>
      </c>
      <c r="C12">
        <v>19</v>
      </c>
      <c r="D12">
        <v>20</v>
      </c>
      <c r="E12">
        <v>11</v>
      </c>
      <c r="F12">
        <v>11</v>
      </c>
      <c r="G12">
        <v>0</v>
      </c>
    </row>
    <row r="13" spans="2:7">
      <c r="B13" s="3">
        <f>(B12/76*100)</f>
        <v>19.7368421052632</v>
      </c>
      <c r="C13" s="3">
        <f t="shared" ref="C13:G13" si="6">(C12/76*100)</f>
        <v>25</v>
      </c>
      <c r="D13" s="3">
        <f t="shared" si="6"/>
        <v>26.3157894736842</v>
      </c>
      <c r="E13" s="3">
        <f t="shared" si="6"/>
        <v>14.4736842105263</v>
      </c>
      <c r="F13" s="3">
        <f t="shared" si="6"/>
        <v>14.4736842105263</v>
      </c>
      <c r="G13" s="3">
        <f t="shared" si="6"/>
        <v>0</v>
      </c>
    </row>
    <row r="15" spans="1:7">
      <c r="A15" t="s">
        <v>16</v>
      </c>
      <c r="B15">
        <v>21</v>
      </c>
      <c r="C15">
        <v>20</v>
      </c>
      <c r="D15">
        <v>15</v>
      </c>
      <c r="E15">
        <v>8</v>
      </c>
      <c r="F15">
        <v>11</v>
      </c>
      <c r="G15">
        <v>1</v>
      </c>
    </row>
    <row r="16" spans="2:7">
      <c r="B16" s="3">
        <f>(B15/76*100)</f>
        <v>27.6315789473684</v>
      </c>
      <c r="C16" s="3">
        <f t="shared" ref="C16" si="7">(C15/76*100)</f>
        <v>26.3157894736842</v>
      </c>
      <c r="D16" s="3">
        <f t="shared" ref="D16" si="8">(D15/76*100)</f>
        <v>19.7368421052632</v>
      </c>
      <c r="E16" s="3">
        <f t="shared" ref="E16" si="9">(E15/76*100)</f>
        <v>10.5263157894737</v>
      </c>
      <c r="F16" s="3">
        <f t="shared" ref="F16" si="10">(F15/76*100)</f>
        <v>14.4736842105263</v>
      </c>
      <c r="G16" s="3">
        <f t="shared" ref="G16" si="11">(G15/76*100)</f>
        <v>1.31578947368421</v>
      </c>
    </row>
    <row r="19" spans="1:7">
      <c r="A19" t="s">
        <v>17</v>
      </c>
      <c r="B19">
        <v>6</v>
      </c>
      <c r="C19">
        <v>7</v>
      </c>
      <c r="D19">
        <v>0</v>
      </c>
      <c r="E19">
        <v>2</v>
      </c>
      <c r="F19">
        <v>5</v>
      </c>
      <c r="G19">
        <v>0</v>
      </c>
    </row>
    <row r="20" spans="2:7">
      <c r="B20">
        <f>(B19/20*100)</f>
        <v>30</v>
      </c>
      <c r="C20">
        <f t="shared" ref="C20:G20" si="12">(C19/20*100)</f>
        <v>35</v>
      </c>
      <c r="D20">
        <f t="shared" si="12"/>
        <v>0</v>
      </c>
      <c r="E20">
        <f t="shared" si="12"/>
        <v>10</v>
      </c>
      <c r="F20">
        <f t="shared" si="12"/>
        <v>25</v>
      </c>
      <c r="G20">
        <f t="shared" si="12"/>
        <v>0</v>
      </c>
    </row>
    <row r="24" spans="1:7">
      <c r="A24" t="s">
        <v>23</v>
      </c>
      <c r="B24">
        <v>15</v>
      </c>
      <c r="C24">
        <v>3</v>
      </c>
      <c r="D24">
        <v>0</v>
      </c>
      <c r="E24">
        <v>1</v>
      </c>
      <c r="F24">
        <v>2</v>
      </c>
      <c r="G24">
        <v>1</v>
      </c>
    </row>
    <row r="25" spans="2:7">
      <c r="B25" s="3">
        <f>(B24/22*100)</f>
        <v>68.1818181818182</v>
      </c>
      <c r="C25" s="3">
        <f t="shared" ref="C25:G25" si="13">(C24/22*100)</f>
        <v>13.6363636363636</v>
      </c>
      <c r="D25" s="3">
        <f t="shared" si="13"/>
        <v>0</v>
      </c>
      <c r="E25" s="3">
        <f t="shared" si="13"/>
        <v>4.54545454545455</v>
      </c>
      <c r="F25" s="3">
        <f t="shared" si="13"/>
        <v>9.09090909090909</v>
      </c>
      <c r="G25" s="3">
        <f t="shared" si="13"/>
        <v>4.54545454545455</v>
      </c>
    </row>
    <row r="28" spans="1:7">
      <c r="A28" t="s">
        <v>20</v>
      </c>
      <c r="B28">
        <v>15</v>
      </c>
      <c r="C28">
        <v>10</v>
      </c>
      <c r="D28">
        <v>1</v>
      </c>
      <c r="E28">
        <v>4</v>
      </c>
      <c r="F28">
        <v>6</v>
      </c>
      <c r="G28">
        <v>1</v>
      </c>
    </row>
    <row r="29" spans="2:7">
      <c r="B29" s="3">
        <f>(B28/37*100)</f>
        <v>40.5405405405405</v>
      </c>
      <c r="C29" s="3">
        <f t="shared" ref="C29:G29" si="14">(C28/37*100)</f>
        <v>27.027027027027</v>
      </c>
      <c r="D29" s="3">
        <f t="shared" si="14"/>
        <v>2.7027027027027</v>
      </c>
      <c r="E29" s="3">
        <f t="shared" si="14"/>
        <v>10.8108108108108</v>
      </c>
      <c r="F29" s="3">
        <f t="shared" si="14"/>
        <v>16.2162162162162</v>
      </c>
      <c r="G29" s="3">
        <f t="shared" si="14"/>
        <v>2.7027027027027</v>
      </c>
    </row>
    <row r="32" spans="1:7">
      <c r="A32" t="s">
        <v>26</v>
      </c>
      <c r="B32">
        <v>9</v>
      </c>
      <c r="C32">
        <v>5</v>
      </c>
      <c r="D32">
        <v>1</v>
      </c>
      <c r="E32">
        <v>5</v>
      </c>
      <c r="F32">
        <v>1</v>
      </c>
      <c r="G32">
        <v>0</v>
      </c>
    </row>
    <row r="33" spans="2:7">
      <c r="B33" s="3">
        <f>(B32/21*100)</f>
        <v>42.8571428571429</v>
      </c>
      <c r="C33" s="3">
        <f t="shared" ref="C33:G33" si="15">(C32/21*100)</f>
        <v>23.8095238095238</v>
      </c>
      <c r="D33" s="3">
        <f t="shared" si="15"/>
        <v>4.76190476190476</v>
      </c>
      <c r="E33" s="3">
        <f t="shared" si="15"/>
        <v>23.8095238095238</v>
      </c>
      <c r="F33" s="3">
        <f t="shared" si="15"/>
        <v>4.76190476190476</v>
      </c>
      <c r="G33" s="3">
        <f t="shared" si="15"/>
        <v>0</v>
      </c>
    </row>
    <row r="36" spans="1:7">
      <c r="A36" t="s">
        <v>29</v>
      </c>
      <c r="B36">
        <v>16</v>
      </c>
      <c r="C36">
        <v>13</v>
      </c>
      <c r="D36">
        <v>14</v>
      </c>
      <c r="E36">
        <v>10</v>
      </c>
      <c r="F36">
        <v>6</v>
      </c>
      <c r="G36">
        <v>0</v>
      </c>
    </row>
    <row r="37" spans="2:7">
      <c r="B37" s="3">
        <f>(B36/59*100)</f>
        <v>27.1186440677966</v>
      </c>
      <c r="C37" s="3">
        <f t="shared" ref="C37:G37" si="16">(C36/59*100)</f>
        <v>22.0338983050847</v>
      </c>
      <c r="D37" s="3">
        <f t="shared" si="16"/>
        <v>23.728813559322</v>
      </c>
      <c r="E37" s="3">
        <f t="shared" si="16"/>
        <v>16.9491525423729</v>
      </c>
      <c r="F37" s="3">
        <f t="shared" si="16"/>
        <v>10.1694915254237</v>
      </c>
      <c r="G37" s="3">
        <f t="shared" si="16"/>
        <v>0</v>
      </c>
    </row>
    <row r="41" spans="1:7">
      <c r="A41" t="s">
        <v>33</v>
      </c>
      <c r="B41">
        <v>60</v>
      </c>
      <c r="C41">
        <v>14</v>
      </c>
      <c r="D41">
        <v>8</v>
      </c>
      <c r="E41">
        <v>3</v>
      </c>
      <c r="F41">
        <v>3</v>
      </c>
      <c r="G41">
        <v>0</v>
      </c>
    </row>
    <row r="42" spans="2:7">
      <c r="B42" s="3">
        <f>(B41/88*100)</f>
        <v>68.1818181818182</v>
      </c>
      <c r="C42" s="3">
        <f t="shared" ref="C42:G42" si="17">(C41/88*100)</f>
        <v>15.9090909090909</v>
      </c>
      <c r="D42" s="3">
        <f t="shared" si="17"/>
        <v>9.09090909090909</v>
      </c>
      <c r="E42" s="3">
        <f t="shared" si="17"/>
        <v>3.40909090909091</v>
      </c>
      <c r="F42" s="3">
        <f t="shared" si="17"/>
        <v>3.40909090909091</v>
      </c>
      <c r="G42" s="3">
        <f t="shared" si="17"/>
        <v>0</v>
      </c>
    </row>
    <row r="45" spans="1:7">
      <c r="A45" t="s">
        <v>32</v>
      </c>
      <c r="B45">
        <v>10</v>
      </c>
      <c r="C45">
        <v>13</v>
      </c>
      <c r="D45">
        <v>14</v>
      </c>
      <c r="E45">
        <v>6</v>
      </c>
      <c r="F45">
        <v>9</v>
      </c>
      <c r="G45">
        <v>6</v>
      </c>
    </row>
    <row r="46" spans="2:7">
      <c r="B46" s="3">
        <f>(B45/58*100)</f>
        <v>17.2413793103448</v>
      </c>
      <c r="C46" s="3">
        <f t="shared" ref="C46:G46" si="18">(C45/58*100)</f>
        <v>22.4137931034483</v>
      </c>
      <c r="D46" s="3">
        <f t="shared" si="18"/>
        <v>24.1379310344828</v>
      </c>
      <c r="E46" s="3">
        <f t="shared" si="18"/>
        <v>10.3448275862069</v>
      </c>
      <c r="F46" s="3">
        <f t="shared" si="18"/>
        <v>15.5172413793103</v>
      </c>
      <c r="G46" s="3">
        <f t="shared" si="18"/>
        <v>10.3448275862069</v>
      </c>
    </row>
    <row r="49" spans="1:7">
      <c r="A49" t="s">
        <v>34</v>
      </c>
      <c r="B49">
        <v>0</v>
      </c>
      <c r="C49">
        <v>0</v>
      </c>
      <c r="D49">
        <v>6</v>
      </c>
      <c r="E49">
        <v>3</v>
      </c>
      <c r="F49">
        <v>3</v>
      </c>
      <c r="G49">
        <v>1</v>
      </c>
    </row>
    <row r="50" spans="2:7">
      <c r="B50" s="3">
        <f>(B49/13*100)</f>
        <v>0</v>
      </c>
      <c r="C50" s="3">
        <f t="shared" ref="C50:G50" si="19">(C49/13*100)</f>
        <v>0</v>
      </c>
      <c r="D50" s="3">
        <f t="shared" si="19"/>
        <v>46.1538461538462</v>
      </c>
      <c r="E50" s="3">
        <f t="shared" si="19"/>
        <v>23.0769230769231</v>
      </c>
      <c r="F50" s="3">
        <f t="shared" si="19"/>
        <v>23.0769230769231</v>
      </c>
      <c r="G50" s="3">
        <f t="shared" si="19"/>
        <v>7.69230769230769</v>
      </c>
    </row>
  </sheetData>
  <pageMargins left="0.699305555555556" right="0.699305555555556" top="0.75" bottom="0.75" header="0.3" footer="0.3"/>
  <pageSetup paperSize="1" orientation="portrait" horizontalDpi="300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6"/>
  <sheetViews>
    <sheetView workbookViewId="0">
      <selection activeCell="C29" sqref="C29"/>
    </sheetView>
  </sheetViews>
  <sheetFormatPr defaultColWidth="9" defaultRowHeight="12.75" outlineLevelCol="4"/>
  <cols>
    <col min="3" max="3" width="33.1428571428571" customWidth="1"/>
    <col min="4" max="4" width="22.1428571428571" customWidth="1"/>
  </cols>
  <sheetData>
    <row r="1" spans="1:3">
      <c r="A1" t="s">
        <v>386</v>
      </c>
      <c r="B1" t="s">
        <v>1</v>
      </c>
      <c r="C1" t="s">
        <v>2</v>
      </c>
    </row>
    <row r="2" spans="1:5">
      <c r="A2" s="1" t="s">
        <v>46</v>
      </c>
      <c r="B2" s="2">
        <v>4929</v>
      </c>
      <c r="C2" s="1" t="s">
        <v>47</v>
      </c>
      <c r="D2" t="s">
        <v>371</v>
      </c>
      <c r="E2" t="s">
        <v>387</v>
      </c>
    </row>
    <row r="3" spans="1:5">
      <c r="A3" s="1" t="s">
        <v>60</v>
      </c>
      <c r="B3" s="2">
        <v>4002</v>
      </c>
      <c r="C3" s="1" t="s">
        <v>61</v>
      </c>
      <c r="D3" t="s">
        <v>388</v>
      </c>
      <c r="E3" t="s">
        <v>389</v>
      </c>
    </row>
    <row r="4" spans="1:5">
      <c r="A4" s="1" t="s">
        <v>73</v>
      </c>
      <c r="B4" s="2">
        <v>4904</v>
      </c>
      <c r="C4" s="1" t="s">
        <v>74</v>
      </c>
      <c r="D4" t="s">
        <v>371</v>
      </c>
      <c r="E4" t="s">
        <v>387</v>
      </c>
    </row>
    <row r="5" spans="1:5">
      <c r="A5" s="1" t="s">
        <v>107</v>
      </c>
      <c r="B5" s="2">
        <v>4014</v>
      </c>
      <c r="C5" s="1" t="s">
        <v>108</v>
      </c>
      <c r="D5" t="s">
        <v>390</v>
      </c>
      <c r="E5" t="s">
        <v>387</v>
      </c>
    </row>
    <row r="6" spans="1:5">
      <c r="A6" s="1" t="s">
        <v>113</v>
      </c>
      <c r="B6" s="2">
        <v>4979</v>
      </c>
      <c r="C6" s="1" t="s">
        <v>114</v>
      </c>
      <c r="D6" t="s">
        <v>371</v>
      </c>
      <c r="E6" t="s">
        <v>387</v>
      </c>
    </row>
    <row r="7" spans="1:5">
      <c r="A7" s="1" t="s">
        <v>175</v>
      </c>
      <c r="B7" s="2">
        <v>4983</v>
      </c>
      <c r="C7" s="1" t="s">
        <v>176</v>
      </c>
      <c r="D7" t="s">
        <v>391</v>
      </c>
      <c r="E7" t="s">
        <v>387</v>
      </c>
    </row>
    <row r="8" spans="1:5">
      <c r="A8" s="1" t="s">
        <v>181</v>
      </c>
      <c r="B8" s="2">
        <v>4931</v>
      </c>
      <c r="C8" s="1" t="s">
        <v>182</v>
      </c>
      <c r="D8" t="s">
        <v>371</v>
      </c>
      <c r="E8" t="s">
        <v>387</v>
      </c>
    </row>
    <row r="9" spans="1:5">
      <c r="A9" s="1" t="s">
        <v>193</v>
      </c>
      <c r="B9" s="2">
        <v>4934</v>
      </c>
      <c r="C9" s="1" t="s">
        <v>194</v>
      </c>
      <c r="D9" t="s">
        <v>371</v>
      </c>
      <c r="E9" t="s">
        <v>387</v>
      </c>
    </row>
    <row r="10" spans="1:5">
      <c r="A10" s="1" t="s">
        <v>217</v>
      </c>
      <c r="B10" s="2">
        <v>4940</v>
      </c>
      <c r="C10" s="1" t="s">
        <v>218</v>
      </c>
      <c r="D10" t="s">
        <v>388</v>
      </c>
      <c r="E10" t="s">
        <v>389</v>
      </c>
    </row>
    <row r="11" spans="1:5">
      <c r="A11" s="1" t="s">
        <v>231</v>
      </c>
      <c r="B11" s="2">
        <v>4981</v>
      </c>
      <c r="C11" s="1" t="s">
        <v>232</v>
      </c>
      <c r="D11" t="s">
        <v>388</v>
      </c>
      <c r="E11" t="s">
        <v>389</v>
      </c>
    </row>
    <row r="12" spans="1:5">
      <c r="A12" s="1" t="s">
        <v>235</v>
      </c>
      <c r="B12" s="2">
        <v>4944</v>
      </c>
      <c r="C12" s="1" t="s">
        <v>236</v>
      </c>
      <c r="D12" t="s">
        <v>371</v>
      </c>
      <c r="E12" t="s">
        <v>387</v>
      </c>
    </row>
    <row r="13" spans="1:5">
      <c r="A13" s="1" t="s">
        <v>253</v>
      </c>
      <c r="B13" s="2">
        <v>4948</v>
      </c>
      <c r="C13" s="1" t="s">
        <v>254</v>
      </c>
      <c r="D13" t="s">
        <v>388</v>
      </c>
      <c r="E13" t="s">
        <v>387</v>
      </c>
    </row>
    <row r="14" spans="1:5">
      <c r="A14" s="1" t="s">
        <v>287</v>
      </c>
      <c r="B14" s="2">
        <v>4058</v>
      </c>
      <c r="C14" s="1" t="s">
        <v>288</v>
      </c>
      <c r="D14" t="s">
        <v>392</v>
      </c>
      <c r="E14" t="s">
        <v>387</v>
      </c>
    </row>
    <row r="15" spans="1:5">
      <c r="A15" s="1" t="s">
        <v>305</v>
      </c>
      <c r="B15" s="2">
        <v>4960</v>
      </c>
      <c r="C15" s="1" t="s">
        <v>306</v>
      </c>
      <c r="D15" t="s">
        <v>388</v>
      </c>
      <c r="E15" t="s">
        <v>389</v>
      </c>
    </row>
    <row r="16" spans="1:5">
      <c r="A16" s="1" t="s">
        <v>320</v>
      </c>
      <c r="B16" s="2">
        <v>4066</v>
      </c>
      <c r="C16" s="1" t="s">
        <v>321</v>
      </c>
      <c r="D16" t="s">
        <v>388</v>
      </c>
      <c r="E16" t="s">
        <v>393</v>
      </c>
    </row>
    <row r="17" spans="1:5">
      <c r="A17" s="1" t="s">
        <v>334</v>
      </c>
      <c r="B17" s="2">
        <v>4968</v>
      </c>
      <c r="C17" s="1" t="s">
        <v>335</v>
      </c>
      <c r="D17" t="s">
        <v>388</v>
      </c>
      <c r="E17" t="s">
        <v>389</v>
      </c>
    </row>
    <row r="18" spans="1:5">
      <c r="A18" s="1" t="s">
        <v>344</v>
      </c>
      <c r="B18" s="2">
        <v>4080</v>
      </c>
      <c r="C18" s="1" t="s">
        <v>345</v>
      </c>
      <c r="D18" t="s">
        <v>388</v>
      </c>
      <c r="E18" t="s">
        <v>389</v>
      </c>
    </row>
    <row r="21" spans="4:5">
      <c r="D21" t="s">
        <v>389</v>
      </c>
      <c r="E21">
        <v>6</v>
      </c>
    </row>
    <row r="22" spans="4:5">
      <c r="D22" t="s">
        <v>371</v>
      </c>
      <c r="E22">
        <v>6</v>
      </c>
    </row>
    <row r="23" spans="4:5">
      <c r="D23" t="s">
        <v>388</v>
      </c>
      <c r="E23">
        <v>2</v>
      </c>
    </row>
    <row r="24" spans="4:5">
      <c r="D24" t="s">
        <v>390</v>
      </c>
      <c r="E24">
        <v>1</v>
      </c>
    </row>
    <row r="25" spans="4:5">
      <c r="D25" t="s">
        <v>392</v>
      </c>
      <c r="E25">
        <v>1</v>
      </c>
    </row>
    <row r="26" spans="4:5">
      <c r="D26" t="s">
        <v>391</v>
      </c>
      <c r="E26">
        <v>1</v>
      </c>
    </row>
  </sheetData>
  <pageMargins left="0.699305555555556" right="0.699305555555556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Q91"/>
  <sheetViews>
    <sheetView zoomScale="40" zoomScaleNormal="40" topLeftCell="A19" workbookViewId="0">
      <selection activeCell="P86" sqref="P86"/>
    </sheetView>
  </sheetViews>
  <sheetFormatPr defaultColWidth="9" defaultRowHeight="12.75"/>
  <cols>
    <col min="1" max="1" width="12.8571428571429" customWidth="1"/>
    <col min="3" max="3" width="36.7142857142857" customWidth="1"/>
  </cols>
  <sheetData>
    <row r="1" spans="1:43">
      <c r="A1" s="1" t="s">
        <v>0</v>
      </c>
      <c r="B1" s="2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</row>
    <row r="2" spans="1:43">
      <c r="A2" s="1" t="s">
        <v>46</v>
      </c>
      <c r="B2" s="2">
        <v>4929</v>
      </c>
      <c r="C2" s="1" t="s">
        <v>47</v>
      </c>
      <c r="D2">
        <v>5</v>
      </c>
      <c r="E2">
        <v>44</v>
      </c>
      <c r="F2">
        <v>44</v>
      </c>
      <c r="G2">
        <v>41</v>
      </c>
      <c r="I2">
        <v>8</v>
      </c>
      <c r="K2">
        <v>40</v>
      </c>
      <c r="L2">
        <v>32</v>
      </c>
      <c r="M2">
        <v>44</v>
      </c>
      <c r="N2">
        <v>40</v>
      </c>
      <c r="O2">
        <v>42</v>
      </c>
      <c r="P2">
        <v>38</v>
      </c>
      <c r="Q2">
        <v>42</v>
      </c>
      <c r="R2" t="s">
        <v>48</v>
      </c>
      <c r="S2" t="s">
        <v>48</v>
      </c>
      <c r="T2" t="s">
        <v>48</v>
      </c>
      <c r="U2" t="s">
        <v>48</v>
      </c>
      <c r="V2" t="s">
        <v>48</v>
      </c>
      <c r="W2" t="s">
        <v>48</v>
      </c>
      <c r="X2" t="s">
        <v>48</v>
      </c>
      <c r="Y2" t="s">
        <v>48</v>
      </c>
      <c r="Z2" t="s">
        <v>48</v>
      </c>
      <c r="AA2">
        <v>41</v>
      </c>
      <c r="AB2">
        <v>23</v>
      </c>
      <c r="AC2">
        <v>23</v>
      </c>
      <c r="AD2" t="s">
        <v>48</v>
      </c>
      <c r="AE2" t="s">
        <v>48</v>
      </c>
      <c r="AF2" t="s">
        <v>48</v>
      </c>
      <c r="AG2" t="s">
        <v>48</v>
      </c>
      <c r="AH2">
        <v>49</v>
      </c>
      <c r="AJ2">
        <v>22</v>
      </c>
      <c r="AK2">
        <v>20</v>
      </c>
      <c r="AL2">
        <v>42</v>
      </c>
      <c r="AM2">
        <v>44</v>
      </c>
      <c r="AN2">
        <v>47</v>
      </c>
      <c r="AO2">
        <v>90</v>
      </c>
      <c r="AP2">
        <f>SUM(D2:AO2)</f>
        <v>821</v>
      </c>
      <c r="AQ2" t="s">
        <v>49</v>
      </c>
    </row>
    <row r="3" spans="1:43">
      <c r="A3" s="1" t="s">
        <v>50</v>
      </c>
      <c r="B3" s="2">
        <v>4977</v>
      </c>
      <c r="C3" s="1" t="s">
        <v>51</v>
      </c>
      <c r="D3">
        <v>53</v>
      </c>
      <c r="E3">
        <v>50</v>
      </c>
      <c r="F3">
        <v>52</v>
      </c>
      <c r="H3">
        <v>44</v>
      </c>
      <c r="I3">
        <v>51</v>
      </c>
      <c r="K3">
        <v>30</v>
      </c>
      <c r="L3">
        <v>37</v>
      </c>
      <c r="M3">
        <v>20</v>
      </c>
      <c r="N3">
        <v>20</v>
      </c>
      <c r="O3">
        <v>35</v>
      </c>
      <c r="P3">
        <v>56</v>
      </c>
      <c r="Q3">
        <v>66</v>
      </c>
      <c r="R3" t="s">
        <v>48</v>
      </c>
      <c r="S3" t="s">
        <v>48</v>
      </c>
      <c r="T3" t="s">
        <v>48</v>
      </c>
      <c r="U3" t="s">
        <v>48</v>
      </c>
      <c r="V3" t="s">
        <v>48</v>
      </c>
      <c r="W3" t="s">
        <v>48</v>
      </c>
      <c r="X3" t="s">
        <v>48</v>
      </c>
      <c r="Y3" t="s">
        <v>48</v>
      </c>
      <c r="Z3" t="s">
        <v>48</v>
      </c>
      <c r="AA3" t="s">
        <v>48</v>
      </c>
      <c r="AB3" t="s">
        <v>48</v>
      </c>
      <c r="AC3" t="s">
        <v>48</v>
      </c>
      <c r="AD3">
        <v>69</v>
      </c>
      <c r="AE3">
        <v>19</v>
      </c>
      <c r="AF3">
        <v>19</v>
      </c>
      <c r="AG3">
        <v>53</v>
      </c>
      <c r="AJ3">
        <v>18</v>
      </c>
      <c r="AK3">
        <v>16</v>
      </c>
      <c r="AL3">
        <v>32</v>
      </c>
      <c r="AM3">
        <v>32</v>
      </c>
      <c r="AN3">
        <v>38</v>
      </c>
      <c r="AO3">
        <v>75</v>
      </c>
      <c r="AP3">
        <f t="shared" ref="AP3:AP35" si="0">SUM(D3:AO3)</f>
        <v>885</v>
      </c>
      <c r="AQ3" t="s">
        <v>52</v>
      </c>
    </row>
    <row r="4" spans="1:43">
      <c r="A4" s="1" t="s">
        <v>53</v>
      </c>
      <c r="B4" s="2">
        <v>4901</v>
      </c>
      <c r="C4" s="1" t="s">
        <v>54</v>
      </c>
      <c r="D4">
        <v>64</v>
      </c>
      <c r="E4">
        <v>65</v>
      </c>
      <c r="F4">
        <v>63</v>
      </c>
      <c r="G4">
        <v>63</v>
      </c>
      <c r="I4">
        <v>62</v>
      </c>
      <c r="K4">
        <v>45</v>
      </c>
      <c r="L4">
        <v>40</v>
      </c>
      <c r="M4">
        <v>43</v>
      </c>
      <c r="N4">
        <v>40</v>
      </c>
      <c r="O4">
        <v>45</v>
      </c>
      <c r="P4">
        <v>66</v>
      </c>
      <c r="Q4">
        <v>66</v>
      </c>
      <c r="R4" t="s">
        <v>48</v>
      </c>
      <c r="S4" t="s">
        <v>48</v>
      </c>
      <c r="T4" t="s">
        <v>48</v>
      </c>
      <c r="U4" t="s">
        <v>48</v>
      </c>
      <c r="V4" t="s">
        <v>48</v>
      </c>
      <c r="W4" t="s">
        <v>48</v>
      </c>
      <c r="X4">
        <v>76</v>
      </c>
      <c r="Y4">
        <v>24</v>
      </c>
      <c r="Z4">
        <v>22</v>
      </c>
      <c r="AA4" t="s">
        <v>48</v>
      </c>
      <c r="AB4" t="s">
        <v>48</v>
      </c>
      <c r="AC4" t="s">
        <v>48</v>
      </c>
      <c r="AD4" t="s">
        <v>48</v>
      </c>
      <c r="AE4" t="s">
        <v>48</v>
      </c>
      <c r="AF4" t="s">
        <v>48</v>
      </c>
      <c r="AG4" t="s">
        <v>48</v>
      </c>
      <c r="AH4">
        <v>73</v>
      </c>
      <c r="AJ4">
        <v>24</v>
      </c>
      <c r="AK4">
        <v>18</v>
      </c>
      <c r="AL4">
        <v>39</v>
      </c>
      <c r="AM4">
        <v>38</v>
      </c>
      <c r="AN4">
        <v>49</v>
      </c>
      <c r="AO4">
        <v>99</v>
      </c>
      <c r="AP4">
        <f t="shared" si="0"/>
        <v>1124</v>
      </c>
      <c r="AQ4" t="s">
        <v>55</v>
      </c>
    </row>
    <row r="5" spans="1:43">
      <c r="A5" s="1" t="s">
        <v>58</v>
      </c>
      <c r="B5" s="2">
        <v>4902</v>
      </c>
      <c r="C5" s="1" t="s">
        <v>59</v>
      </c>
      <c r="D5">
        <v>69</v>
      </c>
      <c r="E5">
        <v>53</v>
      </c>
      <c r="F5">
        <v>60</v>
      </c>
      <c r="G5">
        <v>47</v>
      </c>
      <c r="I5">
        <v>55</v>
      </c>
      <c r="K5">
        <v>43</v>
      </c>
      <c r="L5">
        <v>42</v>
      </c>
      <c r="M5">
        <v>39</v>
      </c>
      <c r="N5">
        <v>38</v>
      </c>
      <c r="O5">
        <v>43</v>
      </c>
      <c r="P5">
        <v>55</v>
      </c>
      <c r="Q5">
        <v>63</v>
      </c>
      <c r="R5" t="s">
        <v>48</v>
      </c>
      <c r="S5" t="s">
        <v>48</v>
      </c>
      <c r="T5" t="s">
        <v>48</v>
      </c>
      <c r="U5">
        <v>61</v>
      </c>
      <c r="V5">
        <v>17</v>
      </c>
      <c r="W5">
        <v>19</v>
      </c>
      <c r="X5" t="s">
        <v>48</v>
      </c>
      <c r="Y5" t="s">
        <v>48</v>
      </c>
      <c r="Z5" t="s">
        <v>48</v>
      </c>
      <c r="AA5" t="s">
        <v>48</v>
      </c>
      <c r="AB5" t="s">
        <v>48</v>
      </c>
      <c r="AC5" t="s">
        <v>48</v>
      </c>
      <c r="AD5" t="s">
        <v>48</v>
      </c>
      <c r="AE5" t="s">
        <v>48</v>
      </c>
      <c r="AF5" t="s">
        <v>48</v>
      </c>
      <c r="AG5" t="s">
        <v>48</v>
      </c>
      <c r="AH5">
        <v>73</v>
      </c>
      <c r="AJ5">
        <v>20</v>
      </c>
      <c r="AK5">
        <v>20</v>
      </c>
      <c r="AL5">
        <v>30</v>
      </c>
      <c r="AM5">
        <v>35</v>
      </c>
      <c r="AN5">
        <v>46</v>
      </c>
      <c r="AO5">
        <v>90</v>
      </c>
      <c r="AP5">
        <f t="shared" si="0"/>
        <v>1018</v>
      </c>
      <c r="AQ5" t="s">
        <v>55</v>
      </c>
    </row>
    <row r="6" spans="1:43">
      <c r="A6" s="1" t="s">
        <v>67</v>
      </c>
      <c r="B6" s="2">
        <v>4903</v>
      </c>
      <c r="C6" s="1" t="s">
        <v>68</v>
      </c>
      <c r="D6">
        <v>53</v>
      </c>
      <c r="E6">
        <v>60</v>
      </c>
      <c r="F6">
        <v>56</v>
      </c>
      <c r="G6">
        <v>51</v>
      </c>
      <c r="I6">
        <v>58</v>
      </c>
      <c r="K6">
        <v>43</v>
      </c>
      <c r="L6">
        <v>37</v>
      </c>
      <c r="M6">
        <v>38</v>
      </c>
      <c r="N6">
        <v>36</v>
      </c>
      <c r="O6">
        <v>41</v>
      </c>
      <c r="P6">
        <v>56</v>
      </c>
      <c r="Q6">
        <v>69</v>
      </c>
      <c r="R6" t="s">
        <v>48</v>
      </c>
      <c r="S6" t="s">
        <v>48</v>
      </c>
      <c r="T6" t="s">
        <v>48</v>
      </c>
      <c r="U6">
        <v>73</v>
      </c>
      <c r="V6">
        <v>17</v>
      </c>
      <c r="W6">
        <v>18</v>
      </c>
      <c r="X6" t="s">
        <v>48</v>
      </c>
      <c r="Y6" t="s">
        <v>48</v>
      </c>
      <c r="Z6" t="s">
        <v>48</v>
      </c>
      <c r="AA6" t="s">
        <v>48</v>
      </c>
      <c r="AB6" t="s">
        <v>48</v>
      </c>
      <c r="AC6" t="s">
        <v>48</v>
      </c>
      <c r="AD6" t="s">
        <v>48</v>
      </c>
      <c r="AE6" t="s">
        <v>48</v>
      </c>
      <c r="AF6" t="s">
        <v>48</v>
      </c>
      <c r="AG6" t="s">
        <v>48</v>
      </c>
      <c r="AH6">
        <v>78</v>
      </c>
      <c r="AJ6">
        <v>20</v>
      </c>
      <c r="AK6">
        <v>19</v>
      </c>
      <c r="AL6">
        <v>40</v>
      </c>
      <c r="AM6">
        <v>37</v>
      </c>
      <c r="AN6">
        <v>43</v>
      </c>
      <c r="AO6">
        <v>92</v>
      </c>
      <c r="AP6">
        <f t="shared" si="0"/>
        <v>1035</v>
      </c>
      <c r="AQ6" t="s">
        <v>55</v>
      </c>
    </row>
    <row r="7" spans="1:43">
      <c r="A7" s="1" t="s">
        <v>69</v>
      </c>
      <c r="B7" s="2">
        <v>4978</v>
      </c>
      <c r="C7" s="1" t="s">
        <v>70</v>
      </c>
      <c r="D7">
        <v>56</v>
      </c>
      <c r="E7">
        <v>57</v>
      </c>
      <c r="F7">
        <v>41</v>
      </c>
      <c r="H7">
        <v>52</v>
      </c>
      <c r="I7">
        <v>42</v>
      </c>
      <c r="K7">
        <v>40</v>
      </c>
      <c r="L7">
        <v>34</v>
      </c>
      <c r="M7">
        <v>38</v>
      </c>
      <c r="N7">
        <v>36</v>
      </c>
      <c r="O7">
        <v>38</v>
      </c>
      <c r="P7">
        <v>54</v>
      </c>
      <c r="Q7">
        <v>62</v>
      </c>
      <c r="R7" t="s">
        <v>48</v>
      </c>
      <c r="S7" t="s">
        <v>48</v>
      </c>
      <c r="T7" t="s">
        <v>48</v>
      </c>
      <c r="U7">
        <v>53</v>
      </c>
      <c r="V7">
        <v>18</v>
      </c>
      <c r="W7">
        <v>18</v>
      </c>
      <c r="X7" t="s">
        <v>48</v>
      </c>
      <c r="Y7" t="s">
        <v>48</v>
      </c>
      <c r="Z7" t="s">
        <v>48</v>
      </c>
      <c r="AA7" t="s">
        <v>48</v>
      </c>
      <c r="AB7" t="s">
        <v>48</v>
      </c>
      <c r="AC7" t="s">
        <v>48</v>
      </c>
      <c r="AD7" t="s">
        <v>48</v>
      </c>
      <c r="AE7" t="s">
        <v>48</v>
      </c>
      <c r="AF7" t="s">
        <v>48</v>
      </c>
      <c r="AG7" t="s">
        <v>48</v>
      </c>
      <c r="AH7">
        <v>67</v>
      </c>
      <c r="AJ7">
        <v>20</v>
      </c>
      <c r="AK7">
        <v>18</v>
      </c>
      <c r="AL7">
        <v>34</v>
      </c>
      <c r="AM7">
        <v>32</v>
      </c>
      <c r="AN7">
        <v>42</v>
      </c>
      <c r="AO7">
        <v>92</v>
      </c>
      <c r="AP7">
        <f t="shared" si="0"/>
        <v>944</v>
      </c>
      <c r="AQ7" t="s">
        <v>64</v>
      </c>
    </row>
    <row r="8" spans="1:43">
      <c r="A8" s="1" t="s">
        <v>73</v>
      </c>
      <c r="B8" s="2">
        <v>4904</v>
      </c>
      <c r="C8" s="1" t="s">
        <v>74</v>
      </c>
      <c r="D8">
        <v>45</v>
      </c>
      <c r="E8">
        <v>40</v>
      </c>
      <c r="F8">
        <v>40</v>
      </c>
      <c r="H8">
        <v>51</v>
      </c>
      <c r="I8">
        <v>33</v>
      </c>
      <c r="K8">
        <v>33</v>
      </c>
      <c r="L8">
        <v>32</v>
      </c>
      <c r="M8">
        <v>30</v>
      </c>
      <c r="N8">
        <v>28</v>
      </c>
      <c r="O8">
        <v>38</v>
      </c>
      <c r="P8">
        <v>44</v>
      </c>
      <c r="Q8">
        <v>45</v>
      </c>
      <c r="R8" t="s">
        <v>48</v>
      </c>
      <c r="S8" t="s">
        <v>48</v>
      </c>
      <c r="T8" t="s">
        <v>48</v>
      </c>
      <c r="U8" t="s">
        <v>48</v>
      </c>
      <c r="V8" t="s">
        <v>48</v>
      </c>
      <c r="W8" t="s">
        <v>48</v>
      </c>
      <c r="X8">
        <v>45</v>
      </c>
      <c r="Y8">
        <v>19</v>
      </c>
      <c r="Z8">
        <v>19</v>
      </c>
      <c r="AA8" t="s">
        <v>48</v>
      </c>
      <c r="AB8" t="s">
        <v>48</v>
      </c>
      <c r="AC8" t="s">
        <v>48</v>
      </c>
      <c r="AD8" t="s">
        <v>48</v>
      </c>
      <c r="AE8" t="s">
        <v>48</v>
      </c>
      <c r="AF8" t="s">
        <v>48</v>
      </c>
      <c r="AG8" t="s">
        <v>48</v>
      </c>
      <c r="AH8">
        <v>68</v>
      </c>
      <c r="AJ8">
        <v>20</v>
      </c>
      <c r="AK8">
        <v>16</v>
      </c>
      <c r="AL8">
        <v>28</v>
      </c>
      <c r="AM8">
        <v>30</v>
      </c>
      <c r="AN8">
        <v>43</v>
      </c>
      <c r="AO8">
        <v>87</v>
      </c>
      <c r="AP8">
        <f t="shared" si="0"/>
        <v>834</v>
      </c>
      <c r="AQ8" t="s">
        <v>49</v>
      </c>
    </row>
    <row r="9" spans="1:43">
      <c r="A9" s="1" t="s">
        <v>77</v>
      </c>
      <c r="B9" s="2">
        <v>4905</v>
      </c>
      <c r="C9" s="1" t="s">
        <v>78</v>
      </c>
      <c r="D9">
        <v>44</v>
      </c>
      <c r="E9">
        <v>44</v>
      </c>
      <c r="F9">
        <v>40</v>
      </c>
      <c r="G9">
        <v>40</v>
      </c>
      <c r="J9">
        <v>58</v>
      </c>
      <c r="K9">
        <v>41</v>
      </c>
      <c r="L9">
        <v>36</v>
      </c>
      <c r="M9">
        <v>43</v>
      </c>
      <c r="N9">
        <v>41</v>
      </c>
      <c r="O9">
        <v>44</v>
      </c>
      <c r="P9">
        <v>53</v>
      </c>
      <c r="Q9">
        <v>55</v>
      </c>
      <c r="R9" t="s">
        <v>48</v>
      </c>
      <c r="S9" t="s">
        <v>48</v>
      </c>
      <c r="T9" t="s">
        <v>48</v>
      </c>
      <c r="U9">
        <v>42</v>
      </c>
      <c r="V9">
        <v>21</v>
      </c>
      <c r="W9">
        <v>22</v>
      </c>
      <c r="X9" t="s">
        <v>48</v>
      </c>
      <c r="Y9" t="s">
        <v>48</v>
      </c>
      <c r="Z9" t="s">
        <v>48</v>
      </c>
      <c r="AA9" t="s">
        <v>48</v>
      </c>
      <c r="AB9" t="s">
        <v>48</v>
      </c>
      <c r="AC9" t="s">
        <v>48</v>
      </c>
      <c r="AD9" t="s">
        <v>48</v>
      </c>
      <c r="AE9" t="s">
        <v>48</v>
      </c>
      <c r="AF9" t="s">
        <v>48</v>
      </c>
      <c r="AH9">
        <v>59</v>
      </c>
      <c r="AJ9">
        <v>21</v>
      </c>
      <c r="AK9">
        <v>16</v>
      </c>
      <c r="AL9">
        <v>39</v>
      </c>
      <c r="AM9">
        <v>37</v>
      </c>
      <c r="AN9">
        <v>47</v>
      </c>
      <c r="AO9">
        <v>88</v>
      </c>
      <c r="AP9">
        <f t="shared" si="0"/>
        <v>931</v>
      </c>
      <c r="AQ9" t="s">
        <v>64</v>
      </c>
    </row>
    <row r="10" spans="1:43">
      <c r="A10" s="1" t="s">
        <v>79</v>
      </c>
      <c r="B10" s="2">
        <v>4906</v>
      </c>
      <c r="C10" s="1" t="s">
        <v>80</v>
      </c>
      <c r="D10">
        <v>48</v>
      </c>
      <c r="E10">
        <v>60</v>
      </c>
      <c r="F10">
        <v>57</v>
      </c>
      <c r="G10">
        <v>59</v>
      </c>
      <c r="J10">
        <v>68</v>
      </c>
      <c r="K10">
        <v>42</v>
      </c>
      <c r="L10">
        <v>37</v>
      </c>
      <c r="M10">
        <v>35</v>
      </c>
      <c r="N10">
        <v>32</v>
      </c>
      <c r="O10">
        <v>41</v>
      </c>
      <c r="P10">
        <v>64</v>
      </c>
      <c r="Q10">
        <v>74</v>
      </c>
      <c r="R10" t="s">
        <v>48</v>
      </c>
      <c r="S10" t="s">
        <v>48</v>
      </c>
      <c r="T10" t="s">
        <v>48</v>
      </c>
      <c r="U10" t="s">
        <v>48</v>
      </c>
      <c r="V10" t="s">
        <v>48</v>
      </c>
      <c r="W10" t="s">
        <v>48</v>
      </c>
      <c r="X10" t="s">
        <v>48</v>
      </c>
      <c r="Y10" t="s">
        <v>48</v>
      </c>
      <c r="Z10" t="s">
        <v>48</v>
      </c>
      <c r="AA10">
        <v>67</v>
      </c>
      <c r="AB10">
        <v>22</v>
      </c>
      <c r="AC10">
        <v>22</v>
      </c>
      <c r="AD10" t="s">
        <v>48</v>
      </c>
      <c r="AE10" t="s">
        <v>48</v>
      </c>
      <c r="AF10" t="s">
        <v>48</v>
      </c>
      <c r="AG10">
        <v>63</v>
      </c>
      <c r="AJ10">
        <v>21</v>
      </c>
      <c r="AK10">
        <v>16</v>
      </c>
      <c r="AL10">
        <v>38</v>
      </c>
      <c r="AM10">
        <v>42</v>
      </c>
      <c r="AN10">
        <v>47</v>
      </c>
      <c r="AO10">
        <v>96</v>
      </c>
      <c r="AP10">
        <f t="shared" si="0"/>
        <v>1051</v>
      </c>
      <c r="AQ10" t="s">
        <v>55</v>
      </c>
    </row>
    <row r="11" spans="1:43">
      <c r="A11" s="1" t="s">
        <v>83</v>
      </c>
      <c r="B11" s="2">
        <v>4907</v>
      </c>
      <c r="C11" s="1" t="s">
        <v>84</v>
      </c>
      <c r="D11">
        <v>64</v>
      </c>
      <c r="E11">
        <v>56</v>
      </c>
      <c r="F11">
        <v>56</v>
      </c>
      <c r="G11">
        <v>59</v>
      </c>
      <c r="J11">
        <v>69</v>
      </c>
      <c r="K11">
        <v>46</v>
      </c>
      <c r="L11">
        <v>46</v>
      </c>
      <c r="M11">
        <v>46</v>
      </c>
      <c r="N11">
        <v>46</v>
      </c>
      <c r="O11">
        <v>48</v>
      </c>
      <c r="P11">
        <v>51</v>
      </c>
      <c r="Q11">
        <v>66</v>
      </c>
      <c r="R11">
        <v>61</v>
      </c>
      <c r="S11">
        <v>24</v>
      </c>
      <c r="T11">
        <v>22</v>
      </c>
      <c r="AH11">
        <v>70</v>
      </c>
      <c r="AJ11">
        <v>24</v>
      </c>
      <c r="AK11">
        <v>23</v>
      </c>
      <c r="AL11">
        <v>45</v>
      </c>
      <c r="AM11">
        <v>47</v>
      </c>
      <c r="AN11">
        <v>47</v>
      </c>
      <c r="AO11">
        <v>98</v>
      </c>
      <c r="AP11">
        <f t="shared" si="0"/>
        <v>1114</v>
      </c>
      <c r="AQ11" t="s">
        <v>55</v>
      </c>
    </row>
    <row r="12" spans="1:43">
      <c r="A12" s="1" t="s">
        <v>87</v>
      </c>
      <c r="B12" s="2">
        <v>4908</v>
      </c>
      <c r="C12" s="1" t="s">
        <v>88</v>
      </c>
      <c r="D12">
        <v>46</v>
      </c>
      <c r="E12">
        <v>53</v>
      </c>
      <c r="F12">
        <v>56</v>
      </c>
      <c r="H12">
        <v>67</v>
      </c>
      <c r="J12">
        <v>61</v>
      </c>
      <c r="K12">
        <v>41</v>
      </c>
      <c r="L12">
        <v>36</v>
      </c>
      <c r="M12">
        <v>40</v>
      </c>
      <c r="N12">
        <v>38</v>
      </c>
      <c r="O12">
        <v>42</v>
      </c>
      <c r="P12">
        <v>62</v>
      </c>
      <c r="Q12">
        <v>74</v>
      </c>
      <c r="R12" t="s">
        <v>48</v>
      </c>
      <c r="S12" t="s">
        <v>48</v>
      </c>
      <c r="T12" t="s">
        <v>48</v>
      </c>
      <c r="U12">
        <v>72</v>
      </c>
      <c r="V12">
        <v>18</v>
      </c>
      <c r="W12">
        <v>19</v>
      </c>
      <c r="X12" t="s">
        <v>48</v>
      </c>
      <c r="Y12" t="s">
        <v>48</v>
      </c>
      <c r="Z12" t="s">
        <v>48</v>
      </c>
      <c r="AA12" t="s">
        <v>48</v>
      </c>
      <c r="AB12" t="s">
        <v>48</v>
      </c>
      <c r="AC12" t="s">
        <v>48</v>
      </c>
      <c r="AD12" t="s">
        <v>48</v>
      </c>
      <c r="AE12" t="s">
        <v>48</v>
      </c>
      <c r="AF12" t="s">
        <v>48</v>
      </c>
      <c r="AH12">
        <v>80</v>
      </c>
      <c r="AJ12">
        <v>21</v>
      </c>
      <c r="AK12">
        <v>18</v>
      </c>
      <c r="AL12">
        <v>37</v>
      </c>
      <c r="AM12">
        <v>36</v>
      </c>
      <c r="AN12">
        <v>44</v>
      </c>
      <c r="AO12">
        <v>88</v>
      </c>
      <c r="AP12">
        <f t="shared" si="0"/>
        <v>1049</v>
      </c>
      <c r="AQ12" t="s">
        <v>55</v>
      </c>
    </row>
    <row r="13" spans="1:43">
      <c r="A13" s="1" t="s">
        <v>91</v>
      </c>
      <c r="B13" s="2">
        <v>4909</v>
      </c>
      <c r="C13" s="1" t="s">
        <v>92</v>
      </c>
      <c r="D13">
        <v>58</v>
      </c>
      <c r="E13">
        <v>58</v>
      </c>
      <c r="F13">
        <v>46</v>
      </c>
      <c r="G13">
        <v>50</v>
      </c>
      <c r="J13">
        <v>64</v>
      </c>
      <c r="K13">
        <v>42</v>
      </c>
      <c r="L13">
        <v>30</v>
      </c>
      <c r="M13">
        <v>36</v>
      </c>
      <c r="N13">
        <v>35</v>
      </c>
      <c r="O13">
        <v>42</v>
      </c>
      <c r="P13">
        <v>56</v>
      </c>
      <c r="Q13">
        <v>64</v>
      </c>
      <c r="R13" t="s">
        <v>48</v>
      </c>
      <c r="S13" t="s">
        <v>48</v>
      </c>
      <c r="T13" t="s">
        <v>48</v>
      </c>
      <c r="U13" t="s">
        <v>48</v>
      </c>
      <c r="V13" t="s">
        <v>48</v>
      </c>
      <c r="W13" t="s">
        <v>48</v>
      </c>
      <c r="X13" t="s">
        <v>48</v>
      </c>
      <c r="Y13" t="s">
        <v>48</v>
      </c>
      <c r="Z13" t="s">
        <v>48</v>
      </c>
      <c r="AA13">
        <v>61</v>
      </c>
      <c r="AB13">
        <v>22</v>
      </c>
      <c r="AC13">
        <v>22</v>
      </c>
      <c r="AD13" t="s">
        <v>48</v>
      </c>
      <c r="AE13" t="s">
        <v>48</v>
      </c>
      <c r="AF13" t="s">
        <v>48</v>
      </c>
      <c r="AG13">
        <v>59</v>
      </c>
      <c r="AJ13">
        <v>20</v>
      </c>
      <c r="AK13">
        <v>15</v>
      </c>
      <c r="AL13">
        <v>38</v>
      </c>
      <c r="AM13">
        <v>42</v>
      </c>
      <c r="AN13">
        <v>47</v>
      </c>
      <c r="AO13">
        <v>96</v>
      </c>
      <c r="AP13">
        <f t="shared" si="0"/>
        <v>1003</v>
      </c>
      <c r="AQ13" t="s">
        <v>55</v>
      </c>
    </row>
    <row r="14" spans="1:43">
      <c r="A14" s="1" t="s">
        <v>93</v>
      </c>
      <c r="B14" s="2">
        <v>4910</v>
      </c>
      <c r="C14" s="1" t="s">
        <v>94</v>
      </c>
      <c r="D14">
        <v>56</v>
      </c>
      <c r="E14">
        <v>57</v>
      </c>
      <c r="F14">
        <v>45</v>
      </c>
      <c r="H14">
        <v>61</v>
      </c>
      <c r="I14">
        <v>51</v>
      </c>
      <c r="K14">
        <v>40</v>
      </c>
      <c r="L14">
        <v>30</v>
      </c>
      <c r="M14">
        <v>36</v>
      </c>
      <c r="N14">
        <v>34</v>
      </c>
      <c r="O14">
        <v>41</v>
      </c>
      <c r="P14">
        <v>63</v>
      </c>
      <c r="Q14">
        <v>65</v>
      </c>
      <c r="AD14">
        <v>61</v>
      </c>
      <c r="AE14">
        <v>21</v>
      </c>
      <c r="AF14">
        <v>22</v>
      </c>
      <c r="AG14">
        <v>60</v>
      </c>
      <c r="AJ14">
        <v>21</v>
      </c>
      <c r="AK14">
        <v>16</v>
      </c>
      <c r="AL14">
        <v>35</v>
      </c>
      <c r="AM14">
        <v>40</v>
      </c>
      <c r="AN14">
        <v>47</v>
      </c>
      <c r="AO14">
        <v>96</v>
      </c>
      <c r="AP14">
        <f t="shared" si="0"/>
        <v>998</v>
      </c>
      <c r="AQ14" t="s">
        <v>55</v>
      </c>
    </row>
    <row r="15" spans="1:43">
      <c r="A15" s="1" t="s">
        <v>95</v>
      </c>
      <c r="B15" s="2">
        <v>4911</v>
      </c>
      <c r="C15" s="1" t="s">
        <v>96</v>
      </c>
      <c r="D15">
        <v>49</v>
      </c>
      <c r="E15">
        <v>52</v>
      </c>
      <c r="F15">
        <v>53</v>
      </c>
      <c r="G15">
        <v>45</v>
      </c>
      <c r="I15">
        <v>49</v>
      </c>
      <c r="K15">
        <v>44</v>
      </c>
      <c r="L15">
        <v>46</v>
      </c>
      <c r="M15">
        <v>40</v>
      </c>
      <c r="N15">
        <v>38</v>
      </c>
      <c r="O15">
        <v>47</v>
      </c>
      <c r="P15">
        <v>46</v>
      </c>
      <c r="Q15">
        <v>54</v>
      </c>
      <c r="AD15">
        <v>56</v>
      </c>
      <c r="AE15">
        <v>23</v>
      </c>
      <c r="AF15">
        <v>24</v>
      </c>
      <c r="AI15">
        <v>47</v>
      </c>
      <c r="AJ15">
        <v>21</v>
      </c>
      <c r="AK15">
        <v>21</v>
      </c>
      <c r="AL15">
        <v>44</v>
      </c>
      <c r="AM15">
        <v>42</v>
      </c>
      <c r="AN15">
        <v>45</v>
      </c>
      <c r="AO15">
        <v>95</v>
      </c>
      <c r="AP15">
        <f t="shared" si="0"/>
        <v>981</v>
      </c>
      <c r="AQ15" t="s">
        <v>64</v>
      </c>
    </row>
    <row r="16" spans="1:43">
      <c r="A16" s="1" t="s">
        <v>99</v>
      </c>
      <c r="B16" s="2">
        <v>4912</v>
      </c>
      <c r="C16" s="1" t="s">
        <v>100</v>
      </c>
      <c r="D16">
        <v>45</v>
      </c>
      <c r="E16">
        <v>49</v>
      </c>
      <c r="F16">
        <v>53</v>
      </c>
      <c r="H16">
        <v>61</v>
      </c>
      <c r="J16">
        <v>59</v>
      </c>
      <c r="K16">
        <v>44</v>
      </c>
      <c r="L16">
        <v>39</v>
      </c>
      <c r="M16">
        <v>38</v>
      </c>
      <c r="N16">
        <v>35</v>
      </c>
      <c r="O16">
        <v>44</v>
      </c>
      <c r="P16">
        <v>58</v>
      </c>
      <c r="Q16">
        <v>60</v>
      </c>
      <c r="R16" t="s">
        <v>48</v>
      </c>
      <c r="S16" t="s">
        <v>48</v>
      </c>
      <c r="T16" t="s">
        <v>48</v>
      </c>
      <c r="U16">
        <v>60</v>
      </c>
      <c r="V16">
        <v>21</v>
      </c>
      <c r="W16">
        <v>23</v>
      </c>
      <c r="X16" t="s">
        <v>48</v>
      </c>
      <c r="Y16" t="s">
        <v>48</v>
      </c>
      <c r="Z16" t="s">
        <v>48</v>
      </c>
      <c r="AA16" t="s">
        <v>48</v>
      </c>
      <c r="AB16" t="s">
        <v>48</v>
      </c>
      <c r="AC16" t="s">
        <v>48</v>
      </c>
      <c r="AD16" t="s">
        <v>48</v>
      </c>
      <c r="AE16" t="s">
        <v>48</v>
      </c>
      <c r="AF16" t="s">
        <v>48</v>
      </c>
      <c r="AH16">
        <v>70</v>
      </c>
      <c r="AJ16">
        <v>24</v>
      </c>
      <c r="AK16">
        <v>20</v>
      </c>
      <c r="AL16">
        <v>42</v>
      </c>
      <c r="AM16">
        <v>35</v>
      </c>
      <c r="AN16">
        <v>44</v>
      </c>
      <c r="AO16">
        <v>93</v>
      </c>
      <c r="AP16">
        <f t="shared" si="0"/>
        <v>1017</v>
      </c>
      <c r="AQ16" t="s">
        <v>55</v>
      </c>
    </row>
    <row r="17" spans="1:43">
      <c r="A17" s="1" t="s">
        <v>103</v>
      </c>
      <c r="B17" s="2">
        <v>4913</v>
      </c>
      <c r="C17" s="1" t="s">
        <v>104</v>
      </c>
      <c r="D17">
        <v>60</v>
      </c>
      <c r="E17">
        <v>61</v>
      </c>
      <c r="F17">
        <v>63</v>
      </c>
      <c r="G17">
        <v>66</v>
      </c>
      <c r="I17">
        <v>55</v>
      </c>
      <c r="K17">
        <v>46</v>
      </c>
      <c r="L17">
        <v>47</v>
      </c>
      <c r="M17">
        <v>46</v>
      </c>
      <c r="N17">
        <v>45</v>
      </c>
      <c r="O17">
        <v>46</v>
      </c>
      <c r="P17">
        <v>64</v>
      </c>
      <c r="Q17">
        <v>77</v>
      </c>
      <c r="R17" t="s">
        <v>48</v>
      </c>
      <c r="S17" t="s">
        <v>48</v>
      </c>
      <c r="T17" t="s">
        <v>48</v>
      </c>
      <c r="U17">
        <v>74</v>
      </c>
      <c r="V17">
        <v>23</v>
      </c>
      <c r="W17">
        <v>23</v>
      </c>
      <c r="X17" t="s">
        <v>48</v>
      </c>
      <c r="Y17" t="s">
        <v>48</v>
      </c>
      <c r="Z17" t="s">
        <v>48</v>
      </c>
      <c r="AA17" t="s">
        <v>48</v>
      </c>
      <c r="AB17" t="s">
        <v>48</v>
      </c>
      <c r="AC17" t="s">
        <v>48</v>
      </c>
      <c r="AD17" t="s">
        <v>48</v>
      </c>
      <c r="AE17" t="s">
        <v>48</v>
      </c>
      <c r="AF17" t="s">
        <v>48</v>
      </c>
      <c r="AH17">
        <v>80</v>
      </c>
      <c r="AJ17">
        <v>24</v>
      </c>
      <c r="AK17">
        <v>22</v>
      </c>
      <c r="AL17">
        <v>44</v>
      </c>
      <c r="AM17">
        <v>44</v>
      </c>
      <c r="AN17">
        <v>48</v>
      </c>
      <c r="AO17">
        <v>95</v>
      </c>
      <c r="AP17">
        <f t="shared" si="0"/>
        <v>1153</v>
      </c>
      <c r="AQ17" t="s">
        <v>55</v>
      </c>
    </row>
    <row r="18" spans="1:43">
      <c r="A18" s="1" t="s">
        <v>109</v>
      </c>
      <c r="B18" s="2">
        <v>4914</v>
      </c>
      <c r="C18" s="1" t="s">
        <v>110</v>
      </c>
      <c r="D18">
        <v>59</v>
      </c>
      <c r="E18">
        <v>53</v>
      </c>
      <c r="F18">
        <v>48</v>
      </c>
      <c r="G18">
        <v>61</v>
      </c>
      <c r="J18">
        <v>69</v>
      </c>
      <c r="K18">
        <v>43</v>
      </c>
      <c r="L18">
        <v>38</v>
      </c>
      <c r="M18">
        <v>38</v>
      </c>
      <c r="N18">
        <v>37</v>
      </c>
      <c r="O18">
        <v>44</v>
      </c>
      <c r="P18">
        <v>61</v>
      </c>
      <c r="Q18">
        <v>61</v>
      </c>
      <c r="AD18">
        <v>61</v>
      </c>
      <c r="AE18">
        <v>20</v>
      </c>
      <c r="AF18">
        <v>20</v>
      </c>
      <c r="AH18">
        <v>65</v>
      </c>
      <c r="AJ18">
        <v>22</v>
      </c>
      <c r="AK18">
        <v>17</v>
      </c>
      <c r="AL18">
        <v>38</v>
      </c>
      <c r="AM18">
        <v>39</v>
      </c>
      <c r="AN18">
        <v>44</v>
      </c>
      <c r="AO18">
        <v>93</v>
      </c>
      <c r="AP18">
        <f t="shared" si="0"/>
        <v>1031</v>
      </c>
      <c r="AQ18" t="s">
        <v>55</v>
      </c>
    </row>
    <row r="19" spans="1:43">
      <c r="A19" s="1" t="s">
        <v>113</v>
      </c>
      <c r="B19" s="2">
        <v>4979</v>
      </c>
      <c r="C19" s="1" t="s">
        <v>114</v>
      </c>
      <c r="D19">
        <v>48</v>
      </c>
      <c r="E19">
        <v>52</v>
      </c>
      <c r="F19">
        <v>48</v>
      </c>
      <c r="H19">
        <v>45</v>
      </c>
      <c r="I19">
        <v>32</v>
      </c>
      <c r="K19">
        <v>38</v>
      </c>
      <c r="L19">
        <v>33</v>
      </c>
      <c r="M19">
        <v>30</v>
      </c>
      <c r="N19">
        <v>28</v>
      </c>
      <c r="O19">
        <v>41</v>
      </c>
      <c r="P19">
        <v>48</v>
      </c>
      <c r="Q19">
        <v>36</v>
      </c>
      <c r="R19">
        <v>45</v>
      </c>
      <c r="S19">
        <v>16</v>
      </c>
      <c r="T19">
        <v>12</v>
      </c>
      <c r="AH19">
        <v>58</v>
      </c>
      <c r="AJ19">
        <v>18</v>
      </c>
      <c r="AK19">
        <v>15</v>
      </c>
      <c r="AL19">
        <v>30</v>
      </c>
      <c r="AM19">
        <v>28</v>
      </c>
      <c r="AN19">
        <v>44</v>
      </c>
      <c r="AO19">
        <v>94</v>
      </c>
      <c r="AP19">
        <f t="shared" si="0"/>
        <v>839</v>
      </c>
      <c r="AQ19" t="s">
        <v>49</v>
      </c>
    </row>
    <row r="20" spans="1:43">
      <c r="A20" s="1" t="s">
        <v>117</v>
      </c>
      <c r="B20" s="2">
        <v>4915</v>
      </c>
      <c r="C20" s="1" t="s">
        <v>118</v>
      </c>
      <c r="D20">
        <v>63</v>
      </c>
      <c r="E20">
        <v>61</v>
      </c>
      <c r="F20">
        <v>53</v>
      </c>
      <c r="H20">
        <v>67</v>
      </c>
      <c r="I20">
        <v>56</v>
      </c>
      <c r="K20">
        <v>41</v>
      </c>
      <c r="L20">
        <v>43</v>
      </c>
      <c r="M20">
        <v>39</v>
      </c>
      <c r="N20">
        <v>36</v>
      </c>
      <c r="O20">
        <v>41</v>
      </c>
      <c r="P20">
        <v>66</v>
      </c>
      <c r="Q20">
        <v>66</v>
      </c>
      <c r="X20">
        <v>69</v>
      </c>
      <c r="Y20">
        <v>22</v>
      </c>
      <c r="Z20">
        <v>22</v>
      </c>
      <c r="AG20">
        <v>67</v>
      </c>
      <c r="AJ20">
        <v>21</v>
      </c>
      <c r="AK20">
        <v>19</v>
      </c>
      <c r="AL20">
        <v>39</v>
      </c>
      <c r="AM20">
        <v>38</v>
      </c>
      <c r="AN20">
        <v>44</v>
      </c>
      <c r="AO20">
        <v>94</v>
      </c>
      <c r="AP20">
        <f t="shared" si="0"/>
        <v>1067</v>
      </c>
      <c r="AQ20" t="s">
        <v>55</v>
      </c>
    </row>
    <row r="21" spans="1:43">
      <c r="A21" s="1" t="s">
        <v>121</v>
      </c>
      <c r="B21" s="2">
        <v>4916</v>
      </c>
      <c r="C21" s="1" t="s">
        <v>122</v>
      </c>
      <c r="D21">
        <v>47</v>
      </c>
      <c r="E21">
        <v>46</v>
      </c>
      <c r="F21">
        <v>54</v>
      </c>
      <c r="H21">
        <v>55</v>
      </c>
      <c r="I21">
        <v>46</v>
      </c>
      <c r="K21">
        <v>39</v>
      </c>
      <c r="L21">
        <v>31</v>
      </c>
      <c r="M21">
        <v>26</v>
      </c>
      <c r="N21">
        <v>25</v>
      </c>
      <c r="O21">
        <v>40</v>
      </c>
      <c r="P21">
        <v>59</v>
      </c>
      <c r="Q21">
        <v>52</v>
      </c>
      <c r="X21">
        <v>62</v>
      </c>
      <c r="Y21">
        <v>22</v>
      </c>
      <c r="Z21">
        <v>22</v>
      </c>
      <c r="AH21">
        <v>59</v>
      </c>
      <c r="AJ21">
        <v>22</v>
      </c>
      <c r="AK21">
        <v>15</v>
      </c>
      <c r="AL21">
        <v>36</v>
      </c>
      <c r="AM21">
        <v>36</v>
      </c>
      <c r="AN21">
        <v>40</v>
      </c>
      <c r="AO21">
        <v>86</v>
      </c>
      <c r="AP21">
        <f t="shared" si="0"/>
        <v>920</v>
      </c>
      <c r="AQ21" t="s">
        <v>64</v>
      </c>
    </row>
    <row r="22" spans="1:43">
      <c r="A22" s="1" t="s">
        <v>125</v>
      </c>
      <c r="B22" s="2">
        <v>4917</v>
      </c>
      <c r="C22" s="1" t="s">
        <v>126</v>
      </c>
      <c r="D22">
        <v>57</v>
      </c>
      <c r="E22">
        <v>52</v>
      </c>
      <c r="F22">
        <v>51</v>
      </c>
      <c r="H22">
        <v>54</v>
      </c>
      <c r="I22">
        <v>40</v>
      </c>
      <c r="K22">
        <v>37</v>
      </c>
      <c r="L22">
        <v>34</v>
      </c>
      <c r="M22">
        <v>30</v>
      </c>
      <c r="N22">
        <v>28</v>
      </c>
      <c r="O22">
        <v>44</v>
      </c>
      <c r="P22">
        <v>57</v>
      </c>
      <c r="Q22">
        <v>56</v>
      </c>
      <c r="X22">
        <v>82</v>
      </c>
      <c r="Y22">
        <v>18</v>
      </c>
      <c r="Z22">
        <v>20</v>
      </c>
      <c r="AH22">
        <v>54</v>
      </c>
      <c r="AJ22">
        <v>18</v>
      </c>
      <c r="AK22">
        <v>15</v>
      </c>
      <c r="AL22">
        <v>35</v>
      </c>
      <c r="AM22">
        <v>36</v>
      </c>
      <c r="AN22">
        <v>49</v>
      </c>
      <c r="AO22">
        <v>98</v>
      </c>
      <c r="AP22">
        <f t="shared" si="0"/>
        <v>965</v>
      </c>
      <c r="AQ22" t="s">
        <v>64</v>
      </c>
    </row>
    <row r="23" spans="1:43">
      <c r="A23" s="1" t="s">
        <v>129</v>
      </c>
      <c r="B23" s="2">
        <v>4982</v>
      </c>
      <c r="C23" s="1" t="s">
        <v>130</v>
      </c>
      <c r="D23">
        <v>41</v>
      </c>
      <c r="E23">
        <v>52</v>
      </c>
      <c r="F23">
        <v>42</v>
      </c>
      <c r="H23">
        <v>56</v>
      </c>
      <c r="J23">
        <v>51</v>
      </c>
      <c r="K23">
        <v>37</v>
      </c>
      <c r="L23">
        <v>31</v>
      </c>
      <c r="M23">
        <v>25</v>
      </c>
      <c r="N23">
        <v>22</v>
      </c>
      <c r="O23">
        <v>39</v>
      </c>
      <c r="P23">
        <v>50</v>
      </c>
      <c r="Q23">
        <v>43</v>
      </c>
      <c r="AD23">
        <v>45</v>
      </c>
      <c r="AE23">
        <v>19</v>
      </c>
      <c r="AF23">
        <v>20</v>
      </c>
      <c r="AI23">
        <v>47</v>
      </c>
      <c r="AJ23">
        <v>20</v>
      </c>
      <c r="AK23">
        <v>17</v>
      </c>
      <c r="AL23">
        <v>32</v>
      </c>
      <c r="AM23">
        <v>34</v>
      </c>
      <c r="AN23">
        <v>43</v>
      </c>
      <c r="AO23">
        <v>91</v>
      </c>
      <c r="AP23">
        <f t="shared" si="0"/>
        <v>857</v>
      </c>
      <c r="AQ23" t="s">
        <v>52</v>
      </c>
    </row>
    <row r="24" spans="1:43">
      <c r="A24" s="1" t="s">
        <v>131</v>
      </c>
      <c r="B24" s="2">
        <v>4918</v>
      </c>
      <c r="C24" s="1" t="s">
        <v>132</v>
      </c>
      <c r="D24">
        <v>65</v>
      </c>
      <c r="E24">
        <v>63</v>
      </c>
      <c r="F24">
        <v>50</v>
      </c>
      <c r="G24">
        <v>60</v>
      </c>
      <c r="J24">
        <v>64</v>
      </c>
      <c r="K24">
        <v>40</v>
      </c>
      <c r="L24">
        <v>35</v>
      </c>
      <c r="M24">
        <v>43</v>
      </c>
      <c r="N24">
        <v>42</v>
      </c>
      <c r="O24">
        <v>42</v>
      </c>
      <c r="P24">
        <v>62</v>
      </c>
      <c r="Q24">
        <v>68</v>
      </c>
      <c r="R24" t="s">
        <v>48</v>
      </c>
      <c r="S24" t="s">
        <v>48</v>
      </c>
      <c r="T24" t="s">
        <v>48</v>
      </c>
      <c r="U24">
        <v>66</v>
      </c>
      <c r="V24">
        <v>21</v>
      </c>
      <c r="W24">
        <v>22</v>
      </c>
      <c r="X24" t="s">
        <v>48</v>
      </c>
      <c r="Y24" t="s">
        <v>48</v>
      </c>
      <c r="Z24" t="s">
        <v>48</v>
      </c>
      <c r="AA24" t="s">
        <v>48</v>
      </c>
      <c r="AB24" t="s">
        <v>48</v>
      </c>
      <c r="AC24" t="s">
        <v>48</v>
      </c>
      <c r="AD24" t="s">
        <v>48</v>
      </c>
      <c r="AE24" t="s">
        <v>48</v>
      </c>
      <c r="AF24" t="s">
        <v>48</v>
      </c>
      <c r="AH24">
        <v>75</v>
      </c>
      <c r="AJ24">
        <v>21</v>
      </c>
      <c r="AK24">
        <v>18</v>
      </c>
      <c r="AL24">
        <v>37</v>
      </c>
      <c r="AM24">
        <v>35</v>
      </c>
      <c r="AN24">
        <v>45</v>
      </c>
      <c r="AO24">
        <v>96</v>
      </c>
      <c r="AP24">
        <f t="shared" si="0"/>
        <v>1070</v>
      </c>
      <c r="AQ24" t="s">
        <v>55</v>
      </c>
    </row>
    <row r="25" spans="1:43">
      <c r="A25" s="1" t="s">
        <v>135</v>
      </c>
      <c r="B25" s="2">
        <v>4919</v>
      </c>
      <c r="C25" s="1" t="s">
        <v>136</v>
      </c>
      <c r="D25">
        <v>65</v>
      </c>
      <c r="E25">
        <v>73</v>
      </c>
      <c r="F25">
        <v>62</v>
      </c>
      <c r="H25">
        <v>61</v>
      </c>
      <c r="I25">
        <v>67</v>
      </c>
      <c r="K25">
        <v>42</v>
      </c>
      <c r="L25">
        <v>38</v>
      </c>
      <c r="M25">
        <v>40</v>
      </c>
      <c r="N25">
        <v>37</v>
      </c>
      <c r="O25">
        <v>45</v>
      </c>
      <c r="P25">
        <v>63</v>
      </c>
      <c r="Q25">
        <v>70</v>
      </c>
      <c r="R25" t="s">
        <v>48</v>
      </c>
      <c r="S25" t="s">
        <v>48</v>
      </c>
      <c r="T25" t="s">
        <v>48</v>
      </c>
      <c r="U25">
        <v>77</v>
      </c>
      <c r="V25">
        <v>21</v>
      </c>
      <c r="W25">
        <v>22</v>
      </c>
      <c r="X25" t="s">
        <v>48</v>
      </c>
      <c r="Y25" t="s">
        <v>48</v>
      </c>
      <c r="Z25" t="s">
        <v>48</v>
      </c>
      <c r="AA25" t="s">
        <v>48</v>
      </c>
      <c r="AB25" t="s">
        <v>48</v>
      </c>
      <c r="AC25" t="s">
        <v>48</v>
      </c>
      <c r="AD25" t="s">
        <v>48</v>
      </c>
      <c r="AE25" t="s">
        <v>48</v>
      </c>
      <c r="AF25" t="s">
        <v>48</v>
      </c>
      <c r="AG25">
        <v>81</v>
      </c>
      <c r="AJ25">
        <v>20</v>
      </c>
      <c r="AK25">
        <v>19</v>
      </c>
      <c r="AL25">
        <v>35</v>
      </c>
      <c r="AM25">
        <v>35</v>
      </c>
      <c r="AN25">
        <v>47</v>
      </c>
      <c r="AO25">
        <v>96</v>
      </c>
      <c r="AP25">
        <f t="shared" si="0"/>
        <v>1116</v>
      </c>
      <c r="AQ25" t="s">
        <v>55</v>
      </c>
    </row>
    <row r="26" spans="1:43">
      <c r="A26" s="1" t="s">
        <v>137</v>
      </c>
      <c r="B26" s="2">
        <v>4920</v>
      </c>
      <c r="C26" s="1" t="s">
        <v>138</v>
      </c>
      <c r="D26">
        <v>66</v>
      </c>
      <c r="E26">
        <v>58</v>
      </c>
      <c r="F26">
        <v>54</v>
      </c>
      <c r="G26">
        <v>64</v>
      </c>
      <c r="J26">
        <v>57</v>
      </c>
      <c r="K26">
        <v>43</v>
      </c>
      <c r="L26">
        <v>38</v>
      </c>
      <c r="M26">
        <v>42</v>
      </c>
      <c r="N26">
        <v>40</v>
      </c>
      <c r="O26">
        <v>42</v>
      </c>
      <c r="P26">
        <v>59</v>
      </c>
      <c r="Q26">
        <v>70</v>
      </c>
      <c r="R26" t="s">
        <v>48</v>
      </c>
      <c r="S26" t="s">
        <v>48</v>
      </c>
      <c r="T26" t="s">
        <v>48</v>
      </c>
      <c r="U26">
        <v>74</v>
      </c>
      <c r="V26">
        <v>22</v>
      </c>
      <c r="W26">
        <v>23</v>
      </c>
      <c r="X26" t="s">
        <v>48</v>
      </c>
      <c r="Y26" t="s">
        <v>48</v>
      </c>
      <c r="Z26" t="s">
        <v>48</v>
      </c>
      <c r="AA26" t="s">
        <v>48</v>
      </c>
      <c r="AB26" t="s">
        <v>48</v>
      </c>
      <c r="AC26" t="s">
        <v>48</v>
      </c>
      <c r="AD26" t="s">
        <v>48</v>
      </c>
      <c r="AE26" t="s">
        <v>48</v>
      </c>
      <c r="AF26" t="s">
        <v>48</v>
      </c>
      <c r="AH26">
        <v>71</v>
      </c>
      <c r="AJ26">
        <v>20</v>
      </c>
      <c r="AK26">
        <v>19</v>
      </c>
      <c r="AL26">
        <v>40</v>
      </c>
      <c r="AM26">
        <v>39</v>
      </c>
      <c r="AN26">
        <v>45</v>
      </c>
      <c r="AO26">
        <v>96</v>
      </c>
      <c r="AP26">
        <f t="shared" si="0"/>
        <v>1082</v>
      </c>
      <c r="AQ26" t="s">
        <v>55</v>
      </c>
    </row>
    <row r="27" spans="1:43">
      <c r="A27" s="1" t="s">
        <v>141</v>
      </c>
      <c r="B27" s="2">
        <v>4921</v>
      </c>
      <c r="C27" s="1" t="s">
        <v>142</v>
      </c>
      <c r="D27">
        <v>52</v>
      </c>
      <c r="E27">
        <v>54</v>
      </c>
      <c r="F27">
        <v>41</v>
      </c>
      <c r="H27">
        <v>45</v>
      </c>
      <c r="I27">
        <v>51</v>
      </c>
      <c r="K27">
        <v>38</v>
      </c>
      <c r="L27">
        <v>31</v>
      </c>
      <c r="M27">
        <v>35</v>
      </c>
      <c r="N27">
        <v>28</v>
      </c>
      <c r="O27">
        <v>39</v>
      </c>
      <c r="P27">
        <v>49</v>
      </c>
      <c r="Q27">
        <v>60</v>
      </c>
      <c r="R27" t="s">
        <v>48</v>
      </c>
      <c r="S27" t="s">
        <v>48</v>
      </c>
      <c r="T27" t="s">
        <v>48</v>
      </c>
      <c r="U27" t="s">
        <v>48</v>
      </c>
      <c r="V27" t="s">
        <v>48</v>
      </c>
      <c r="W27" t="s">
        <v>48</v>
      </c>
      <c r="X27" t="s">
        <v>48</v>
      </c>
      <c r="Y27" t="s">
        <v>48</v>
      </c>
      <c r="Z27" t="s">
        <v>48</v>
      </c>
      <c r="AA27">
        <v>53</v>
      </c>
      <c r="AB27">
        <v>20</v>
      </c>
      <c r="AC27">
        <v>20</v>
      </c>
      <c r="AD27" t="s">
        <v>48</v>
      </c>
      <c r="AE27" t="s">
        <v>48</v>
      </c>
      <c r="AF27" t="s">
        <v>48</v>
      </c>
      <c r="AG27">
        <v>52</v>
      </c>
      <c r="AJ27">
        <v>20</v>
      </c>
      <c r="AK27">
        <v>15</v>
      </c>
      <c r="AL27">
        <v>35</v>
      </c>
      <c r="AM27">
        <v>33</v>
      </c>
      <c r="AN27">
        <v>40</v>
      </c>
      <c r="AO27">
        <v>89</v>
      </c>
      <c r="AP27">
        <f t="shared" si="0"/>
        <v>900</v>
      </c>
      <c r="AQ27" t="s">
        <v>64</v>
      </c>
    </row>
    <row r="28" spans="1:43">
      <c r="A28" s="1" t="s">
        <v>143</v>
      </c>
      <c r="B28" s="2">
        <v>4922</v>
      </c>
      <c r="C28" s="1" t="s">
        <v>144</v>
      </c>
      <c r="D28">
        <v>71</v>
      </c>
      <c r="E28">
        <v>67</v>
      </c>
      <c r="F28">
        <v>68</v>
      </c>
      <c r="G28">
        <v>77</v>
      </c>
      <c r="J28">
        <v>72</v>
      </c>
      <c r="K28">
        <v>47</v>
      </c>
      <c r="L28">
        <v>44</v>
      </c>
      <c r="M28">
        <v>45</v>
      </c>
      <c r="N28">
        <v>45</v>
      </c>
      <c r="O28">
        <v>48</v>
      </c>
      <c r="P28">
        <v>74</v>
      </c>
      <c r="Q28">
        <v>76</v>
      </c>
      <c r="R28">
        <v>64</v>
      </c>
      <c r="S28">
        <v>24</v>
      </c>
      <c r="T28">
        <v>23</v>
      </c>
      <c r="AH28">
        <v>74</v>
      </c>
      <c r="AJ28">
        <v>24</v>
      </c>
      <c r="AK28">
        <v>23</v>
      </c>
      <c r="AL28">
        <v>46</v>
      </c>
      <c r="AM28">
        <v>46</v>
      </c>
      <c r="AN28">
        <v>45</v>
      </c>
      <c r="AO28">
        <v>93</v>
      </c>
      <c r="AP28">
        <f t="shared" si="0"/>
        <v>1196</v>
      </c>
      <c r="AQ28" t="s">
        <v>55</v>
      </c>
    </row>
    <row r="29" spans="1:43">
      <c r="A29" s="1" t="s">
        <v>147</v>
      </c>
      <c r="B29" s="2">
        <v>4923</v>
      </c>
      <c r="C29" s="1" t="s">
        <v>148</v>
      </c>
      <c r="D29">
        <v>68</v>
      </c>
      <c r="E29">
        <v>61</v>
      </c>
      <c r="F29">
        <v>57</v>
      </c>
      <c r="G29">
        <v>64</v>
      </c>
      <c r="J29">
        <v>66</v>
      </c>
      <c r="K29">
        <v>45</v>
      </c>
      <c r="L29">
        <v>47</v>
      </c>
      <c r="M29">
        <v>45</v>
      </c>
      <c r="N29">
        <v>45</v>
      </c>
      <c r="O29">
        <v>48</v>
      </c>
      <c r="P29">
        <v>68</v>
      </c>
      <c r="Q29">
        <v>78</v>
      </c>
      <c r="R29" t="s">
        <v>48</v>
      </c>
      <c r="S29" t="s">
        <v>48</v>
      </c>
      <c r="T29" t="s">
        <v>48</v>
      </c>
      <c r="U29">
        <v>62</v>
      </c>
      <c r="V29">
        <v>23</v>
      </c>
      <c r="W29">
        <v>23</v>
      </c>
      <c r="X29" t="s">
        <v>48</v>
      </c>
      <c r="Y29" t="s">
        <v>48</v>
      </c>
      <c r="Z29" t="s">
        <v>48</v>
      </c>
      <c r="AA29" t="s">
        <v>48</v>
      </c>
      <c r="AB29" t="s">
        <v>48</v>
      </c>
      <c r="AC29" t="s">
        <v>48</v>
      </c>
      <c r="AD29" t="s">
        <v>48</v>
      </c>
      <c r="AE29" t="s">
        <v>48</v>
      </c>
      <c r="AF29" t="s">
        <v>48</v>
      </c>
      <c r="AH29">
        <v>69</v>
      </c>
      <c r="AJ29">
        <v>24</v>
      </c>
      <c r="AK29">
        <v>22</v>
      </c>
      <c r="AL29">
        <v>42</v>
      </c>
      <c r="AM29">
        <v>46</v>
      </c>
      <c r="AN29">
        <v>47</v>
      </c>
      <c r="AO29">
        <v>97</v>
      </c>
      <c r="AP29">
        <f t="shared" si="0"/>
        <v>1147</v>
      </c>
      <c r="AQ29" t="s">
        <v>55</v>
      </c>
    </row>
    <row r="30" spans="1:43">
      <c r="A30" s="1" t="s">
        <v>153</v>
      </c>
      <c r="B30" s="2">
        <v>4924</v>
      </c>
      <c r="C30" s="1" t="s">
        <v>154</v>
      </c>
      <c r="D30">
        <v>73</v>
      </c>
      <c r="E30">
        <v>74</v>
      </c>
      <c r="F30">
        <v>70</v>
      </c>
      <c r="G30">
        <v>70</v>
      </c>
      <c r="J30">
        <v>77</v>
      </c>
      <c r="K30">
        <v>46</v>
      </c>
      <c r="L30">
        <v>45</v>
      </c>
      <c r="M30">
        <v>45</v>
      </c>
      <c r="N30">
        <v>45</v>
      </c>
      <c r="O30">
        <v>47</v>
      </c>
      <c r="P30">
        <v>70</v>
      </c>
      <c r="Q30">
        <v>80</v>
      </c>
      <c r="R30">
        <v>62</v>
      </c>
      <c r="S30">
        <v>22</v>
      </c>
      <c r="T30">
        <v>16</v>
      </c>
      <c r="AH30">
        <v>74</v>
      </c>
      <c r="AJ30">
        <v>23</v>
      </c>
      <c r="AK30">
        <v>20</v>
      </c>
      <c r="AL30">
        <v>42</v>
      </c>
      <c r="AM30">
        <v>45</v>
      </c>
      <c r="AN30">
        <v>44</v>
      </c>
      <c r="AO30">
        <v>91</v>
      </c>
      <c r="AP30">
        <f t="shared" si="0"/>
        <v>1181</v>
      </c>
      <c r="AQ30" t="s">
        <v>55</v>
      </c>
    </row>
    <row r="31" spans="1:43">
      <c r="A31" s="1" t="s">
        <v>157</v>
      </c>
      <c r="B31" s="2">
        <v>4925</v>
      </c>
      <c r="C31" s="1" t="s">
        <v>158</v>
      </c>
      <c r="D31">
        <v>58</v>
      </c>
      <c r="E31">
        <v>65</v>
      </c>
      <c r="F31">
        <v>55</v>
      </c>
      <c r="G31">
        <v>45</v>
      </c>
      <c r="J31">
        <v>62</v>
      </c>
      <c r="K31">
        <v>42</v>
      </c>
      <c r="L31">
        <v>44</v>
      </c>
      <c r="M31">
        <v>42</v>
      </c>
      <c r="N31">
        <v>40</v>
      </c>
      <c r="O31">
        <v>44</v>
      </c>
      <c r="P31">
        <v>61</v>
      </c>
      <c r="Q31">
        <v>60</v>
      </c>
      <c r="AD31">
        <v>58</v>
      </c>
      <c r="AE31">
        <v>24</v>
      </c>
      <c r="AF31">
        <v>22</v>
      </c>
      <c r="AI31">
        <v>55</v>
      </c>
      <c r="AJ31">
        <v>21</v>
      </c>
      <c r="AK31">
        <v>19</v>
      </c>
      <c r="AL31">
        <v>39</v>
      </c>
      <c r="AM31">
        <v>40</v>
      </c>
      <c r="AN31">
        <v>45</v>
      </c>
      <c r="AO31">
        <v>96</v>
      </c>
      <c r="AP31">
        <f t="shared" si="0"/>
        <v>1037</v>
      </c>
      <c r="AQ31" t="s">
        <v>55</v>
      </c>
    </row>
    <row r="32" spans="1:43">
      <c r="A32" s="1" t="s">
        <v>163</v>
      </c>
      <c r="B32" s="2">
        <v>4926</v>
      </c>
      <c r="C32" s="1" t="s">
        <v>164</v>
      </c>
      <c r="D32">
        <v>63</v>
      </c>
      <c r="E32">
        <v>63</v>
      </c>
      <c r="F32">
        <v>62</v>
      </c>
      <c r="G32">
        <v>57</v>
      </c>
      <c r="J32">
        <v>69</v>
      </c>
      <c r="K32">
        <v>45</v>
      </c>
      <c r="L32">
        <v>47</v>
      </c>
      <c r="M32">
        <v>43</v>
      </c>
      <c r="N32">
        <v>42</v>
      </c>
      <c r="O32">
        <v>44</v>
      </c>
      <c r="P32">
        <v>67</v>
      </c>
      <c r="Q32">
        <v>61</v>
      </c>
      <c r="AD32">
        <v>61</v>
      </c>
      <c r="AE32">
        <v>22</v>
      </c>
      <c r="AF32">
        <v>22</v>
      </c>
      <c r="AH32">
        <v>69</v>
      </c>
      <c r="AJ32">
        <v>23</v>
      </c>
      <c r="AK32">
        <v>20</v>
      </c>
      <c r="AL32">
        <v>38</v>
      </c>
      <c r="AM32">
        <v>40</v>
      </c>
      <c r="AN32">
        <v>46</v>
      </c>
      <c r="AO32">
        <v>96</v>
      </c>
      <c r="AP32">
        <f t="shared" si="0"/>
        <v>1100</v>
      </c>
      <c r="AQ32" t="s">
        <v>55</v>
      </c>
    </row>
    <row r="33" spans="1:43">
      <c r="A33" s="1" t="s">
        <v>167</v>
      </c>
      <c r="B33" s="2">
        <v>4927</v>
      </c>
      <c r="C33" s="1" t="s">
        <v>168</v>
      </c>
      <c r="D33">
        <v>63</v>
      </c>
      <c r="E33">
        <v>40</v>
      </c>
      <c r="F33">
        <v>41</v>
      </c>
      <c r="H33">
        <v>42</v>
      </c>
      <c r="J33">
        <v>40</v>
      </c>
      <c r="K33">
        <v>38</v>
      </c>
      <c r="L33">
        <v>32</v>
      </c>
      <c r="M33">
        <v>30</v>
      </c>
      <c r="N33">
        <v>26</v>
      </c>
      <c r="O33">
        <v>44</v>
      </c>
      <c r="P33">
        <v>50</v>
      </c>
      <c r="Q33">
        <v>44</v>
      </c>
      <c r="X33">
        <v>64</v>
      </c>
      <c r="Y33">
        <v>21</v>
      </c>
      <c r="Z33">
        <v>20</v>
      </c>
      <c r="AH33">
        <v>52</v>
      </c>
      <c r="AJ33">
        <v>20</v>
      </c>
      <c r="AK33">
        <v>15</v>
      </c>
      <c r="AL33">
        <v>38</v>
      </c>
      <c r="AM33">
        <v>39</v>
      </c>
      <c r="AN33">
        <v>43</v>
      </c>
      <c r="AO33">
        <v>88</v>
      </c>
      <c r="AP33">
        <v>900</v>
      </c>
      <c r="AQ33" t="s">
        <v>64</v>
      </c>
    </row>
    <row r="34" spans="1:43">
      <c r="A34" s="1" t="s">
        <v>171</v>
      </c>
      <c r="B34" s="2">
        <v>4928</v>
      </c>
      <c r="C34" s="1" t="s">
        <v>172</v>
      </c>
      <c r="D34">
        <v>66</v>
      </c>
      <c r="E34">
        <v>59</v>
      </c>
      <c r="F34">
        <v>50</v>
      </c>
      <c r="G34">
        <v>66</v>
      </c>
      <c r="J34">
        <v>61</v>
      </c>
      <c r="K34">
        <v>44</v>
      </c>
      <c r="L34">
        <v>46</v>
      </c>
      <c r="M34">
        <v>44</v>
      </c>
      <c r="N34">
        <v>43</v>
      </c>
      <c r="O34">
        <v>46</v>
      </c>
      <c r="P34">
        <v>58</v>
      </c>
      <c r="Q34">
        <v>64</v>
      </c>
      <c r="R34">
        <v>44</v>
      </c>
      <c r="S34">
        <v>23</v>
      </c>
      <c r="T34">
        <v>21</v>
      </c>
      <c r="AH34">
        <v>71</v>
      </c>
      <c r="AJ34">
        <v>23</v>
      </c>
      <c r="AK34">
        <v>21</v>
      </c>
      <c r="AL34">
        <v>41</v>
      </c>
      <c r="AM34">
        <v>45</v>
      </c>
      <c r="AN34">
        <v>47</v>
      </c>
      <c r="AO34">
        <v>98</v>
      </c>
      <c r="AP34">
        <f t="shared" si="0"/>
        <v>1081</v>
      </c>
      <c r="AQ34" t="s">
        <v>55</v>
      </c>
    </row>
    <row r="35" spans="1:43">
      <c r="A35" s="1" t="s">
        <v>175</v>
      </c>
      <c r="B35" s="2">
        <v>4983</v>
      </c>
      <c r="C35" s="1" t="s">
        <v>176</v>
      </c>
      <c r="D35">
        <v>59</v>
      </c>
      <c r="E35">
        <v>40</v>
      </c>
      <c r="F35">
        <v>40</v>
      </c>
      <c r="H35">
        <v>52</v>
      </c>
      <c r="K35">
        <v>36</v>
      </c>
      <c r="L35">
        <v>30</v>
      </c>
      <c r="M35">
        <v>25</v>
      </c>
      <c r="N35">
        <v>23</v>
      </c>
      <c r="O35">
        <v>38</v>
      </c>
      <c r="P35">
        <v>15</v>
      </c>
      <c r="Q35">
        <v>60</v>
      </c>
      <c r="R35" t="s">
        <v>48</v>
      </c>
      <c r="S35" t="s">
        <v>48</v>
      </c>
      <c r="T35" t="s">
        <v>48</v>
      </c>
      <c r="U35">
        <v>13</v>
      </c>
      <c r="V35">
        <v>21</v>
      </c>
      <c r="W35">
        <v>22</v>
      </c>
      <c r="X35" t="s">
        <v>48</v>
      </c>
      <c r="Y35" t="s">
        <v>48</v>
      </c>
      <c r="Z35" t="s">
        <v>48</v>
      </c>
      <c r="AA35" t="s">
        <v>48</v>
      </c>
      <c r="AB35" t="s">
        <v>48</v>
      </c>
      <c r="AC35" t="s">
        <v>48</v>
      </c>
      <c r="AD35" t="s">
        <v>48</v>
      </c>
      <c r="AE35" t="s">
        <v>48</v>
      </c>
      <c r="AF35" t="s">
        <v>48</v>
      </c>
      <c r="AG35">
        <v>34</v>
      </c>
      <c r="AJ35">
        <v>20</v>
      </c>
      <c r="AK35">
        <v>16</v>
      </c>
      <c r="AL35">
        <v>34</v>
      </c>
      <c r="AM35">
        <v>36</v>
      </c>
      <c r="AN35">
        <v>43</v>
      </c>
      <c r="AO35">
        <v>91</v>
      </c>
      <c r="AP35">
        <f t="shared" si="0"/>
        <v>748</v>
      </c>
      <c r="AQ35" t="s">
        <v>49</v>
      </c>
    </row>
    <row r="36" spans="1:43">
      <c r="A36" s="1" t="s">
        <v>179</v>
      </c>
      <c r="B36" s="2">
        <v>4930</v>
      </c>
      <c r="C36" s="1" t="s">
        <v>180</v>
      </c>
      <c r="D36">
        <v>52</v>
      </c>
      <c r="E36">
        <v>40</v>
      </c>
      <c r="F36">
        <v>47</v>
      </c>
      <c r="H36">
        <v>40</v>
      </c>
      <c r="I36">
        <v>40</v>
      </c>
      <c r="K36">
        <v>38</v>
      </c>
      <c r="L36">
        <v>43</v>
      </c>
      <c r="M36">
        <v>38</v>
      </c>
      <c r="N36">
        <v>32</v>
      </c>
      <c r="O36">
        <v>39</v>
      </c>
      <c r="P36">
        <v>46</v>
      </c>
      <c r="Q36">
        <v>47</v>
      </c>
      <c r="R36" t="s">
        <v>48</v>
      </c>
      <c r="S36" t="s">
        <v>48</v>
      </c>
      <c r="T36" t="s">
        <v>48</v>
      </c>
      <c r="U36" t="s">
        <v>48</v>
      </c>
      <c r="V36" t="s">
        <v>48</v>
      </c>
      <c r="W36" t="s">
        <v>48</v>
      </c>
      <c r="X36" t="s">
        <v>48</v>
      </c>
      <c r="Y36" t="s">
        <v>48</v>
      </c>
      <c r="Z36" t="s">
        <v>48</v>
      </c>
      <c r="AA36">
        <v>60</v>
      </c>
      <c r="AB36">
        <v>23</v>
      </c>
      <c r="AC36">
        <v>20</v>
      </c>
      <c r="AD36" t="s">
        <v>48</v>
      </c>
      <c r="AE36" t="s">
        <v>48</v>
      </c>
      <c r="AF36" t="s">
        <v>48</v>
      </c>
      <c r="AG36">
        <v>46</v>
      </c>
      <c r="AJ36">
        <v>21</v>
      </c>
      <c r="AK36">
        <v>18</v>
      </c>
      <c r="AL36">
        <v>38</v>
      </c>
      <c r="AM36">
        <v>39</v>
      </c>
      <c r="AN36">
        <v>41</v>
      </c>
      <c r="AO36">
        <v>89</v>
      </c>
      <c r="AP36">
        <v>900</v>
      </c>
      <c r="AQ36" t="s">
        <v>64</v>
      </c>
    </row>
    <row r="37" spans="1:43">
      <c r="A37" s="1" t="s">
        <v>181</v>
      </c>
      <c r="B37" s="2">
        <v>4931</v>
      </c>
      <c r="C37" s="1" t="s">
        <v>182</v>
      </c>
      <c r="D37">
        <v>55</v>
      </c>
      <c r="E37">
        <v>42</v>
      </c>
      <c r="F37">
        <v>41</v>
      </c>
      <c r="G37">
        <v>52</v>
      </c>
      <c r="I37">
        <v>35</v>
      </c>
      <c r="K37">
        <v>40</v>
      </c>
      <c r="L37">
        <v>35</v>
      </c>
      <c r="M37">
        <v>34</v>
      </c>
      <c r="N37">
        <v>32</v>
      </c>
      <c r="O37">
        <v>42</v>
      </c>
      <c r="P37">
        <v>58</v>
      </c>
      <c r="Q37">
        <v>61</v>
      </c>
      <c r="AD37">
        <v>57</v>
      </c>
      <c r="AE37">
        <v>21</v>
      </c>
      <c r="AF37">
        <v>20</v>
      </c>
      <c r="AH37">
        <v>67</v>
      </c>
      <c r="AJ37">
        <v>20</v>
      </c>
      <c r="AK37">
        <v>17</v>
      </c>
      <c r="AL37">
        <v>38</v>
      </c>
      <c r="AM37">
        <v>37</v>
      </c>
      <c r="AN37">
        <v>48</v>
      </c>
      <c r="AO37">
        <v>95</v>
      </c>
      <c r="AP37">
        <f t="shared" ref="AP37:AP69" si="1">SUM(D37:AO37)</f>
        <v>947</v>
      </c>
      <c r="AQ37" t="s">
        <v>49</v>
      </c>
    </row>
    <row r="38" spans="1:43">
      <c r="A38" s="1" t="s">
        <v>185</v>
      </c>
      <c r="B38" s="2">
        <v>4932</v>
      </c>
      <c r="C38" s="1" t="s">
        <v>186</v>
      </c>
      <c r="D38">
        <v>40</v>
      </c>
      <c r="E38">
        <v>44</v>
      </c>
      <c r="F38">
        <v>40</v>
      </c>
      <c r="G38">
        <v>40</v>
      </c>
      <c r="J38">
        <v>40</v>
      </c>
      <c r="K38">
        <v>37</v>
      </c>
      <c r="L38">
        <v>43</v>
      </c>
      <c r="M38">
        <v>40</v>
      </c>
      <c r="N38">
        <v>38</v>
      </c>
      <c r="O38">
        <v>44</v>
      </c>
      <c r="P38">
        <v>40</v>
      </c>
      <c r="Q38">
        <v>45</v>
      </c>
      <c r="R38">
        <v>40</v>
      </c>
      <c r="S38">
        <v>24</v>
      </c>
      <c r="T38">
        <v>24</v>
      </c>
      <c r="AG38">
        <v>47</v>
      </c>
      <c r="AJ38">
        <v>22</v>
      </c>
      <c r="AK38">
        <v>20</v>
      </c>
      <c r="AL38">
        <v>46</v>
      </c>
      <c r="AM38">
        <v>44</v>
      </c>
      <c r="AN38">
        <v>47</v>
      </c>
      <c r="AO38">
        <v>89</v>
      </c>
      <c r="AP38">
        <f t="shared" si="1"/>
        <v>894</v>
      </c>
      <c r="AQ38" t="s">
        <v>52</v>
      </c>
    </row>
    <row r="39" spans="1:43">
      <c r="A39" s="1" t="s">
        <v>189</v>
      </c>
      <c r="B39" s="2">
        <v>4933</v>
      </c>
      <c r="C39" s="1" t="s">
        <v>190</v>
      </c>
      <c r="D39">
        <v>76</v>
      </c>
      <c r="E39">
        <v>45</v>
      </c>
      <c r="F39">
        <v>40</v>
      </c>
      <c r="G39">
        <v>50</v>
      </c>
      <c r="I39">
        <v>51</v>
      </c>
      <c r="K39">
        <v>42</v>
      </c>
      <c r="L39">
        <v>36</v>
      </c>
      <c r="M39">
        <v>40</v>
      </c>
      <c r="N39">
        <v>40</v>
      </c>
      <c r="O39">
        <v>43</v>
      </c>
      <c r="P39">
        <v>52</v>
      </c>
      <c r="Q39">
        <v>59</v>
      </c>
      <c r="AD39">
        <v>56</v>
      </c>
      <c r="AE39">
        <v>20</v>
      </c>
      <c r="AF39">
        <v>19</v>
      </c>
      <c r="AH39">
        <v>62</v>
      </c>
      <c r="AJ39">
        <v>20</v>
      </c>
      <c r="AK39">
        <v>18</v>
      </c>
      <c r="AL39">
        <v>39</v>
      </c>
      <c r="AM39">
        <v>37</v>
      </c>
      <c r="AN39">
        <v>45</v>
      </c>
      <c r="AO39">
        <v>95</v>
      </c>
      <c r="AP39">
        <f t="shared" si="1"/>
        <v>985</v>
      </c>
      <c r="AQ39" t="s">
        <v>64</v>
      </c>
    </row>
    <row r="40" spans="1:43">
      <c r="A40" s="1" t="s">
        <v>193</v>
      </c>
      <c r="B40" s="2">
        <v>4934</v>
      </c>
      <c r="C40" s="1" t="s">
        <v>194</v>
      </c>
      <c r="D40">
        <v>67</v>
      </c>
      <c r="E40">
        <v>45</v>
      </c>
      <c r="F40">
        <v>46</v>
      </c>
      <c r="H40">
        <v>62</v>
      </c>
      <c r="I40">
        <v>53</v>
      </c>
      <c r="K40">
        <v>42</v>
      </c>
      <c r="L40">
        <v>36</v>
      </c>
      <c r="M40">
        <v>38</v>
      </c>
      <c r="N40">
        <v>40</v>
      </c>
      <c r="O40">
        <v>40</v>
      </c>
      <c r="P40">
        <v>52</v>
      </c>
      <c r="Q40">
        <v>37</v>
      </c>
      <c r="AD40">
        <v>49</v>
      </c>
      <c r="AE40">
        <v>21</v>
      </c>
      <c r="AF40">
        <v>20</v>
      </c>
      <c r="AG40">
        <v>59</v>
      </c>
      <c r="AJ40">
        <v>21</v>
      </c>
      <c r="AK40">
        <v>17</v>
      </c>
      <c r="AL40">
        <v>38</v>
      </c>
      <c r="AM40">
        <v>39</v>
      </c>
      <c r="AN40">
        <v>42</v>
      </c>
      <c r="AO40">
        <v>90</v>
      </c>
      <c r="AP40">
        <f t="shared" si="1"/>
        <v>954</v>
      </c>
      <c r="AQ40" t="s">
        <v>49</v>
      </c>
    </row>
    <row r="41" spans="1:43">
      <c r="A41" s="1" t="s">
        <v>197</v>
      </c>
      <c r="B41" s="2">
        <v>4935</v>
      </c>
      <c r="C41" s="1" t="s">
        <v>198</v>
      </c>
      <c r="D41">
        <v>68</v>
      </c>
      <c r="E41">
        <v>52</v>
      </c>
      <c r="F41">
        <v>54</v>
      </c>
      <c r="G41">
        <v>53</v>
      </c>
      <c r="J41">
        <v>58</v>
      </c>
      <c r="K41">
        <v>44</v>
      </c>
      <c r="L41">
        <v>39</v>
      </c>
      <c r="M41">
        <v>38</v>
      </c>
      <c r="N41">
        <v>35</v>
      </c>
      <c r="O41">
        <v>42</v>
      </c>
      <c r="P41">
        <v>52</v>
      </c>
      <c r="Q41">
        <v>54</v>
      </c>
      <c r="AC41">
        <v>60</v>
      </c>
      <c r="AD41">
        <v>23</v>
      </c>
      <c r="AE41">
        <v>22</v>
      </c>
      <c r="AH41">
        <v>69</v>
      </c>
      <c r="AJ41">
        <v>21</v>
      </c>
      <c r="AK41">
        <v>19</v>
      </c>
      <c r="AL41">
        <v>36</v>
      </c>
      <c r="AM41">
        <v>34</v>
      </c>
      <c r="AN41">
        <v>45</v>
      </c>
      <c r="AO41">
        <v>96</v>
      </c>
      <c r="AP41">
        <f t="shared" si="1"/>
        <v>1014</v>
      </c>
      <c r="AQ41" t="s">
        <v>55</v>
      </c>
    </row>
    <row r="42" spans="1:43">
      <c r="A42" s="1" t="s">
        <v>201</v>
      </c>
      <c r="B42" s="2">
        <v>4936</v>
      </c>
      <c r="C42" s="1" t="s">
        <v>202</v>
      </c>
      <c r="D42">
        <v>67</v>
      </c>
      <c r="E42">
        <v>42</v>
      </c>
      <c r="F42">
        <v>43</v>
      </c>
      <c r="H42">
        <v>53</v>
      </c>
      <c r="J42">
        <v>64</v>
      </c>
      <c r="K42">
        <v>42</v>
      </c>
      <c r="L42">
        <v>35</v>
      </c>
      <c r="M42">
        <v>40</v>
      </c>
      <c r="N42">
        <v>39</v>
      </c>
      <c r="O42">
        <v>42</v>
      </c>
      <c r="P42">
        <v>58</v>
      </c>
      <c r="Q42">
        <v>51</v>
      </c>
      <c r="AD42">
        <v>60</v>
      </c>
      <c r="AE42">
        <v>22</v>
      </c>
      <c r="AF42">
        <v>21</v>
      </c>
      <c r="AH42">
        <v>64</v>
      </c>
      <c r="AJ42">
        <v>20</v>
      </c>
      <c r="AK42">
        <v>16</v>
      </c>
      <c r="AL42">
        <v>38</v>
      </c>
      <c r="AM42">
        <v>37</v>
      </c>
      <c r="AN42">
        <v>46</v>
      </c>
      <c r="AO42">
        <v>86</v>
      </c>
      <c r="AP42">
        <f t="shared" si="1"/>
        <v>986</v>
      </c>
      <c r="AQ42" t="s">
        <v>64</v>
      </c>
    </row>
    <row r="43" spans="1:43">
      <c r="A43" s="1" t="s">
        <v>203</v>
      </c>
      <c r="B43" s="2">
        <v>4937</v>
      </c>
      <c r="C43" s="1" t="s">
        <v>204</v>
      </c>
      <c r="D43">
        <v>66</v>
      </c>
      <c r="E43">
        <v>47</v>
      </c>
      <c r="F43">
        <v>57</v>
      </c>
      <c r="G43">
        <v>49</v>
      </c>
      <c r="J43">
        <v>59</v>
      </c>
      <c r="K43">
        <v>43</v>
      </c>
      <c r="L43">
        <v>40</v>
      </c>
      <c r="M43">
        <v>37</v>
      </c>
      <c r="N43">
        <v>35</v>
      </c>
      <c r="O43">
        <v>40</v>
      </c>
      <c r="P43">
        <v>58</v>
      </c>
      <c r="Q43">
        <v>66</v>
      </c>
      <c r="R43" t="s">
        <v>48</v>
      </c>
      <c r="S43" t="s">
        <v>48</v>
      </c>
      <c r="T43" t="s">
        <v>48</v>
      </c>
      <c r="U43" t="s">
        <v>48</v>
      </c>
      <c r="V43" t="s">
        <v>48</v>
      </c>
      <c r="W43" t="s">
        <v>48</v>
      </c>
      <c r="X43" t="s">
        <v>48</v>
      </c>
      <c r="Y43" t="s">
        <v>48</v>
      </c>
      <c r="Z43" t="s">
        <v>48</v>
      </c>
      <c r="AA43">
        <v>64</v>
      </c>
      <c r="AB43">
        <v>22</v>
      </c>
      <c r="AC43">
        <v>20</v>
      </c>
      <c r="AD43" t="s">
        <v>48</v>
      </c>
      <c r="AE43" t="s">
        <v>48</v>
      </c>
      <c r="AF43" t="s">
        <v>48</v>
      </c>
      <c r="AG43">
        <v>62</v>
      </c>
      <c r="AJ43">
        <v>21</v>
      </c>
      <c r="AK43">
        <v>18</v>
      </c>
      <c r="AL43">
        <v>42</v>
      </c>
      <c r="AM43">
        <v>44</v>
      </c>
      <c r="AN43">
        <v>43</v>
      </c>
      <c r="AO43">
        <v>92</v>
      </c>
      <c r="AP43">
        <f t="shared" si="1"/>
        <v>1025</v>
      </c>
      <c r="AQ43" t="s">
        <v>55</v>
      </c>
    </row>
    <row r="44" spans="1:43">
      <c r="A44" s="1" t="s">
        <v>209</v>
      </c>
      <c r="B44" s="2">
        <v>4938</v>
      </c>
      <c r="C44" s="1" t="s">
        <v>210</v>
      </c>
      <c r="D44">
        <v>70</v>
      </c>
      <c r="E44">
        <v>53</v>
      </c>
      <c r="F44">
        <v>64</v>
      </c>
      <c r="H44">
        <v>76</v>
      </c>
      <c r="J44">
        <v>67</v>
      </c>
      <c r="K44">
        <v>43</v>
      </c>
      <c r="L44">
        <v>41</v>
      </c>
      <c r="M44">
        <v>38</v>
      </c>
      <c r="N44">
        <v>42</v>
      </c>
      <c r="O44">
        <v>43</v>
      </c>
      <c r="P44">
        <v>67</v>
      </c>
      <c r="Q44">
        <v>72</v>
      </c>
      <c r="R44" t="s">
        <v>48</v>
      </c>
      <c r="S44" t="s">
        <v>48</v>
      </c>
      <c r="T44" t="s">
        <v>48</v>
      </c>
      <c r="U44">
        <v>67</v>
      </c>
      <c r="V44">
        <v>22</v>
      </c>
      <c r="W44">
        <v>23</v>
      </c>
      <c r="X44" t="s">
        <v>48</v>
      </c>
      <c r="Y44" t="s">
        <v>48</v>
      </c>
      <c r="Z44" t="s">
        <v>48</v>
      </c>
      <c r="AA44" t="s">
        <v>48</v>
      </c>
      <c r="AB44" t="s">
        <v>48</v>
      </c>
      <c r="AC44" t="s">
        <v>48</v>
      </c>
      <c r="AD44" t="s">
        <v>48</v>
      </c>
      <c r="AE44" t="s">
        <v>48</v>
      </c>
      <c r="AF44" t="s">
        <v>48</v>
      </c>
      <c r="AH44">
        <v>65</v>
      </c>
      <c r="AJ44">
        <v>21</v>
      </c>
      <c r="AK44">
        <v>19</v>
      </c>
      <c r="AL44">
        <v>40</v>
      </c>
      <c r="AM44">
        <v>41</v>
      </c>
      <c r="AN44">
        <v>47</v>
      </c>
      <c r="AO44">
        <v>96</v>
      </c>
      <c r="AP44">
        <f t="shared" si="1"/>
        <v>1117</v>
      </c>
      <c r="AQ44" t="s">
        <v>55</v>
      </c>
    </row>
    <row r="45" spans="1:43">
      <c r="A45" s="1" t="s">
        <v>211</v>
      </c>
      <c r="B45" s="2">
        <v>4939</v>
      </c>
      <c r="C45" s="1" t="s">
        <v>212</v>
      </c>
      <c r="D45">
        <v>65</v>
      </c>
      <c r="E45">
        <v>45</v>
      </c>
      <c r="F45">
        <v>40</v>
      </c>
      <c r="H45">
        <v>45</v>
      </c>
      <c r="I45">
        <v>40</v>
      </c>
      <c r="K45">
        <v>40</v>
      </c>
      <c r="L45">
        <v>40</v>
      </c>
      <c r="M45">
        <v>38</v>
      </c>
      <c r="N45">
        <v>38</v>
      </c>
      <c r="O45">
        <v>45</v>
      </c>
      <c r="P45">
        <v>40</v>
      </c>
      <c r="Q45">
        <v>48</v>
      </c>
      <c r="R45" t="s">
        <v>48</v>
      </c>
      <c r="S45" t="s">
        <v>48</v>
      </c>
      <c r="T45" t="s">
        <v>48</v>
      </c>
      <c r="U45">
        <v>45</v>
      </c>
      <c r="V45">
        <v>22</v>
      </c>
      <c r="W45">
        <v>23</v>
      </c>
      <c r="X45" t="s">
        <v>48</v>
      </c>
      <c r="Y45" t="s">
        <v>48</v>
      </c>
      <c r="Z45" t="s">
        <v>48</v>
      </c>
      <c r="AA45" t="s">
        <v>48</v>
      </c>
      <c r="AB45" t="s">
        <v>48</v>
      </c>
      <c r="AC45" t="s">
        <v>48</v>
      </c>
      <c r="AD45" t="s">
        <v>48</v>
      </c>
      <c r="AE45" t="s">
        <v>48</v>
      </c>
      <c r="AF45" t="s">
        <v>48</v>
      </c>
      <c r="AG45">
        <v>52</v>
      </c>
      <c r="AJ45">
        <v>23</v>
      </c>
      <c r="AK45">
        <v>24</v>
      </c>
      <c r="AL45">
        <v>40</v>
      </c>
      <c r="AM45">
        <v>40</v>
      </c>
      <c r="AN45">
        <v>48</v>
      </c>
      <c r="AO45">
        <v>97</v>
      </c>
      <c r="AP45">
        <f t="shared" si="1"/>
        <v>938</v>
      </c>
      <c r="AQ45" t="s">
        <v>64</v>
      </c>
    </row>
    <row r="46" spans="1:43">
      <c r="A46" s="1" t="s">
        <v>217</v>
      </c>
      <c r="B46" s="2">
        <v>4940</v>
      </c>
      <c r="C46" s="1" t="s">
        <v>218</v>
      </c>
      <c r="D46">
        <v>57</v>
      </c>
      <c r="E46">
        <v>43</v>
      </c>
      <c r="F46">
        <v>40</v>
      </c>
      <c r="G46">
        <v>54</v>
      </c>
      <c r="J46">
        <v>56</v>
      </c>
      <c r="K46">
        <v>38</v>
      </c>
      <c r="L46">
        <v>37</v>
      </c>
      <c r="M46">
        <v>22</v>
      </c>
      <c r="N46">
        <v>37</v>
      </c>
      <c r="O46">
        <v>30</v>
      </c>
      <c r="P46">
        <v>50</v>
      </c>
      <c r="Q46">
        <v>36</v>
      </c>
      <c r="AD46">
        <v>46</v>
      </c>
      <c r="AE46">
        <v>20</v>
      </c>
      <c r="AF46">
        <v>20</v>
      </c>
      <c r="AG46">
        <v>52</v>
      </c>
      <c r="AJ46">
        <v>22</v>
      </c>
      <c r="AK46">
        <v>20</v>
      </c>
      <c r="AL46">
        <v>37</v>
      </c>
      <c r="AM46">
        <v>38</v>
      </c>
      <c r="AN46">
        <v>38</v>
      </c>
      <c r="AO46">
        <v>90</v>
      </c>
      <c r="AP46">
        <f t="shared" si="1"/>
        <v>883</v>
      </c>
      <c r="AQ46" t="s">
        <v>49</v>
      </c>
    </row>
    <row r="47" spans="1:43">
      <c r="A47" s="1" t="s">
        <v>221</v>
      </c>
      <c r="B47" s="2">
        <v>4941</v>
      </c>
      <c r="C47" s="1" t="s">
        <v>222</v>
      </c>
      <c r="D47">
        <v>63</v>
      </c>
      <c r="E47">
        <v>59</v>
      </c>
      <c r="F47">
        <v>48</v>
      </c>
      <c r="H47">
        <v>64</v>
      </c>
      <c r="J47">
        <v>72</v>
      </c>
      <c r="K47">
        <v>43</v>
      </c>
      <c r="L47">
        <v>42</v>
      </c>
      <c r="M47">
        <v>40</v>
      </c>
      <c r="N47">
        <v>38</v>
      </c>
      <c r="O47">
        <v>43</v>
      </c>
      <c r="P47">
        <v>68</v>
      </c>
      <c r="Q47">
        <v>74</v>
      </c>
      <c r="R47" t="s">
        <v>48</v>
      </c>
      <c r="S47" t="s">
        <v>48</v>
      </c>
      <c r="T47" t="s">
        <v>48</v>
      </c>
      <c r="U47">
        <v>68</v>
      </c>
      <c r="V47">
        <v>22</v>
      </c>
      <c r="W47">
        <v>23</v>
      </c>
      <c r="X47" t="s">
        <v>48</v>
      </c>
      <c r="Y47" t="s">
        <v>48</v>
      </c>
      <c r="Z47" t="s">
        <v>48</v>
      </c>
      <c r="AA47" t="s">
        <v>48</v>
      </c>
      <c r="AB47" t="s">
        <v>48</v>
      </c>
      <c r="AC47" t="s">
        <v>48</v>
      </c>
      <c r="AD47" t="s">
        <v>48</v>
      </c>
      <c r="AE47" t="s">
        <v>48</v>
      </c>
      <c r="AF47" t="s">
        <v>48</v>
      </c>
      <c r="AH47">
        <v>66</v>
      </c>
      <c r="AJ47">
        <v>22</v>
      </c>
      <c r="AK47">
        <v>21</v>
      </c>
      <c r="AL47">
        <v>39</v>
      </c>
      <c r="AM47">
        <v>40</v>
      </c>
      <c r="AN47">
        <v>47</v>
      </c>
      <c r="AO47">
        <v>96</v>
      </c>
      <c r="AP47">
        <f t="shared" si="1"/>
        <v>1098</v>
      </c>
      <c r="AQ47" t="s">
        <v>55</v>
      </c>
    </row>
    <row r="48" spans="1:43">
      <c r="A48" s="1" t="s">
        <v>227</v>
      </c>
      <c r="B48" s="2">
        <v>4942</v>
      </c>
      <c r="C48" s="1" t="s">
        <v>228</v>
      </c>
      <c r="D48">
        <v>65</v>
      </c>
      <c r="E48">
        <v>56</v>
      </c>
      <c r="F48">
        <v>54</v>
      </c>
      <c r="G48">
        <v>49</v>
      </c>
      <c r="J48">
        <v>54</v>
      </c>
      <c r="K48">
        <v>44</v>
      </c>
      <c r="L48">
        <v>42</v>
      </c>
      <c r="M48">
        <v>40</v>
      </c>
      <c r="N48">
        <v>41</v>
      </c>
      <c r="O48">
        <v>48</v>
      </c>
      <c r="P48">
        <v>62</v>
      </c>
      <c r="Q48">
        <v>64</v>
      </c>
      <c r="R48">
        <v>67</v>
      </c>
      <c r="S48">
        <v>20</v>
      </c>
      <c r="T48">
        <v>19</v>
      </c>
      <c r="AH48">
        <v>66</v>
      </c>
      <c r="AJ48">
        <v>23</v>
      </c>
      <c r="AK48">
        <v>23</v>
      </c>
      <c r="AL48">
        <v>43</v>
      </c>
      <c r="AM48">
        <v>44</v>
      </c>
      <c r="AN48">
        <v>45</v>
      </c>
      <c r="AO48">
        <v>92</v>
      </c>
      <c r="AP48">
        <f t="shared" si="1"/>
        <v>1061</v>
      </c>
      <c r="AQ48" t="s">
        <v>55</v>
      </c>
    </row>
    <row r="49" spans="1:43">
      <c r="A49" s="1" t="s">
        <v>231</v>
      </c>
      <c r="B49" s="2">
        <v>4981</v>
      </c>
      <c r="C49" s="1" t="s">
        <v>232</v>
      </c>
      <c r="D49">
        <v>40</v>
      </c>
      <c r="E49" s="5">
        <v>46</v>
      </c>
      <c r="F49" s="7">
        <v>48</v>
      </c>
      <c r="H49">
        <v>45</v>
      </c>
      <c r="I49">
        <v>41</v>
      </c>
      <c r="K49">
        <v>40</v>
      </c>
      <c r="L49">
        <v>38</v>
      </c>
      <c r="M49">
        <v>38</v>
      </c>
      <c r="N49">
        <v>40</v>
      </c>
      <c r="O49">
        <v>42</v>
      </c>
      <c r="P49">
        <v>34</v>
      </c>
      <c r="Q49">
        <v>32</v>
      </c>
      <c r="R49" t="s">
        <v>48</v>
      </c>
      <c r="S49" t="s">
        <v>48</v>
      </c>
      <c r="T49" t="s">
        <v>48</v>
      </c>
      <c r="U49">
        <v>40</v>
      </c>
      <c r="V49">
        <v>20</v>
      </c>
      <c r="W49">
        <v>21</v>
      </c>
      <c r="X49" t="s">
        <v>48</v>
      </c>
      <c r="Y49" t="s">
        <v>48</v>
      </c>
      <c r="Z49" t="s">
        <v>48</v>
      </c>
      <c r="AA49" t="s">
        <v>48</v>
      </c>
      <c r="AB49" t="s">
        <v>48</v>
      </c>
      <c r="AC49" t="s">
        <v>48</v>
      </c>
      <c r="AD49" t="s">
        <v>48</v>
      </c>
      <c r="AE49" t="s">
        <v>48</v>
      </c>
      <c r="AF49" t="s">
        <v>48</v>
      </c>
      <c r="AG49">
        <v>43</v>
      </c>
      <c r="AJ49">
        <v>23</v>
      </c>
      <c r="AK49">
        <v>19</v>
      </c>
      <c r="AL49">
        <v>35</v>
      </c>
      <c r="AM49">
        <v>35</v>
      </c>
      <c r="AN49">
        <v>46</v>
      </c>
      <c r="AO49">
        <v>92</v>
      </c>
      <c r="AP49">
        <f t="shared" si="1"/>
        <v>858</v>
      </c>
      <c r="AQ49" t="s">
        <v>49</v>
      </c>
    </row>
    <row r="50" spans="1:43">
      <c r="A50" s="1" t="s">
        <v>233</v>
      </c>
      <c r="B50" s="2">
        <v>4943</v>
      </c>
      <c r="C50" s="1" t="s">
        <v>234</v>
      </c>
      <c r="D50">
        <v>70</v>
      </c>
      <c r="E50" s="5">
        <v>55</v>
      </c>
      <c r="F50" s="6">
        <v>57</v>
      </c>
      <c r="G50" s="6">
        <v>67</v>
      </c>
      <c r="J50">
        <v>74</v>
      </c>
      <c r="K50">
        <v>41</v>
      </c>
      <c r="L50">
        <v>36</v>
      </c>
      <c r="M50">
        <v>40</v>
      </c>
      <c r="N50">
        <v>39</v>
      </c>
      <c r="O50">
        <v>38</v>
      </c>
      <c r="P50">
        <v>61</v>
      </c>
      <c r="Q50">
        <v>71</v>
      </c>
      <c r="R50" t="s">
        <v>48</v>
      </c>
      <c r="S50" t="s">
        <v>48</v>
      </c>
      <c r="T50" t="s">
        <v>48</v>
      </c>
      <c r="U50" t="s">
        <v>48</v>
      </c>
      <c r="V50" t="s">
        <v>48</v>
      </c>
      <c r="W50" t="s">
        <v>48</v>
      </c>
      <c r="X50" t="s">
        <v>48</v>
      </c>
      <c r="Y50" t="s">
        <v>48</v>
      </c>
      <c r="Z50" t="s">
        <v>48</v>
      </c>
      <c r="AA50">
        <v>67</v>
      </c>
      <c r="AB50">
        <v>21</v>
      </c>
      <c r="AC50">
        <v>20</v>
      </c>
      <c r="AD50" t="s">
        <v>48</v>
      </c>
      <c r="AE50" t="s">
        <v>48</v>
      </c>
      <c r="AF50" t="s">
        <v>48</v>
      </c>
      <c r="AG50">
        <v>66</v>
      </c>
      <c r="AJ50">
        <v>24</v>
      </c>
      <c r="AK50">
        <v>22</v>
      </c>
      <c r="AL50">
        <v>34</v>
      </c>
      <c r="AM50">
        <v>34</v>
      </c>
      <c r="AN50">
        <v>42</v>
      </c>
      <c r="AO50">
        <v>92</v>
      </c>
      <c r="AP50">
        <f t="shared" si="1"/>
        <v>1071</v>
      </c>
      <c r="AQ50" t="s">
        <v>55</v>
      </c>
    </row>
    <row r="51" spans="1:43">
      <c r="A51" s="1" t="s">
        <v>235</v>
      </c>
      <c r="B51" s="2">
        <v>4944</v>
      </c>
      <c r="C51" s="1" t="s">
        <v>236</v>
      </c>
      <c r="D51">
        <v>51</v>
      </c>
      <c r="E51" s="5">
        <v>45</v>
      </c>
      <c r="F51" s="6">
        <v>40</v>
      </c>
      <c r="H51">
        <v>43</v>
      </c>
      <c r="J51">
        <v>40</v>
      </c>
      <c r="K51">
        <v>38</v>
      </c>
      <c r="L51">
        <v>35</v>
      </c>
      <c r="M51">
        <v>40</v>
      </c>
      <c r="N51">
        <v>25</v>
      </c>
      <c r="O51">
        <v>43</v>
      </c>
      <c r="P51">
        <v>42</v>
      </c>
      <c r="Q51">
        <v>35</v>
      </c>
      <c r="AD51">
        <v>54</v>
      </c>
      <c r="AE51">
        <v>19</v>
      </c>
      <c r="AF51">
        <v>19</v>
      </c>
      <c r="AH51">
        <v>47</v>
      </c>
      <c r="AJ51">
        <v>20</v>
      </c>
      <c r="AK51">
        <v>19</v>
      </c>
      <c r="AL51">
        <v>37</v>
      </c>
      <c r="AM51">
        <v>35</v>
      </c>
      <c r="AN51">
        <v>42</v>
      </c>
      <c r="AO51">
        <v>85</v>
      </c>
      <c r="AP51">
        <f t="shared" si="1"/>
        <v>854</v>
      </c>
      <c r="AQ51" t="s">
        <v>49</v>
      </c>
    </row>
    <row r="52" spans="1:43">
      <c r="A52" s="1" t="s">
        <v>239</v>
      </c>
      <c r="B52" s="2">
        <v>4945</v>
      </c>
      <c r="C52" s="1" t="s">
        <v>240</v>
      </c>
      <c r="D52">
        <v>45</v>
      </c>
      <c r="E52" s="5">
        <v>48</v>
      </c>
      <c r="F52" s="6">
        <v>40</v>
      </c>
      <c r="H52">
        <v>48</v>
      </c>
      <c r="J52">
        <v>48</v>
      </c>
      <c r="K52">
        <v>41</v>
      </c>
      <c r="L52">
        <v>40</v>
      </c>
      <c r="M52">
        <v>37</v>
      </c>
      <c r="N52">
        <v>38</v>
      </c>
      <c r="O52">
        <v>38</v>
      </c>
      <c r="P52">
        <v>43</v>
      </c>
      <c r="Q52">
        <v>45</v>
      </c>
      <c r="R52" t="s">
        <v>48</v>
      </c>
      <c r="S52" t="s">
        <v>48</v>
      </c>
      <c r="T52" t="s">
        <v>48</v>
      </c>
      <c r="U52" t="s">
        <v>48</v>
      </c>
      <c r="V52" t="s">
        <v>48</v>
      </c>
      <c r="W52" t="s">
        <v>48</v>
      </c>
      <c r="X52" t="s">
        <v>48</v>
      </c>
      <c r="Y52" t="s">
        <v>48</v>
      </c>
      <c r="Z52" t="s">
        <v>48</v>
      </c>
      <c r="AA52">
        <v>51</v>
      </c>
      <c r="AB52">
        <v>20</v>
      </c>
      <c r="AC52">
        <v>21</v>
      </c>
      <c r="AD52" t="s">
        <v>48</v>
      </c>
      <c r="AE52" t="s">
        <v>48</v>
      </c>
      <c r="AF52" t="s">
        <v>48</v>
      </c>
      <c r="AG52">
        <v>48</v>
      </c>
      <c r="AJ52">
        <v>22</v>
      </c>
      <c r="AK52">
        <v>19</v>
      </c>
      <c r="AL52">
        <v>20</v>
      </c>
      <c r="AM52">
        <v>32</v>
      </c>
      <c r="AN52">
        <v>42</v>
      </c>
      <c r="AO52">
        <v>89</v>
      </c>
      <c r="AP52">
        <f t="shared" si="1"/>
        <v>875</v>
      </c>
      <c r="AQ52" t="s">
        <v>52</v>
      </c>
    </row>
    <row r="53" spans="1:43">
      <c r="A53" s="1" t="s">
        <v>243</v>
      </c>
      <c r="B53" s="2">
        <v>4946</v>
      </c>
      <c r="C53" s="1" t="s">
        <v>244</v>
      </c>
      <c r="D53">
        <v>60</v>
      </c>
      <c r="E53" s="5">
        <v>62</v>
      </c>
      <c r="F53" s="6">
        <v>63</v>
      </c>
      <c r="G53" s="6">
        <v>63</v>
      </c>
      <c r="J53">
        <v>61</v>
      </c>
      <c r="K53">
        <v>44</v>
      </c>
      <c r="L53">
        <v>42</v>
      </c>
      <c r="M53">
        <v>46</v>
      </c>
      <c r="N53">
        <v>46</v>
      </c>
      <c r="O53">
        <v>45</v>
      </c>
      <c r="P53">
        <v>65</v>
      </c>
      <c r="Q53">
        <v>53</v>
      </c>
      <c r="R53">
        <v>67</v>
      </c>
      <c r="S53">
        <v>23</v>
      </c>
      <c r="T53">
        <v>17</v>
      </c>
      <c r="AH53">
        <v>67</v>
      </c>
      <c r="AJ53">
        <v>21</v>
      </c>
      <c r="AK53">
        <v>22</v>
      </c>
      <c r="AL53">
        <v>40</v>
      </c>
      <c r="AM53">
        <v>44</v>
      </c>
      <c r="AN53">
        <v>47</v>
      </c>
      <c r="AO53">
        <v>95</v>
      </c>
      <c r="AP53">
        <f t="shared" si="1"/>
        <v>1093</v>
      </c>
      <c r="AQ53" t="s">
        <v>55</v>
      </c>
    </row>
    <row r="54" spans="1:43">
      <c r="A54" s="1" t="s">
        <v>247</v>
      </c>
      <c r="B54" s="2">
        <v>4947</v>
      </c>
      <c r="C54" s="1" t="s">
        <v>248</v>
      </c>
      <c r="D54">
        <v>53</v>
      </c>
      <c r="E54" s="5">
        <v>59</v>
      </c>
      <c r="F54" s="6">
        <v>64</v>
      </c>
      <c r="H54">
        <v>58</v>
      </c>
      <c r="J54">
        <v>55</v>
      </c>
      <c r="K54">
        <v>45</v>
      </c>
      <c r="L54">
        <v>42</v>
      </c>
      <c r="M54">
        <v>40</v>
      </c>
      <c r="N54">
        <v>38</v>
      </c>
      <c r="O54">
        <v>43</v>
      </c>
      <c r="P54">
        <v>59</v>
      </c>
      <c r="Q54">
        <v>59</v>
      </c>
      <c r="X54">
        <v>79</v>
      </c>
      <c r="Y54">
        <v>23</v>
      </c>
      <c r="Z54">
        <v>22</v>
      </c>
      <c r="AG54">
        <v>62</v>
      </c>
      <c r="AJ54">
        <v>20</v>
      </c>
      <c r="AK54">
        <v>19</v>
      </c>
      <c r="AL54">
        <v>38</v>
      </c>
      <c r="AM54">
        <v>37</v>
      </c>
      <c r="AN54">
        <v>44</v>
      </c>
      <c r="AO54">
        <v>94</v>
      </c>
      <c r="AP54">
        <f t="shared" si="1"/>
        <v>1053</v>
      </c>
      <c r="AQ54" t="s">
        <v>55</v>
      </c>
    </row>
    <row r="55" spans="1:43">
      <c r="A55" s="1" t="s">
        <v>253</v>
      </c>
      <c r="B55" s="2">
        <v>4948</v>
      </c>
      <c r="C55" s="1" t="s">
        <v>254</v>
      </c>
      <c r="D55">
        <v>40</v>
      </c>
      <c r="E55" s="5">
        <v>43</v>
      </c>
      <c r="F55" s="6">
        <v>23</v>
      </c>
      <c r="G55" s="6">
        <v>50</v>
      </c>
      <c r="I55">
        <v>40</v>
      </c>
      <c r="K55">
        <v>42</v>
      </c>
      <c r="L55">
        <v>42</v>
      </c>
      <c r="M55">
        <v>35</v>
      </c>
      <c r="N55">
        <v>38</v>
      </c>
      <c r="O55">
        <v>45</v>
      </c>
      <c r="P55">
        <v>46</v>
      </c>
      <c r="Q55">
        <v>40</v>
      </c>
      <c r="R55">
        <v>63</v>
      </c>
      <c r="S55">
        <v>22</v>
      </c>
      <c r="T55">
        <v>22</v>
      </c>
      <c r="AI55">
        <v>34</v>
      </c>
      <c r="AJ55">
        <v>22</v>
      </c>
      <c r="AK55">
        <v>20</v>
      </c>
      <c r="AL55">
        <v>27</v>
      </c>
      <c r="AM55">
        <v>39</v>
      </c>
      <c r="AN55">
        <v>46</v>
      </c>
      <c r="AO55">
        <v>95</v>
      </c>
      <c r="AP55">
        <f t="shared" si="1"/>
        <v>874</v>
      </c>
      <c r="AQ55" t="s">
        <v>49</v>
      </c>
    </row>
    <row r="56" spans="1:43">
      <c r="A56" s="1" t="s">
        <v>257</v>
      </c>
      <c r="B56" s="2">
        <v>4949</v>
      </c>
      <c r="C56" s="1" t="s">
        <v>258</v>
      </c>
      <c r="D56">
        <v>62</v>
      </c>
      <c r="E56" s="5">
        <v>60</v>
      </c>
      <c r="F56" s="6">
        <v>63</v>
      </c>
      <c r="G56" s="6"/>
      <c r="H56" s="6">
        <v>65</v>
      </c>
      <c r="J56">
        <v>70</v>
      </c>
      <c r="K56">
        <v>42</v>
      </c>
      <c r="L56">
        <v>41</v>
      </c>
      <c r="M56">
        <v>33</v>
      </c>
      <c r="N56">
        <v>36</v>
      </c>
      <c r="O56">
        <v>43</v>
      </c>
      <c r="P56">
        <v>66</v>
      </c>
      <c r="Q56">
        <v>56</v>
      </c>
      <c r="AD56">
        <v>69</v>
      </c>
      <c r="AE56">
        <v>23</v>
      </c>
      <c r="AF56">
        <v>20</v>
      </c>
      <c r="AH56">
        <v>83</v>
      </c>
      <c r="AJ56">
        <v>21</v>
      </c>
      <c r="AK56">
        <v>22</v>
      </c>
      <c r="AL56">
        <v>40</v>
      </c>
      <c r="AM56">
        <v>39</v>
      </c>
      <c r="AN56">
        <v>46</v>
      </c>
      <c r="AO56">
        <v>86</v>
      </c>
      <c r="AP56">
        <f t="shared" si="1"/>
        <v>1086</v>
      </c>
      <c r="AQ56" t="s">
        <v>55</v>
      </c>
    </row>
    <row r="57" spans="1:43">
      <c r="A57" s="1" t="s">
        <v>259</v>
      </c>
      <c r="B57" s="2">
        <v>4950</v>
      </c>
      <c r="C57" s="1" t="s">
        <v>260</v>
      </c>
      <c r="D57">
        <v>49</v>
      </c>
      <c r="E57" s="5">
        <v>62</v>
      </c>
      <c r="F57" s="6">
        <v>59</v>
      </c>
      <c r="G57" s="6">
        <v>60</v>
      </c>
      <c r="I57">
        <v>49</v>
      </c>
      <c r="K57">
        <v>41</v>
      </c>
      <c r="L57">
        <v>40</v>
      </c>
      <c r="M57">
        <v>39</v>
      </c>
      <c r="N57">
        <v>36</v>
      </c>
      <c r="O57">
        <v>44</v>
      </c>
      <c r="P57">
        <v>54</v>
      </c>
      <c r="Q57">
        <v>48</v>
      </c>
      <c r="AD57">
        <v>66</v>
      </c>
      <c r="AE57">
        <v>22</v>
      </c>
      <c r="AF57">
        <v>24</v>
      </c>
      <c r="AH57">
        <v>82</v>
      </c>
      <c r="AJ57">
        <v>23</v>
      </c>
      <c r="AK57">
        <v>21</v>
      </c>
      <c r="AL57">
        <v>44</v>
      </c>
      <c r="AM57">
        <v>42</v>
      </c>
      <c r="AN57">
        <v>44</v>
      </c>
      <c r="AO57">
        <v>93</v>
      </c>
      <c r="AP57">
        <f t="shared" si="1"/>
        <v>1042</v>
      </c>
      <c r="AQ57" t="s">
        <v>55</v>
      </c>
    </row>
    <row r="58" spans="1:43">
      <c r="A58" s="1" t="s">
        <v>261</v>
      </c>
      <c r="B58" s="2">
        <v>4951</v>
      </c>
      <c r="C58" s="1" t="s">
        <v>262</v>
      </c>
      <c r="D58">
        <v>57</v>
      </c>
      <c r="E58" s="5">
        <v>62</v>
      </c>
      <c r="F58" s="6">
        <v>46</v>
      </c>
      <c r="G58" s="6">
        <v>64</v>
      </c>
      <c r="I58">
        <v>55</v>
      </c>
      <c r="K58">
        <v>44</v>
      </c>
      <c r="L58">
        <v>42</v>
      </c>
      <c r="M58">
        <v>38</v>
      </c>
      <c r="N58">
        <v>38</v>
      </c>
      <c r="O58">
        <v>44</v>
      </c>
      <c r="P58">
        <v>53</v>
      </c>
      <c r="Q58">
        <v>48</v>
      </c>
      <c r="AD58">
        <v>62</v>
      </c>
      <c r="AE58">
        <v>22</v>
      </c>
      <c r="AF58">
        <v>20</v>
      </c>
      <c r="AH58">
        <v>82</v>
      </c>
      <c r="AJ58">
        <v>24</v>
      </c>
      <c r="AK58">
        <v>24</v>
      </c>
      <c r="AL58">
        <v>44</v>
      </c>
      <c r="AM58">
        <v>43</v>
      </c>
      <c r="AN58">
        <v>45</v>
      </c>
      <c r="AO58">
        <v>94</v>
      </c>
      <c r="AP58">
        <f t="shared" si="1"/>
        <v>1051</v>
      </c>
      <c r="AQ58" t="s">
        <v>55</v>
      </c>
    </row>
    <row r="59" spans="1:43">
      <c r="A59" s="1" t="s">
        <v>269</v>
      </c>
      <c r="B59" s="2">
        <v>4952</v>
      </c>
      <c r="C59" s="1" t="s">
        <v>270</v>
      </c>
      <c r="D59">
        <v>60</v>
      </c>
      <c r="E59" s="5">
        <v>58</v>
      </c>
      <c r="F59" s="6">
        <v>45</v>
      </c>
      <c r="G59" s="6">
        <v>55</v>
      </c>
      <c r="I59">
        <v>45</v>
      </c>
      <c r="K59">
        <v>42</v>
      </c>
      <c r="L59">
        <v>41</v>
      </c>
      <c r="M59">
        <v>38</v>
      </c>
      <c r="N59">
        <v>38</v>
      </c>
      <c r="O59">
        <v>38</v>
      </c>
      <c r="P59">
        <v>63</v>
      </c>
      <c r="Q59">
        <v>64</v>
      </c>
      <c r="R59" t="s">
        <v>48</v>
      </c>
      <c r="S59" t="s">
        <v>48</v>
      </c>
      <c r="T59" t="s">
        <v>48</v>
      </c>
      <c r="U59">
        <v>74</v>
      </c>
      <c r="V59">
        <v>18</v>
      </c>
      <c r="W59">
        <v>19</v>
      </c>
      <c r="X59" t="s">
        <v>48</v>
      </c>
      <c r="Y59" t="s">
        <v>48</v>
      </c>
      <c r="Z59" t="s">
        <v>48</v>
      </c>
      <c r="AA59" t="s">
        <v>48</v>
      </c>
      <c r="AB59" t="s">
        <v>48</v>
      </c>
      <c r="AC59" t="s">
        <v>48</v>
      </c>
      <c r="AD59" t="s">
        <v>48</v>
      </c>
      <c r="AE59" t="s">
        <v>48</v>
      </c>
      <c r="AF59" t="s">
        <v>48</v>
      </c>
      <c r="AH59">
        <v>80</v>
      </c>
      <c r="AJ59">
        <v>22</v>
      </c>
      <c r="AK59">
        <v>20</v>
      </c>
      <c r="AL59">
        <v>34</v>
      </c>
      <c r="AM59">
        <v>21</v>
      </c>
      <c r="AN59">
        <v>40</v>
      </c>
      <c r="AO59">
        <v>86</v>
      </c>
      <c r="AP59">
        <f t="shared" si="1"/>
        <v>1001</v>
      </c>
      <c r="AQ59" t="s">
        <v>55</v>
      </c>
    </row>
    <row r="60" spans="1:43">
      <c r="A60" s="1" t="s">
        <v>273</v>
      </c>
      <c r="B60" s="2">
        <v>4953</v>
      </c>
      <c r="C60" s="1" t="s">
        <v>274</v>
      </c>
      <c r="D60">
        <v>49</v>
      </c>
      <c r="E60" s="5">
        <v>55</v>
      </c>
      <c r="F60" s="6">
        <v>44</v>
      </c>
      <c r="G60" s="6">
        <v>62</v>
      </c>
      <c r="J60">
        <v>50</v>
      </c>
      <c r="K60">
        <v>42</v>
      </c>
      <c r="L60">
        <v>39</v>
      </c>
      <c r="M60">
        <v>35</v>
      </c>
      <c r="N60">
        <v>32</v>
      </c>
      <c r="O60">
        <v>43</v>
      </c>
      <c r="P60">
        <v>65</v>
      </c>
      <c r="Q60">
        <v>51</v>
      </c>
      <c r="X60">
        <v>67</v>
      </c>
      <c r="Y60">
        <v>22</v>
      </c>
      <c r="Z60">
        <v>20</v>
      </c>
      <c r="AG60">
        <v>45</v>
      </c>
      <c r="AJ60">
        <v>21</v>
      </c>
      <c r="AK60">
        <v>21</v>
      </c>
      <c r="AL60">
        <v>40</v>
      </c>
      <c r="AM60">
        <v>42</v>
      </c>
      <c r="AN60">
        <v>47</v>
      </c>
      <c r="AO60">
        <v>95</v>
      </c>
      <c r="AP60">
        <f t="shared" si="1"/>
        <v>987</v>
      </c>
      <c r="AQ60" t="s">
        <v>64</v>
      </c>
    </row>
    <row r="61" spans="1:43">
      <c r="A61" s="1" t="s">
        <v>277</v>
      </c>
      <c r="B61" s="2">
        <v>4954</v>
      </c>
      <c r="C61" s="1" t="s">
        <v>278</v>
      </c>
      <c r="D61">
        <v>57</v>
      </c>
      <c r="E61" s="5">
        <v>59</v>
      </c>
      <c r="F61" s="6">
        <v>59</v>
      </c>
      <c r="G61" s="6"/>
      <c r="H61" s="6">
        <v>51</v>
      </c>
      <c r="J61">
        <v>54</v>
      </c>
      <c r="K61">
        <v>42</v>
      </c>
      <c r="L61">
        <v>41</v>
      </c>
      <c r="M61">
        <v>40</v>
      </c>
      <c r="N61">
        <v>38</v>
      </c>
      <c r="O61">
        <v>41</v>
      </c>
      <c r="P61">
        <v>66</v>
      </c>
      <c r="Q61">
        <v>54</v>
      </c>
      <c r="R61" t="s">
        <v>48</v>
      </c>
      <c r="S61" t="s">
        <v>48</v>
      </c>
      <c r="T61" t="s">
        <v>48</v>
      </c>
      <c r="U61" t="s">
        <v>48</v>
      </c>
      <c r="V61" t="s">
        <v>48</v>
      </c>
      <c r="W61" t="s">
        <v>48</v>
      </c>
      <c r="X61" t="s">
        <v>48</v>
      </c>
      <c r="Y61" t="s">
        <v>48</v>
      </c>
      <c r="Z61" t="s">
        <v>48</v>
      </c>
      <c r="AA61">
        <v>57</v>
      </c>
      <c r="AB61">
        <v>23</v>
      </c>
      <c r="AC61">
        <v>21</v>
      </c>
      <c r="AD61" t="s">
        <v>48</v>
      </c>
      <c r="AE61" t="s">
        <v>48</v>
      </c>
      <c r="AF61" t="s">
        <v>48</v>
      </c>
      <c r="AG61">
        <v>56</v>
      </c>
      <c r="AJ61">
        <v>20</v>
      </c>
      <c r="AK61">
        <v>13</v>
      </c>
      <c r="AL61">
        <v>40</v>
      </c>
      <c r="AM61">
        <v>44</v>
      </c>
      <c r="AN61">
        <v>43</v>
      </c>
      <c r="AO61">
        <v>95</v>
      </c>
      <c r="AP61">
        <f t="shared" si="1"/>
        <v>1014</v>
      </c>
      <c r="AQ61" t="s">
        <v>55</v>
      </c>
    </row>
    <row r="62" spans="1:43">
      <c r="A62" s="1" t="s">
        <v>281</v>
      </c>
      <c r="B62" s="2">
        <v>4955</v>
      </c>
      <c r="C62" s="1" t="s">
        <v>282</v>
      </c>
      <c r="D62">
        <v>64</v>
      </c>
      <c r="E62" s="5">
        <v>62</v>
      </c>
      <c r="F62" s="6">
        <v>42</v>
      </c>
      <c r="G62" s="6">
        <v>60</v>
      </c>
      <c r="J62">
        <v>53</v>
      </c>
      <c r="K62">
        <v>41</v>
      </c>
      <c r="L62">
        <v>41</v>
      </c>
      <c r="M62">
        <v>38</v>
      </c>
      <c r="N62">
        <v>35</v>
      </c>
      <c r="O62">
        <v>41</v>
      </c>
      <c r="P62">
        <v>54</v>
      </c>
      <c r="Q62">
        <v>53</v>
      </c>
      <c r="AD62">
        <v>53</v>
      </c>
      <c r="AE62">
        <v>21</v>
      </c>
      <c r="AF62">
        <v>22</v>
      </c>
      <c r="AG62">
        <v>60</v>
      </c>
      <c r="AJ62">
        <v>22</v>
      </c>
      <c r="AK62">
        <v>20</v>
      </c>
      <c r="AL62">
        <v>40</v>
      </c>
      <c r="AM62">
        <v>39</v>
      </c>
      <c r="AN62">
        <v>46</v>
      </c>
      <c r="AO62">
        <v>87</v>
      </c>
      <c r="AP62">
        <f t="shared" si="1"/>
        <v>994</v>
      </c>
      <c r="AQ62" t="s">
        <v>55</v>
      </c>
    </row>
    <row r="63" spans="1:43">
      <c r="A63" s="1" t="s">
        <v>285</v>
      </c>
      <c r="B63" s="2">
        <v>4956</v>
      </c>
      <c r="C63" s="1" t="s">
        <v>286</v>
      </c>
      <c r="D63">
        <v>43</v>
      </c>
      <c r="E63" s="5">
        <v>60</v>
      </c>
      <c r="F63" s="6">
        <v>40</v>
      </c>
      <c r="G63" s="6">
        <v>52</v>
      </c>
      <c r="I63">
        <v>44</v>
      </c>
      <c r="K63">
        <v>40</v>
      </c>
      <c r="L63">
        <v>40</v>
      </c>
      <c r="M63">
        <v>39</v>
      </c>
      <c r="N63">
        <v>36</v>
      </c>
      <c r="O63">
        <v>42</v>
      </c>
      <c r="P63">
        <v>67</v>
      </c>
      <c r="Q63">
        <v>49</v>
      </c>
      <c r="AD63">
        <v>61</v>
      </c>
      <c r="AE63">
        <v>22</v>
      </c>
      <c r="AF63">
        <v>24</v>
      </c>
      <c r="AI63">
        <v>54</v>
      </c>
      <c r="AJ63">
        <v>22</v>
      </c>
      <c r="AK63">
        <v>20</v>
      </c>
      <c r="AL63">
        <v>38</v>
      </c>
      <c r="AM63">
        <v>40</v>
      </c>
      <c r="AN63">
        <v>42</v>
      </c>
      <c r="AO63">
        <v>90</v>
      </c>
      <c r="AP63">
        <f t="shared" si="1"/>
        <v>965</v>
      </c>
      <c r="AQ63" t="s">
        <v>64</v>
      </c>
    </row>
    <row r="64" spans="1:43">
      <c r="A64" s="1" t="s">
        <v>291</v>
      </c>
      <c r="B64" s="2">
        <v>4980</v>
      </c>
      <c r="C64" s="1" t="s">
        <v>292</v>
      </c>
      <c r="D64">
        <v>58</v>
      </c>
      <c r="E64" s="5">
        <v>56</v>
      </c>
      <c r="F64" s="6">
        <v>42</v>
      </c>
      <c r="H64">
        <v>45</v>
      </c>
      <c r="I64">
        <v>44</v>
      </c>
      <c r="K64">
        <v>39</v>
      </c>
      <c r="L64">
        <v>39</v>
      </c>
      <c r="M64">
        <v>39</v>
      </c>
      <c r="N64">
        <v>36</v>
      </c>
      <c r="O64">
        <v>35</v>
      </c>
      <c r="P64">
        <v>50</v>
      </c>
      <c r="Q64">
        <v>53</v>
      </c>
      <c r="R64">
        <v>69</v>
      </c>
      <c r="S64">
        <v>17</v>
      </c>
      <c r="T64">
        <v>17</v>
      </c>
      <c r="AH64">
        <v>61</v>
      </c>
      <c r="AJ64">
        <v>20</v>
      </c>
      <c r="AK64">
        <v>20</v>
      </c>
      <c r="AL64">
        <v>32</v>
      </c>
      <c r="AM64">
        <v>34</v>
      </c>
      <c r="AN64">
        <v>38</v>
      </c>
      <c r="AO64">
        <v>88</v>
      </c>
      <c r="AP64">
        <f t="shared" si="1"/>
        <v>932</v>
      </c>
      <c r="AQ64" t="s">
        <v>64</v>
      </c>
    </row>
    <row r="65" spans="1:43">
      <c r="A65" s="1" t="s">
        <v>295</v>
      </c>
      <c r="B65" s="2">
        <v>4957</v>
      </c>
      <c r="C65" s="1" t="s">
        <v>296</v>
      </c>
      <c r="D65">
        <v>55</v>
      </c>
      <c r="E65" s="5">
        <v>59</v>
      </c>
      <c r="F65" s="6">
        <v>50</v>
      </c>
      <c r="G65" s="6">
        <v>48</v>
      </c>
      <c r="J65">
        <v>54</v>
      </c>
      <c r="K65">
        <v>39</v>
      </c>
      <c r="L65">
        <v>38</v>
      </c>
      <c r="M65">
        <v>37</v>
      </c>
      <c r="N65">
        <v>37</v>
      </c>
      <c r="O65">
        <v>43</v>
      </c>
      <c r="P65">
        <v>45</v>
      </c>
      <c r="Q65">
        <v>65</v>
      </c>
      <c r="R65" t="s">
        <v>48</v>
      </c>
      <c r="S65" t="s">
        <v>48</v>
      </c>
      <c r="T65" t="s">
        <v>48</v>
      </c>
      <c r="U65">
        <v>65</v>
      </c>
      <c r="V65">
        <v>23</v>
      </c>
      <c r="W65">
        <v>23</v>
      </c>
      <c r="X65" t="s">
        <v>48</v>
      </c>
      <c r="Y65" t="s">
        <v>48</v>
      </c>
      <c r="Z65" t="s">
        <v>48</v>
      </c>
      <c r="AA65" t="s">
        <v>48</v>
      </c>
      <c r="AB65" t="s">
        <v>48</v>
      </c>
      <c r="AC65" t="s">
        <v>48</v>
      </c>
      <c r="AD65" t="s">
        <v>48</v>
      </c>
      <c r="AE65" t="s">
        <v>48</v>
      </c>
      <c r="AF65" t="s">
        <v>48</v>
      </c>
      <c r="AH65">
        <v>78</v>
      </c>
      <c r="AJ65">
        <v>22</v>
      </c>
      <c r="AK65">
        <v>19</v>
      </c>
      <c r="AL65">
        <v>40</v>
      </c>
      <c r="AM65">
        <v>38</v>
      </c>
      <c r="AN65">
        <v>46</v>
      </c>
      <c r="AO65">
        <v>95</v>
      </c>
      <c r="AP65">
        <f t="shared" si="1"/>
        <v>1019</v>
      </c>
      <c r="AQ65" t="s">
        <v>55</v>
      </c>
    </row>
    <row r="66" spans="1:43">
      <c r="A66" s="1" t="s">
        <v>299</v>
      </c>
      <c r="B66" s="2">
        <v>4958</v>
      </c>
      <c r="C66" s="1" t="s">
        <v>300</v>
      </c>
      <c r="D66">
        <v>56</v>
      </c>
      <c r="E66" s="5">
        <v>64</v>
      </c>
      <c r="F66" s="6">
        <v>52</v>
      </c>
      <c r="H66">
        <v>64</v>
      </c>
      <c r="J66">
        <v>65</v>
      </c>
      <c r="K66">
        <v>44</v>
      </c>
      <c r="L66">
        <v>39</v>
      </c>
      <c r="M66">
        <v>42</v>
      </c>
      <c r="N66">
        <v>39</v>
      </c>
      <c r="O66">
        <v>44</v>
      </c>
      <c r="P66">
        <v>60</v>
      </c>
      <c r="Q66">
        <v>65</v>
      </c>
      <c r="R66" t="s">
        <v>48</v>
      </c>
      <c r="S66" t="s">
        <v>48</v>
      </c>
      <c r="T66" t="s">
        <v>48</v>
      </c>
      <c r="U66" t="s">
        <v>48</v>
      </c>
      <c r="V66" t="s">
        <v>48</v>
      </c>
      <c r="W66" t="s">
        <v>48</v>
      </c>
      <c r="X66" t="s">
        <v>48</v>
      </c>
      <c r="Y66" t="s">
        <v>48</v>
      </c>
      <c r="Z66" t="s">
        <v>48</v>
      </c>
      <c r="AA66">
        <v>70</v>
      </c>
      <c r="AB66">
        <v>21</v>
      </c>
      <c r="AC66">
        <v>20</v>
      </c>
      <c r="AD66" t="s">
        <v>48</v>
      </c>
      <c r="AE66" t="s">
        <v>48</v>
      </c>
      <c r="AF66" t="s">
        <v>48</v>
      </c>
      <c r="AH66">
        <v>82</v>
      </c>
      <c r="AJ66">
        <v>20</v>
      </c>
      <c r="AK66">
        <v>22</v>
      </c>
      <c r="AL66">
        <v>39</v>
      </c>
      <c r="AM66">
        <v>38</v>
      </c>
      <c r="AN66">
        <v>46</v>
      </c>
      <c r="AO66">
        <v>96</v>
      </c>
      <c r="AP66">
        <f t="shared" si="1"/>
        <v>1088</v>
      </c>
      <c r="AQ66" t="s">
        <v>55</v>
      </c>
    </row>
    <row r="67" spans="1:43">
      <c r="A67" s="1" t="s">
        <v>301</v>
      </c>
      <c r="B67" s="2">
        <v>4959</v>
      </c>
      <c r="C67" s="1" t="s">
        <v>302</v>
      </c>
      <c r="D67">
        <v>46</v>
      </c>
      <c r="E67" s="5">
        <v>60</v>
      </c>
      <c r="F67" s="6">
        <v>55</v>
      </c>
      <c r="H67">
        <v>62</v>
      </c>
      <c r="I67">
        <v>48</v>
      </c>
      <c r="K67">
        <v>43</v>
      </c>
      <c r="L67">
        <v>41</v>
      </c>
      <c r="M67">
        <v>35</v>
      </c>
      <c r="N67">
        <v>30</v>
      </c>
      <c r="O67">
        <v>44</v>
      </c>
      <c r="P67">
        <v>51</v>
      </c>
      <c r="Q67">
        <v>58</v>
      </c>
      <c r="AD67">
        <v>63</v>
      </c>
      <c r="AE67">
        <v>21</v>
      </c>
      <c r="AF67">
        <v>21</v>
      </c>
      <c r="AG67">
        <v>80</v>
      </c>
      <c r="AJ67">
        <v>23</v>
      </c>
      <c r="AK67">
        <v>18</v>
      </c>
      <c r="AL67">
        <v>39</v>
      </c>
      <c r="AM67">
        <v>38</v>
      </c>
      <c r="AN67">
        <v>46</v>
      </c>
      <c r="AO67">
        <v>96</v>
      </c>
      <c r="AP67">
        <f t="shared" si="1"/>
        <v>1018</v>
      </c>
      <c r="AQ67" t="s">
        <v>55</v>
      </c>
    </row>
    <row r="68" spans="1:43">
      <c r="A68" s="1" t="s">
        <v>305</v>
      </c>
      <c r="B68" s="2">
        <v>4960</v>
      </c>
      <c r="C68" s="1" t="s">
        <v>306</v>
      </c>
      <c r="D68">
        <v>41</v>
      </c>
      <c r="E68" s="5">
        <v>52</v>
      </c>
      <c r="F68" s="6">
        <v>29</v>
      </c>
      <c r="H68">
        <v>56</v>
      </c>
      <c r="I68">
        <v>48</v>
      </c>
      <c r="K68">
        <v>38</v>
      </c>
      <c r="L68">
        <v>35</v>
      </c>
      <c r="M68" s="5" t="s">
        <v>307</v>
      </c>
      <c r="N68" s="5" t="s">
        <v>307</v>
      </c>
      <c r="O68">
        <v>30</v>
      </c>
      <c r="P68">
        <v>44</v>
      </c>
      <c r="Q68">
        <v>57</v>
      </c>
      <c r="AD68">
        <v>54</v>
      </c>
      <c r="AE68">
        <v>20</v>
      </c>
      <c r="AF68">
        <v>20</v>
      </c>
      <c r="AG68">
        <v>30</v>
      </c>
      <c r="AJ68">
        <v>19</v>
      </c>
      <c r="AK68">
        <v>18</v>
      </c>
      <c r="AL68">
        <v>30</v>
      </c>
      <c r="AM68">
        <v>32</v>
      </c>
      <c r="AN68">
        <v>35</v>
      </c>
      <c r="AO68">
        <v>85</v>
      </c>
      <c r="AP68">
        <f t="shared" si="1"/>
        <v>773</v>
      </c>
      <c r="AQ68" t="s">
        <v>49</v>
      </c>
    </row>
    <row r="69" spans="1:43">
      <c r="A69" s="1" t="s">
        <v>308</v>
      </c>
      <c r="B69" s="2">
        <v>4961</v>
      </c>
      <c r="C69" s="1" t="s">
        <v>309</v>
      </c>
      <c r="D69">
        <v>50</v>
      </c>
      <c r="E69" s="5">
        <v>52</v>
      </c>
      <c r="F69" s="6">
        <v>49</v>
      </c>
      <c r="G69" s="6">
        <v>47</v>
      </c>
      <c r="I69">
        <v>48</v>
      </c>
      <c r="K69">
        <v>43</v>
      </c>
      <c r="L69">
        <v>43</v>
      </c>
      <c r="M69" s="5">
        <v>37</v>
      </c>
      <c r="N69" s="5">
        <v>43</v>
      </c>
      <c r="O69" s="5">
        <v>44</v>
      </c>
      <c r="P69" s="5">
        <v>55</v>
      </c>
      <c r="Q69" s="5">
        <v>61</v>
      </c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>
        <v>57</v>
      </c>
      <c r="AE69" s="5">
        <v>23</v>
      </c>
      <c r="AF69" s="5">
        <v>20</v>
      </c>
      <c r="AG69" s="5"/>
      <c r="AH69" s="5"/>
      <c r="AI69" s="5">
        <v>49</v>
      </c>
      <c r="AJ69" s="5">
        <v>20</v>
      </c>
      <c r="AK69" s="5">
        <v>22</v>
      </c>
      <c r="AL69" s="5">
        <v>43</v>
      </c>
      <c r="AM69" s="5">
        <v>43</v>
      </c>
      <c r="AN69" s="5">
        <v>45</v>
      </c>
      <c r="AO69" s="5">
        <v>94</v>
      </c>
      <c r="AP69">
        <f t="shared" si="1"/>
        <v>988</v>
      </c>
      <c r="AQ69" t="s">
        <v>64</v>
      </c>
    </row>
    <row r="70" spans="1:43">
      <c r="A70" s="1" t="s">
        <v>310</v>
      </c>
      <c r="B70" s="2">
        <v>4962</v>
      </c>
      <c r="C70" s="1" t="s">
        <v>311</v>
      </c>
      <c r="D70">
        <v>62</v>
      </c>
      <c r="E70" s="5">
        <v>70</v>
      </c>
      <c r="F70" s="6">
        <v>64</v>
      </c>
      <c r="G70" s="6">
        <v>64</v>
      </c>
      <c r="I70">
        <v>67</v>
      </c>
      <c r="K70">
        <v>45</v>
      </c>
      <c r="L70">
        <v>43</v>
      </c>
      <c r="M70" s="5">
        <v>40</v>
      </c>
      <c r="N70" s="5">
        <v>37</v>
      </c>
      <c r="O70" s="5">
        <v>44</v>
      </c>
      <c r="P70" s="5">
        <v>67</v>
      </c>
      <c r="Q70" s="5">
        <v>77</v>
      </c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>
        <v>77</v>
      </c>
      <c r="AE70" s="5">
        <v>21</v>
      </c>
      <c r="AF70" s="5">
        <v>23</v>
      </c>
      <c r="AG70" s="5"/>
      <c r="AH70" s="5">
        <v>84</v>
      </c>
      <c r="AI70" s="5"/>
      <c r="AJ70" s="5">
        <v>24</v>
      </c>
      <c r="AK70" s="5">
        <v>23</v>
      </c>
      <c r="AL70" s="5">
        <v>43</v>
      </c>
      <c r="AM70" s="5">
        <v>43</v>
      </c>
      <c r="AN70" s="5">
        <v>45</v>
      </c>
      <c r="AO70" s="5">
        <v>94</v>
      </c>
      <c r="AP70">
        <f t="shared" ref="AP70:AP84" si="2">SUM(D70:AO70)</f>
        <v>1157</v>
      </c>
      <c r="AQ70" t="s">
        <v>55</v>
      </c>
    </row>
    <row r="71" spans="1:43">
      <c r="A71" s="1" t="s">
        <v>314</v>
      </c>
      <c r="B71" s="2">
        <v>4963</v>
      </c>
      <c r="C71" s="1" t="s">
        <v>315</v>
      </c>
      <c r="D71">
        <v>49</v>
      </c>
      <c r="E71" s="5">
        <v>57</v>
      </c>
      <c r="F71" s="6">
        <v>40</v>
      </c>
      <c r="G71" s="6">
        <v>46</v>
      </c>
      <c r="J71">
        <v>52</v>
      </c>
      <c r="K71">
        <v>43</v>
      </c>
      <c r="L71">
        <v>40</v>
      </c>
      <c r="M71" s="5">
        <v>42</v>
      </c>
      <c r="N71" s="5">
        <v>37</v>
      </c>
      <c r="O71" s="5">
        <v>42</v>
      </c>
      <c r="P71" s="5">
        <v>48</v>
      </c>
      <c r="Q71" s="5">
        <v>63</v>
      </c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>
        <v>50</v>
      </c>
      <c r="AE71" s="5">
        <v>23</v>
      </c>
      <c r="AF71" s="5">
        <v>23</v>
      </c>
      <c r="AG71" s="5">
        <v>57</v>
      </c>
      <c r="AH71" s="5"/>
      <c r="AI71" s="5"/>
      <c r="AJ71" s="5">
        <v>22</v>
      </c>
      <c r="AK71" s="5">
        <v>21</v>
      </c>
      <c r="AL71" s="5">
        <v>37</v>
      </c>
      <c r="AM71" s="5">
        <v>38</v>
      </c>
      <c r="AN71" s="5">
        <v>48</v>
      </c>
      <c r="AO71" s="5">
        <v>90</v>
      </c>
      <c r="AP71">
        <f t="shared" si="2"/>
        <v>968</v>
      </c>
      <c r="AQ71" t="s">
        <v>64</v>
      </c>
    </row>
    <row r="72" spans="1:43">
      <c r="A72" s="1" t="s">
        <v>318</v>
      </c>
      <c r="B72" s="2">
        <v>4964</v>
      </c>
      <c r="C72" s="1" t="s">
        <v>319</v>
      </c>
      <c r="D72">
        <v>46</v>
      </c>
      <c r="E72" s="5">
        <v>44</v>
      </c>
      <c r="F72" s="6">
        <v>45</v>
      </c>
      <c r="G72" s="6">
        <v>47</v>
      </c>
      <c r="J72">
        <v>52</v>
      </c>
      <c r="K72">
        <v>40</v>
      </c>
      <c r="L72">
        <v>38</v>
      </c>
      <c r="M72" s="5">
        <v>36</v>
      </c>
      <c r="N72" s="5">
        <v>35</v>
      </c>
      <c r="O72" s="5">
        <v>40</v>
      </c>
      <c r="P72" s="5">
        <v>53</v>
      </c>
      <c r="Q72" s="5">
        <v>57</v>
      </c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>
        <v>52</v>
      </c>
      <c r="AE72" s="5">
        <v>22</v>
      </c>
      <c r="AF72" s="5">
        <v>22</v>
      </c>
      <c r="AG72" s="5">
        <v>49</v>
      </c>
      <c r="AH72" s="5"/>
      <c r="AI72" s="5"/>
      <c r="AJ72" s="5">
        <v>16</v>
      </c>
      <c r="AK72" s="5">
        <v>16</v>
      </c>
      <c r="AL72" s="5">
        <v>34</v>
      </c>
      <c r="AM72" s="5">
        <v>35</v>
      </c>
      <c r="AN72" s="5">
        <v>43</v>
      </c>
      <c r="AO72" s="5">
        <v>89</v>
      </c>
      <c r="AP72">
        <f t="shared" si="2"/>
        <v>911</v>
      </c>
      <c r="AQ72" t="s">
        <v>64</v>
      </c>
    </row>
    <row r="73" spans="1:43">
      <c r="A73" s="1" t="s">
        <v>322</v>
      </c>
      <c r="B73" s="2">
        <v>4965</v>
      </c>
      <c r="C73" s="1" t="s">
        <v>323</v>
      </c>
      <c r="D73">
        <v>64</v>
      </c>
      <c r="E73" s="5">
        <v>62</v>
      </c>
      <c r="F73" s="6">
        <v>58</v>
      </c>
      <c r="H73">
        <v>62</v>
      </c>
      <c r="J73">
        <v>66</v>
      </c>
      <c r="K73">
        <v>43</v>
      </c>
      <c r="L73">
        <v>39</v>
      </c>
      <c r="M73" s="5">
        <v>43</v>
      </c>
      <c r="N73" s="5">
        <v>38</v>
      </c>
      <c r="O73" s="5">
        <v>44</v>
      </c>
      <c r="P73" s="5">
        <v>60</v>
      </c>
      <c r="Q73" s="5">
        <v>73</v>
      </c>
      <c r="R73" s="5"/>
      <c r="S73" s="5"/>
      <c r="T73" s="5"/>
      <c r="U73" s="5"/>
      <c r="V73" s="5"/>
      <c r="W73" s="5"/>
      <c r="X73" s="5">
        <v>73</v>
      </c>
      <c r="Y73" s="5">
        <v>23</v>
      </c>
      <c r="Z73" s="5">
        <v>23</v>
      </c>
      <c r="AA73" s="5"/>
      <c r="AB73" s="5"/>
      <c r="AC73" s="5"/>
      <c r="AD73" s="5"/>
      <c r="AE73" s="5"/>
      <c r="AF73" s="5"/>
      <c r="AG73" s="5">
        <v>66</v>
      </c>
      <c r="AH73" s="5"/>
      <c r="AI73" s="5"/>
      <c r="AJ73" s="5">
        <v>22</v>
      </c>
      <c r="AK73" s="5">
        <v>19</v>
      </c>
      <c r="AL73" s="5">
        <v>42</v>
      </c>
      <c r="AM73" s="5">
        <v>42</v>
      </c>
      <c r="AN73" s="5">
        <v>45</v>
      </c>
      <c r="AO73" s="5">
        <v>95</v>
      </c>
      <c r="AP73">
        <f t="shared" si="2"/>
        <v>1102</v>
      </c>
      <c r="AQ73" t="s">
        <v>55</v>
      </c>
    </row>
    <row r="74" spans="1:43">
      <c r="A74" s="1" t="s">
        <v>326</v>
      </c>
      <c r="B74" s="2">
        <v>4966</v>
      </c>
      <c r="C74" s="1" t="s">
        <v>327</v>
      </c>
      <c r="D74">
        <v>72</v>
      </c>
      <c r="E74" s="5">
        <v>61</v>
      </c>
      <c r="F74" s="6">
        <v>59</v>
      </c>
      <c r="G74" s="6">
        <v>59</v>
      </c>
      <c r="J74">
        <v>64</v>
      </c>
      <c r="K74">
        <v>45</v>
      </c>
      <c r="L74">
        <v>44</v>
      </c>
      <c r="M74">
        <v>45</v>
      </c>
      <c r="N74" s="5">
        <v>44</v>
      </c>
      <c r="O74" s="5">
        <v>46</v>
      </c>
      <c r="P74" s="5">
        <v>74</v>
      </c>
      <c r="Q74" s="5">
        <v>70</v>
      </c>
      <c r="R74" s="5">
        <v>66</v>
      </c>
      <c r="S74" s="5">
        <v>21</v>
      </c>
      <c r="T74" s="5">
        <v>21</v>
      </c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>
        <v>85</v>
      </c>
      <c r="AI74" s="5"/>
      <c r="AJ74" s="5">
        <v>23</v>
      </c>
      <c r="AK74" s="5">
        <v>22</v>
      </c>
      <c r="AL74" s="5">
        <v>40</v>
      </c>
      <c r="AM74" s="5">
        <v>40</v>
      </c>
      <c r="AN74" s="5">
        <v>42</v>
      </c>
      <c r="AO74" s="5">
        <v>92</v>
      </c>
      <c r="AP74">
        <f t="shared" si="2"/>
        <v>1135</v>
      </c>
      <c r="AQ74" t="s">
        <v>55</v>
      </c>
    </row>
    <row r="75" spans="1:42">
      <c r="A75" s="1" t="s">
        <v>330</v>
      </c>
      <c r="B75" s="2">
        <v>4967</v>
      </c>
      <c r="C75" s="1" t="s">
        <v>331</v>
      </c>
      <c r="D75">
        <v>65</v>
      </c>
      <c r="E75" s="5">
        <v>64</v>
      </c>
      <c r="F75" s="6">
        <v>56</v>
      </c>
      <c r="G75" s="6">
        <v>57</v>
      </c>
      <c r="J75">
        <v>65</v>
      </c>
      <c r="K75">
        <v>43</v>
      </c>
      <c r="L75">
        <v>38</v>
      </c>
      <c r="M75">
        <v>35</v>
      </c>
      <c r="N75" s="5">
        <v>32</v>
      </c>
      <c r="O75" s="5">
        <v>37</v>
      </c>
      <c r="P75" s="5">
        <v>63</v>
      </c>
      <c r="Q75" s="5">
        <v>63</v>
      </c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>
        <v>69</v>
      </c>
      <c r="AE75" s="5">
        <v>20</v>
      </c>
      <c r="AF75" s="5">
        <v>22</v>
      </c>
      <c r="AG75" s="5">
        <v>59</v>
      </c>
      <c r="AH75" s="5"/>
      <c r="AI75" s="5"/>
      <c r="AJ75" s="5">
        <v>22</v>
      </c>
      <c r="AK75" s="5">
        <v>20</v>
      </c>
      <c r="AL75" s="5">
        <v>39</v>
      </c>
      <c r="AM75" s="5">
        <v>38</v>
      </c>
      <c r="AN75" s="5">
        <v>40</v>
      </c>
      <c r="AO75" s="5">
        <v>90</v>
      </c>
      <c r="AP75">
        <f t="shared" si="2"/>
        <v>1037</v>
      </c>
    </row>
    <row r="76" spans="1:43">
      <c r="A76" s="1" t="s">
        <v>334</v>
      </c>
      <c r="B76" s="2">
        <v>4968</v>
      </c>
      <c r="C76" s="1" t="s">
        <v>335</v>
      </c>
      <c r="D76">
        <v>57</v>
      </c>
      <c r="E76" s="5">
        <v>51</v>
      </c>
      <c r="F76" s="6">
        <v>49</v>
      </c>
      <c r="H76">
        <v>53</v>
      </c>
      <c r="I76">
        <v>53</v>
      </c>
      <c r="K76">
        <v>42</v>
      </c>
      <c r="L76">
        <v>40</v>
      </c>
      <c r="M76">
        <v>35</v>
      </c>
      <c r="N76" s="5">
        <v>40</v>
      </c>
      <c r="O76" s="5">
        <v>44</v>
      </c>
      <c r="P76" s="5">
        <v>50</v>
      </c>
      <c r="Q76" s="5">
        <v>58</v>
      </c>
      <c r="R76" s="5"/>
      <c r="S76" s="5"/>
      <c r="T76" s="5"/>
      <c r="U76" s="5"/>
      <c r="V76" s="5"/>
      <c r="W76" s="5"/>
      <c r="X76" s="5">
        <v>73</v>
      </c>
      <c r="Y76" s="5">
        <v>23</v>
      </c>
      <c r="Z76" s="5">
        <v>21</v>
      </c>
      <c r="AA76" s="5"/>
      <c r="AB76" s="5"/>
      <c r="AC76" s="5"/>
      <c r="AD76" s="5"/>
      <c r="AE76" s="5"/>
      <c r="AF76" s="5"/>
      <c r="AG76" s="5">
        <v>36</v>
      </c>
      <c r="AH76" s="5"/>
      <c r="AI76" s="5"/>
      <c r="AJ76" s="5">
        <v>23</v>
      </c>
      <c r="AK76" s="5">
        <v>22</v>
      </c>
      <c r="AL76" s="5">
        <v>36</v>
      </c>
      <c r="AM76" s="5">
        <v>36</v>
      </c>
      <c r="AN76" s="5">
        <v>46</v>
      </c>
      <c r="AO76" s="5">
        <v>95</v>
      </c>
      <c r="AP76">
        <f t="shared" si="2"/>
        <v>983</v>
      </c>
      <c r="AQ76" t="s">
        <v>49</v>
      </c>
    </row>
    <row r="77" spans="1:43">
      <c r="A77" s="1" t="s">
        <v>338</v>
      </c>
      <c r="B77" s="2">
        <v>4969</v>
      </c>
      <c r="C77" s="1" t="s">
        <v>339</v>
      </c>
      <c r="D77">
        <v>57</v>
      </c>
      <c r="E77" s="5">
        <v>61</v>
      </c>
      <c r="F77" s="6">
        <v>57</v>
      </c>
      <c r="H77">
        <v>64</v>
      </c>
      <c r="I77">
        <v>47</v>
      </c>
      <c r="K77">
        <v>43</v>
      </c>
      <c r="L77">
        <v>40</v>
      </c>
      <c r="M77">
        <v>40</v>
      </c>
      <c r="N77" s="5">
        <v>39</v>
      </c>
      <c r="O77" s="5">
        <v>44</v>
      </c>
      <c r="P77" s="5">
        <v>69</v>
      </c>
      <c r="Q77" s="5">
        <v>63</v>
      </c>
      <c r="R77" s="5"/>
      <c r="S77" s="5"/>
      <c r="T77" s="5"/>
      <c r="U77" s="5"/>
      <c r="V77" s="5"/>
      <c r="W77" s="5"/>
      <c r="X77" s="5">
        <v>73</v>
      </c>
      <c r="Y77" s="5">
        <v>22</v>
      </c>
      <c r="Z77" s="5">
        <v>22</v>
      </c>
      <c r="AA77" s="5"/>
      <c r="AB77" s="5"/>
      <c r="AC77" s="5"/>
      <c r="AD77" s="5"/>
      <c r="AE77" s="5"/>
      <c r="AF77" s="5"/>
      <c r="AG77" s="5">
        <v>65</v>
      </c>
      <c r="AH77" s="5"/>
      <c r="AI77" s="5"/>
      <c r="AJ77" s="5">
        <v>22</v>
      </c>
      <c r="AK77" s="5">
        <v>21</v>
      </c>
      <c r="AL77" s="5">
        <v>38</v>
      </c>
      <c r="AM77" s="5">
        <v>37</v>
      </c>
      <c r="AN77" s="5">
        <v>44</v>
      </c>
      <c r="AO77" s="5">
        <v>93</v>
      </c>
      <c r="AP77">
        <f t="shared" si="2"/>
        <v>1061</v>
      </c>
      <c r="AQ77" t="s">
        <v>55</v>
      </c>
    </row>
    <row r="78" spans="1:43">
      <c r="A78" s="1" t="s">
        <v>342</v>
      </c>
      <c r="B78" s="2">
        <v>4970</v>
      </c>
      <c r="C78" s="1" t="s">
        <v>343</v>
      </c>
      <c r="D78">
        <v>44</v>
      </c>
      <c r="E78" s="5">
        <v>49</v>
      </c>
      <c r="F78" s="6">
        <v>42</v>
      </c>
      <c r="G78" s="6"/>
      <c r="H78" s="6">
        <v>42</v>
      </c>
      <c r="I78" s="6">
        <v>47</v>
      </c>
      <c r="K78">
        <v>40</v>
      </c>
      <c r="L78">
        <v>39</v>
      </c>
      <c r="M78">
        <v>39</v>
      </c>
      <c r="N78" s="5">
        <v>35</v>
      </c>
      <c r="O78" s="5">
        <v>38</v>
      </c>
      <c r="P78" s="5">
        <v>50</v>
      </c>
      <c r="Q78" s="5">
        <v>65</v>
      </c>
      <c r="R78" s="5"/>
      <c r="S78" s="5"/>
      <c r="T78" s="5"/>
      <c r="U78" s="5"/>
      <c r="V78" s="5"/>
      <c r="W78" s="5"/>
      <c r="X78" s="5">
        <v>61</v>
      </c>
      <c r="Y78" s="5">
        <v>21</v>
      </c>
      <c r="Z78" s="5">
        <v>21</v>
      </c>
      <c r="AA78" s="5"/>
      <c r="AB78" s="5"/>
      <c r="AC78" s="5"/>
      <c r="AD78" s="5"/>
      <c r="AE78" s="5"/>
      <c r="AF78" s="5"/>
      <c r="AG78" s="5">
        <v>48</v>
      </c>
      <c r="AH78" s="5"/>
      <c r="AI78" s="5"/>
      <c r="AJ78" s="5">
        <v>22</v>
      </c>
      <c r="AK78" s="5">
        <v>21</v>
      </c>
      <c r="AL78" s="5">
        <v>37</v>
      </c>
      <c r="AM78" s="5">
        <v>33</v>
      </c>
      <c r="AN78" s="5">
        <v>41</v>
      </c>
      <c r="AO78" s="5">
        <v>89</v>
      </c>
      <c r="AP78">
        <f t="shared" si="2"/>
        <v>924</v>
      </c>
      <c r="AQ78" t="s">
        <v>64</v>
      </c>
    </row>
    <row r="79" spans="1:43">
      <c r="A79" s="1" t="s">
        <v>348</v>
      </c>
      <c r="B79" s="2">
        <v>4971</v>
      </c>
      <c r="C79" s="1" t="s">
        <v>349</v>
      </c>
      <c r="D79">
        <v>69</v>
      </c>
      <c r="E79" s="5">
        <v>53</v>
      </c>
      <c r="F79" s="6">
        <v>57</v>
      </c>
      <c r="H79" s="6">
        <v>58</v>
      </c>
      <c r="I79" s="6">
        <v>64</v>
      </c>
      <c r="K79">
        <v>45</v>
      </c>
      <c r="L79">
        <v>45</v>
      </c>
      <c r="M79" s="5">
        <v>44</v>
      </c>
      <c r="N79" s="5">
        <v>38</v>
      </c>
      <c r="O79" s="5">
        <v>42</v>
      </c>
      <c r="P79" s="5">
        <v>67</v>
      </c>
      <c r="Q79" s="5">
        <v>77</v>
      </c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>
        <v>69</v>
      </c>
      <c r="AE79" s="5">
        <v>22</v>
      </c>
      <c r="AF79" s="5">
        <v>23</v>
      </c>
      <c r="AG79" s="5"/>
      <c r="AH79" s="5">
        <v>85</v>
      </c>
      <c r="AI79" s="5"/>
      <c r="AJ79" s="5">
        <v>23</v>
      </c>
      <c r="AK79" s="5">
        <v>24</v>
      </c>
      <c r="AL79" s="5">
        <v>47</v>
      </c>
      <c r="AM79" s="5">
        <v>46</v>
      </c>
      <c r="AN79" s="5">
        <v>47</v>
      </c>
      <c r="AO79" s="5">
        <v>96</v>
      </c>
      <c r="AP79">
        <f t="shared" si="2"/>
        <v>1141</v>
      </c>
      <c r="AQ79" t="s">
        <v>55</v>
      </c>
    </row>
    <row r="80" spans="1:43">
      <c r="A80" s="1" t="s">
        <v>350</v>
      </c>
      <c r="B80" s="2">
        <v>4972</v>
      </c>
      <c r="C80" s="1" t="s">
        <v>351</v>
      </c>
      <c r="D80">
        <v>51</v>
      </c>
      <c r="E80" s="5">
        <v>49</v>
      </c>
      <c r="F80" s="6">
        <v>49</v>
      </c>
      <c r="H80" s="6">
        <v>58</v>
      </c>
      <c r="I80" s="6">
        <v>48</v>
      </c>
      <c r="K80">
        <v>40</v>
      </c>
      <c r="L80">
        <v>41</v>
      </c>
      <c r="M80" s="5">
        <v>38</v>
      </c>
      <c r="N80" s="5">
        <v>37</v>
      </c>
      <c r="O80" s="5">
        <v>44</v>
      </c>
      <c r="P80" s="5">
        <v>65</v>
      </c>
      <c r="Q80" s="5">
        <v>65</v>
      </c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>
        <v>59</v>
      </c>
      <c r="AE80" s="5">
        <v>21</v>
      </c>
      <c r="AF80" s="5">
        <v>20</v>
      </c>
      <c r="AG80" s="5">
        <v>56</v>
      </c>
      <c r="AH80" s="5"/>
      <c r="AI80" s="5"/>
      <c r="AJ80" s="5">
        <v>22</v>
      </c>
      <c r="AK80" s="5">
        <v>20</v>
      </c>
      <c r="AL80" s="5">
        <v>36</v>
      </c>
      <c r="AM80" s="5">
        <v>34</v>
      </c>
      <c r="AN80" s="5">
        <v>41</v>
      </c>
      <c r="AO80" s="5">
        <v>90</v>
      </c>
      <c r="AP80">
        <f t="shared" si="2"/>
        <v>984</v>
      </c>
      <c r="AQ80" t="s">
        <v>64</v>
      </c>
    </row>
    <row r="81" spans="1:43">
      <c r="A81" s="1" t="s">
        <v>354</v>
      </c>
      <c r="B81" s="2">
        <v>4973</v>
      </c>
      <c r="C81" s="1" t="s">
        <v>355</v>
      </c>
      <c r="D81">
        <v>52</v>
      </c>
      <c r="E81" s="5">
        <v>41</v>
      </c>
      <c r="F81" s="6">
        <v>47</v>
      </c>
      <c r="G81" s="6">
        <v>40</v>
      </c>
      <c r="I81">
        <v>46</v>
      </c>
      <c r="K81">
        <v>42</v>
      </c>
      <c r="L81">
        <v>40</v>
      </c>
      <c r="M81" s="5">
        <v>40</v>
      </c>
      <c r="N81" s="5">
        <v>40</v>
      </c>
      <c r="O81" s="5">
        <v>40</v>
      </c>
      <c r="P81" s="5">
        <v>59</v>
      </c>
      <c r="Q81" s="5">
        <v>61</v>
      </c>
      <c r="R81" s="5"/>
      <c r="S81" s="5"/>
      <c r="T81" s="5"/>
      <c r="U81" s="5"/>
      <c r="V81" s="5"/>
      <c r="W81" s="5"/>
      <c r="X81" s="5">
        <v>50</v>
      </c>
      <c r="Y81" s="5">
        <v>20</v>
      </c>
      <c r="Z81" s="5">
        <v>19</v>
      </c>
      <c r="AA81" s="5"/>
      <c r="AB81" s="5"/>
      <c r="AC81" s="5"/>
      <c r="AD81" s="5"/>
      <c r="AE81" s="5"/>
      <c r="AF81" s="5"/>
      <c r="AG81" s="5"/>
      <c r="AH81" s="5">
        <v>71</v>
      </c>
      <c r="AI81" s="5"/>
      <c r="AJ81" s="5">
        <v>20</v>
      </c>
      <c r="AK81" s="5">
        <v>19</v>
      </c>
      <c r="AL81" s="5">
        <v>38</v>
      </c>
      <c r="AM81" s="5">
        <v>38</v>
      </c>
      <c r="AN81" s="5">
        <v>46</v>
      </c>
      <c r="AO81" s="5">
        <v>95</v>
      </c>
      <c r="AP81">
        <f t="shared" si="2"/>
        <v>964</v>
      </c>
      <c r="AQ81" t="s">
        <v>64</v>
      </c>
    </row>
    <row r="82" spans="1:43">
      <c r="A82" s="1" t="s">
        <v>362</v>
      </c>
      <c r="B82" s="2">
        <v>4974</v>
      </c>
      <c r="C82" s="1" t="s">
        <v>363</v>
      </c>
      <c r="D82">
        <v>49</v>
      </c>
      <c r="E82" s="5">
        <v>40</v>
      </c>
      <c r="F82" s="6">
        <v>40</v>
      </c>
      <c r="G82" s="6">
        <v>46</v>
      </c>
      <c r="I82">
        <v>48</v>
      </c>
      <c r="K82">
        <v>40</v>
      </c>
      <c r="L82">
        <v>40</v>
      </c>
      <c r="M82">
        <v>35</v>
      </c>
      <c r="N82" s="5">
        <v>33</v>
      </c>
      <c r="O82" s="5">
        <v>43</v>
      </c>
      <c r="P82" s="5">
        <v>61</v>
      </c>
      <c r="Q82" s="5">
        <v>52</v>
      </c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>
        <v>54</v>
      </c>
      <c r="AE82" s="5">
        <v>21</v>
      </c>
      <c r="AF82" s="5">
        <v>20</v>
      </c>
      <c r="AG82" s="5"/>
      <c r="AH82" s="5">
        <v>74</v>
      </c>
      <c r="AI82" s="5"/>
      <c r="AJ82" s="5">
        <v>20</v>
      </c>
      <c r="AK82" s="5">
        <v>20</v>
      </c>
      <c r="AL82" s="5">
        <v>45</v>
      </c>
      <c r="AM82" s="5">
        <v>40</v>
      </c>
      <c r="AN82" s="5">
        <v>43</v>
      </c>
      <c r="AO82" s="5">
        <v>92</v>
      </c>
      <c r="AP82">
        <f t="shared" si="2"/>
        <v>956</v>
      </c>
      <c r="AQ82" t="s">
        <v>64</v>
      </c>
    </row>
    <row r="83" spans="1:43">
      <c r="A83" s="1" t="s">
        <v>366</v>
      </c>
      <c r="B83" s="2">
        <v>4975</v>
      </c>
      <c r="C83" s="1" t="s">
        <v>367</v>
      </c>
      <c r="D83">
        <v>60</v>
      </c>
      <c r="E83" s="5">
        <v>45</v>
      </c>
      <c r="F83" s="6">
        <v>52</v>
      </c>
      <c r="G83" s="6">
        <v>59</v>
      </c>
      <c r="J83">
        <v>68</v>
      </c>
      <c r="K83">
        <v>42</v>
      </c>
      <c r="L83">
        <v>40</v>
      </c>
      <c r="M83">
        <v>39</v>
      </c>
      <c r="N83" s="5">
        <v>40</v>
      </c>
      <c r="O83" s="5">
        <v>44</v>
      </c>
      <c r="P83" s="5">
        <v>67</v>
      </c>
      <c r="Q83" s="5">
        <v>65</v>
      </c>
      <c r="R83" t="s">
        <v>48</v>
      </c>
      <c r="S83" t="s">
        <v>48</v>
      </c>
      <c r="T83" t="s">
        <v>48</v>
      </c>
      <c r="U83">
        <v>68</v>
      </c>
      <c r="V83">
        <v>17</v>
      </c>
      <c r="W83">
        <v>21</v>
      </c>
      <c r="X83" t="s">
        <v>48</v>
      </c>
      <c r="Y83" t="s">
        <v>48</v>
      </c>
      <c r="Z83" t="s">
        <v>48</v>
      </c>
      <c r="AA83" t="s">
        <v>48</v>
      </c>
      <c r="AB83" t="s">
        <v>48</v>
      </c>
      <c r="AC83" t="s">
        <v>48</v>
      </c>
      <c r="AD83" t="s">
        <v>48</v>
      </c>
      <c r="AE83" t="s">
        <v>48</v>
      </c>
      <c r="AF83" t="s">
        <v>48</v>
      </c>
      <c r="AG83" s="5"/>
      <c r="AH83" s="5">
        <v>76</v>
      </c>
      <c r="AI83" s="5"/>
      <c r="AJ83" s="5">
        <v>22</v>
      </c>
      <c r="AK83" s="5">
        <v>22</v>
      </c>
      <c r="AL83" s="5">
        <v>39</v>
      </c>
      <c r="AM83" s="5">
        <v>38</v>
      </c>
      <c r="AN83" s="5">
        <v>46</v>
      </c>
      <c r="AO83" s="5">
        <v>95</v>
      </c>
      <c r="AP83">
        <f t="shared" si="2"/>
        <v>1065</v>
      </c>
      <c r="AQ83" t="s">
        <v>55</v>
      </c>
    </row>
    <row r="84" spans="1:43">
      <c r="A84" s="1" t="s">
        <v>368</v>
      </c>
      <c r="B84" s="2">
        <v>4976</v>
      </c>
      <c r="C84" s="1" t="s">
        <v>369</v>
      </c>
      <c r="D84">
        <v>68</v>
      </c>
      <c r="E84" s="5">
        <v>55</v>
      </c>
      <c r="F84" s="6">
        <v>69</v>
      </c>
      <c r="H84">
        <v>65</v>
      </c>
      <c r="J84">
        <v>70</v>
      </c>
      <c r="K84">
        <v>47</v>
      </c>
      <c r="L84">
        <v>45</v>
      </c>
      <c r="M84">
        <v>39</v>
      </c>
      <c r="N84" s="5">
        <v>34</v>
      </c>
      <c r="O84" s="5">
        <v>45</v>
      </c>
      <c r="P84" s="5">
        <v>74</v>
      </c>
      <c r="Q84" s="5">
        <v>69</v>
      </c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>
        <v>71</v>
      </c>
      <c r="AE84" s="5">
        <v>21</v>
      </c>
      <c r="AF84" s="5">
        <v>22</v>
      </c>
      <c r="AG84" s="5"/>
      <c r="AH84" s="5">
        <v>83</v>
      </c>
      <c r="AI84" s="5"/>
      <c r="AJ84" s="5">
        <v>24</v>
      </c>
      <c r="AK84" s="5">
        <v>24</v>
      </c>
      <c r="AL84" s="5">
        <v>43</v>
      </c>
      <c r="AM84" s="5">
        <v>44</v>
      </c>
      <c r="AN84" s="5">
        <v>46</v>
      </c>
      <c r="AO84" s="5">
        <v>96</v>
      </c>
      <c r="AP84">
        <f t="shared" si="2"/>
        <v>1154</v>
      </c>
      <c r="AQ84" t="s">
        <v>55</v>
      </c>
    </row>
    <row r="85" spans="2:2">
      <c r="B85" s="4"/>
    </row>
    <row r="86" spans="2:43">
      <c r="B86" s="4"/>
      <c r="D86">
        <f>COUNTIF(D2:D84,"&gt;=66")</f>
        <v>16</v>
      </c>
      <c r="E86">
        <f t="shared" ref="E86:J86" si="3">COUNTIF(E2:E84,"&gt;=66")</f>
        <v>4</v>
      </c>
      <c r="F86">
        <f t="shared" si="3"/>
        <v>3</v>
      </c>
      <c r="G86">
        <f t="shared" si="3"/>
        <v>5</v>
      </c>
      <c r="H86">
        <f t="shared" si="3"/>
        <v>3</v>
      </c>
      <c r="I86">
        <f t="shared" si="3"/>
        <v>2</v>
      </c>
      <c r="J86">
        <f t="shared" si="3"/>
        <v>14</v>
      </c>
      <c r="L86">
        <f>COUNTIF(L2:L84,"&gt;=20")</f>
        <v>83</v>
      </c>
      <c r="M86">
        <f>COUNTIF(M2:M84,"&gt;=20")</f>
        <v>82</v>
      </c>
      <c r="N86">
        <f>COUNTIF(N2:N84,"&gt;=20")</f>
        <v>82</v>
      </c>
      <c r="O86">
        <f>COUNTIF(O2:O84,"&gt;=20")</f>
        <v>83</v>
      </c>
      <c r="P86">
        <f>COUNTIF(P2:P84,"&gt;=66")</f>
        <v>17</v>
      </c>
      <c r="Q86">
        <f>COUNTIF(Q2:Q84,"&gt;=66")</f>
        <v>23</v>
      </c>
      <c r="R86">
        <f>COUNTIF(R2:R84,"&gt;=66")</f>
        <v>4</v>
      </c>
      <c r="U86">
        <f>COUNTIF(U2:U84,"&gt;=66")</f>
        <v>10</v>
      </c>
      <c r="X86">
        <f>COUNTIF(X2:X84,"&gt;=66")</f>
        <v>8</v>
      </c>
      <c r="AA86">
        <f>COUNTIF(AA2:AA84,"&gt;=66")</f>
        <v>3</v>
      </c>
      <c r="AD86">
        <f>COUNTIF(AD2:AD84,"&gt;=66")</f>
        <v>7</v>
      </c>
      <c r="AG86">
        <f>COUNTIF(AG2:AG84,"&gt;=66")</f>
        <v>5</v>
      </c>
      <c r="AH86">
        <f>COUNTIF(AH2:AH84,"&gt;=66")</f>
        <v>34</v>
      </c>
      <c r="AI86">
        <f>COUNTIF(AI2:AI84,"&gt;=66")</f>
        <v>0</v>
      </c>
      <c r="AQ86" s="5"/>
    </row>
    <row r="87" spans="2:43">
      <c r="B87" s="4"/>
      <c r="D87">
        <f t="shared" ref="D87:J87" si="4">COUNTIFS(D2:D84,"&lt;66",D2:D84,"&gt;=60")</f>
        <v>19</v>
      </c>
      <c r="E87">
        <f t="shared" si="4"/>
        <v>21</v>
      </c>
      <c r="F87">
        <f t="shared" si="4"/>
        <v>10</v>
      </c>
      <c r="G87">
        <f t="shared" si="4"/>
        <v>11</v>
      </c>
      <c r="H87">
        <f t="shared" si="4"/>
        <v>11</v>
      </c>
      <c r="I87">
        <f t="shared" si="4"/>
        <v>2</v>
      </c>
      <c r="J87">
        <f t="shared" si="4"/>
        <v>10</v>
      </c>
      <c r="L87">
        <f>COUNTIF(L2:L84,"&lt;20")</f>
        <v>0</v>
      </c>
      <c r="M87">
        <f t="shared" ref="M87:N87" si="5">COUNTIF(M2:M84,"&lt;20")</f>
        <v>0</v>
      </c>
      <c r="N87">
        <f t="shared" si="5"/>
        <v>0</v>
      </c>
      <c r="P87">
        <f>COUNTIFS(P2:P84,"&lt;66",P2:P84,"&gt;=60")</f>
        <v>18</v>
      </c>
      <c r="Q87">
        <f>COUNTIFS(Q2:Q84,"&lt;66",Q2:Q84,"&gt;=60")</f>
        <v>24</v>
      </c>
      <c r="R87">
        <f>COUNTIFS(R2:R84,"&lt;66",R2:R84,"&gt;=60")</f>
        <v>4</v>
      </c>
      <c r="U87">
        <f>COUNTIFS(U2:U84,"&lt;66",U2:U84,"&gt;=60")</f>
        <v>4</v>
      </c>
      <c r="X87">
        <f>COUNTIFS(X2:X84,"&lt;66",X2:X84,"&gt;=60")</f>
        <v>3</v>
      </c>
      <c r="AA87">
        <f>COUNTIFS(AA2:AA84,"&lt;66",AA2:AA84,"&gt;=60")</f>
        <v>3</v>
      </c>
      <c r="AD87">
        <f>COUNTIFS(AD2:AD84,"&lt;66",AD2:AD84,"&gt;=60")</f>
        <v>7</v>
      </c>
      <c r="AG87">
        <f>COUNTIFS(AG2:AG84,"&lt;66",AG2:AG84,"&gt;=60")</f>
        <v>6</v>
      </c>
      <c r="AH87">
        <f>COUNTIFS(AH2:AH84,"&lt;66",AH2:AH84,"&gt;=60")</f>
        <v>5</v>
      </c>
      <c r="AI87">
        <f>COUNTIFS(AI2:AI84,"&lt;66",AI2:AI84,"&gt;=60")</f>
        <v>0</v>
      </c>
      <c r="AQ87" s="5"/>
    </row>
    <row r="88" spans="2:43">
      <c r="B88" s="4"/>
      <c r="D88">
        <f t="shared" ref="D88:J88" si="6">COUNTIFS(D2:D84,"&lt;60",D2:D84,"&gt;=55")</f>
        <v>16</v>
      </c>
      <c r="E88">
        <f t="shared" si="6"/>
        <v>17</v>
      </c>
      <c r="F88">
        <f t="shared" si="6"/>
        <v>16</v>
      </c>
      <c r="G88">
        <f t="shared" si="6"/>
        <v>7</v>
      </c>
      <c r="H88">
        <f t="shared" si="6"/>
        <v>6</v>
      </c>
      <c r="I88">
        <f t="shared" si="6"/>
        <v>5</v>
      </c>
      <c r="J88">
        <f t="shared" si="6"/>
        <v>7</v>
      </c>
      <c r="L88">
        <f>COUNTIF(L2:L84,"A")</f>
        <v>0</v>
      </c>
      <c r="M88">
        <f>COUNTIF(M2:M84,"A")</f>
        <v>1</v>
      </c>
      <c r="N88">
        <f>COUNTIF(N2:N84,"A")</f>
        <v>1</v>
      </c>
      <c r="P88">
        <f>COUNTIFS(P2:P84,"&lt;60",P2:P84,"&gt;=55")</f>
        <v>15</v>
      </c>
      <c r="Q88">
        <f>COUNTIFS(Q2:Q84,"&lt;60",Q2:Q84,"&gt;=55")</f>
        <v>9</v>
      </c>
      <c r="R88">
        <f>COUNTIFS(R2:R84,"&lt;60",R2:R84,"&gt;=55")</f>
        <v>0</v>
      </c>
      <c r="U88">
        <f>COUNTIFS(U2:U84,"&lt;60",U2:U84,"&gt;=55")</f>
        <v>0</v>
      </c>
      <c r="X88">
        <f>COUNTIFS(X2:X84,"&lt;60",X2:X84,"&gt;=55")</f>
        <v>0</v>
      </c>
      <c r="AA88">
        <f>COUNTIFS(AA2:AA84,"&lt;60",AA2:AA84,"&gt;=55")</f>
        <v>1</v>
      </c>
      <c r="AD88">
        <f>COUNTIFS(AD2:AD84,"&lt;60",AD2:AD84,"&gt;=55")</f>
        <v>6</v>
      </c>
      <c r="AG88">
        <f>COUNTIFS(AG2:AG84,"&lt;60",AG2:AG84,"&gt;=55")</f>
        <v>6</v>
      </c>
      <c r="AH88">
        <f>COUNTIFS(AH2:AH84,"&lt;60",AH2:AH84,"&gt;=55")</f>
        <v>3</v>
      </c>
      <c r="AI88">
        <f>COUNTIFS(AI2:AI84,"&lt;60",AI2:AI84,"&gt;=55")</f>
        <v>1</v>
      </c>
      <c r="AQ88" s="5"/>
    </row>
    <row r="89" spans="2:43">
      <c r="B89" s="4"/>
      <c r="D89">
        <f t="shared" ref="D89:J89" si="7">COUNTIFS(D2:D84,"&lt;55",D2:D84,"&gt;=50")</f>
        <v>9</v>
      </c>
      <c r="E89">
        <f t="shared" si="7"/>
        <v>15</v>
      </c>
      <c r="F89">
        <f t="shared" si="7"/>
        <v>14</v>
      </c>
      <c r="G89">
        <f t="shared" si="7"/>
        <v>8</v>
      </c>
      <c r="H89">
        <f t="shared" si="7"/>
        <v>7</v>
      </c>
      <c r="I89">
        <f t="shared" si="7"/>
        <v>6</v>
      </c>
      <c r="J89">
        <f t="shared" si="7"/>
        <v>8</v>
      </c>
      <c r="P89">
        <f>COUNTIFS(P2:P84,"&lt;55",P2:P84,"&gt;=50")</f>
        <v>17</v>
      </c>
      <c r="Q89">
        <f>COUNTIFS(Q2:Q84,"&lt;55",Q2:Q84,"&gt;=50")</f>
        <v>10</v>
      </c>
      <c r="R89">
        <f>COUNTIFS(R2:R84,"&lt;55",R2:R84,"&gt;=50")</f>
        <v>0</v>
      </c>
      <c r="U89">
        <f>COUNTIFS(U2:U84,"&lt;55",U2:U84,"&gt;=50")</f>
        <v>1</v>
      </c>
      <c r="X89">
        <f>COUNTIFS(X2:X84,"&lt;55",X2:X84,"&gt;=50")</f>
        <v>1</v>
      </c>
      <c r="AA89">
        <f>COUNTIFS(AA2:AA84,"&lt;55",AA2:AA84,"&gt;=50")</f>
        <v>2</v>
      </c>
      <c r="AD89">
        <f>COUNTIFS(AD2:AD84,"&lt;55",AD2:AD84,"&gt;=50")</f>
        <v>6</v>
      </c>
      <c r="AG89">
        <f>COUNTIFS(AG2:AG84,"&lt;55",AG2:AG84,"&gt;=50")</f>
        <v>4</v>
      </c>
      <c r="AH89">
        <f>COUNTIFS(AH2:AH84,"&lt;55",AH2:AH84,"&gt;=50")</f>
        <v>2</v>
      </c>
      <c r="AI89">
        <f>COUNTIFS(AI2:AI84,"&lt;55",AI2:AI84,"&gt;=50")</f>
        <v>1</v>
      </c>
      <c r="AQ89" s="5"/>
    </row>
    <row r="90" spans="2:43">
      <c r="B90" s="4"/>
      <c r="D90">
        <f>COUNTIFS(D2:D84,"&lt;50",D2:D84,"&gt;=40")</f>
        <v>22</v>
      </c>
      <c r="E90">
        <f>COUNTIFS(E2:E84,"&lt;50",E2:E84,"&gt;=40")</f>
        <v>26</v>
      </c>
      <c r="F90">
        <v>54</v>
      </c>
      <c r="G90">
        <f>COUNTIFS(G2:G84,"&lt;50",G2:G84,"&gt;=40")</f>
        <v>14</v>
      </c>
      <c r="H90">
        <f>COUNTIFS(H2:H84,"&lt;50",H2:H84,"&gt;=40")</f>
        <v>11</v>
      </c>
      <c r="I90">
        <f>COUNTIFS(I2:I84,"&lt;50",I2:I84,"&gt;=40")</f>
        <v>20</v>
      </c>
      <c r="J90">
        <f>COUNTIFS(J2:J84,"&lt;50",J2:J84,"&gt;=40")</f>
        <v>4</v>
      </c>
      <c r="P90">
        <f>COUNTIFS(P2:P84,"&lt;50",P2:P84,"&gt;=40")</f>
        <v>13</v>
      </c>
      <c r="Q90">
        <f>COUNTIFS(Q2:Q84,"&lt;50",Q2:Q84,"&gt;=40")</f>
        <v>12</v>
      </c>
      <c r="R90">
        <f>COUNTIFS(R2:R84,"&lt;50",R2:R84,"&gt;=40")</f>
        <v>3</v>
      </c>
      <c r="U90">
        <f>COUNTIFS(U2:U84,"&lt;50",U2:U84,"&gt;=40")</f>
        <v>3</v>
      </c>
      <c r="X90">
        <f>COUNTIFS(X2:X84,"&lt;50",X2:X84,"&gt;=40")</f>
        <v>1</v>
      </c>
      <c r="AA90">
        <f>COUNTIFS(AA2:AA84,"&lt;50",AA2:AA84,"&gt;=40")</f>
        <v>1</v>
      </c>
      <c r="AD90">
        <f>COUNTIFS(AD2:AD84,"&lt;50",AD2:AD84,"&gt;=40")</f>
        <v>3</v>
      </c>
      <c r="AG90">
        <f>COUNTIFS(AG2:AG84,"&lt;50",AG2:AG84,"&gt;=40")</f>
        <v>7</v>
      </c>
      <c r="AH90">
        <f>COUNTIFS(AH2:AH84,"&lt;50",AH2:AH84,"&gt;=40")</f>
        <v>2</v>
      </c>
      <c r="AI90">
        <f>COUNTIFS(AI2:AI84,"&lt;50",AI2:AI84,"&gt;=40")</f>
        <v>3</v>
      </c>
      <c r="AQ90" s="5"/>
    </row>
    <row r="91" spans="2:43">
      <c r="B91" s="4"/>
      <c r="D91">
        <f>COUNTIF(D2:D84,"&lt;40")</f>
        <v>1</v>
      </c>
      <c r="E91">
        <f t="shared" ref="E91:J91" si="8">COUNTIF(E2:E84,"&lt;40")</f>
        <v>0</v>
      </c>
      <c r="F91">
        <v>14</v>
      </c>
      <c r="G91">
        <f t="shared" si="8"/>
        <v>0</v>
      </c>
      <c r="H91">
        <f t="shared" si="8"/>
        <v>0</v>
      </c>
      <c r="I91">
        <f t="shared" si="8"/>
        <v>4</v>
      </c>
      <c r="J91">
        <f t="shared" si="8"/>
        <v>0</v>
      </c>
      <c r="P91">
        <f>COUNTIF(P2:P84,"&lt;40")</f>
        <v>3</v>
      </c>
      <c r="Q91">
        <f>COUNTIF(Q2:Q84,"&lt;40")</f>
        <v>5</v>
      </c>
      <c r="R91">
        <f>COUNTIF(R2:R84,"&lt;40")</f>
        <v>0</v>
      </c>
      <c r="U91">
        <f>COUNTIF(U2:U84,"&lt;40")</f>
        <v>1</v>
      </c>
      <c r="X91">
        <f>COUNTIF(X2:X84,"&lt;40")</f>
        <v>0</v>
      </c>
      <c r="AA91">
        <f>COUNTIF(AA2:AA84,"&lt;40")</f>
        <v>0</v>
      </c>
      <c r="AD91">
        <f>COUNTIF(AD2:AD84,"&lt;40")</f>
        <v>1</v>
      </c>
      <c r="AG91">
        <f>COUNTIF(AG2:AG84,"&lt;40")</f>
        <v>3</v>
      </c>
      <c r="AH91">
        <f>COUNTIF(AH2:AH84,"&lt;40")</f>
        <v>0</v>
      </c>
      <c r="AI91">
        <f>COUNTIF(AI2:AI84,"&lt;40")</f>
        <v>1</v>
      </c>
      <c r="AQ91" s="5"/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Q84"/>
  <sheetViews>
    <sheetView workbookViewId="0">
      <selection activeCell="Z87" sqref="Z87"/>
    </sheetView>
  </sheetViews>
  <sheetFormatPr defaultColWidth="9" defaultRowHeight="12.75"/>
  <cols>
    <col min="1" max="1" width="12.7142857142857" customWidth="1"/>
    <col min="3" max="3" width="36.7142857142857" customWidth="1"/>
  </cols>
  <sheetData>
    <row r="1" spans="1:43">
      <c r="A1" s="1" t="s">
        <v>0</v>
      </c>
      <c r="B1" s="2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</row>
    <row r="2" spans="1:43">
      <c r="A2" s="1" t="s">
        <v>56</v>
      </c>
      <c r="B2" s="2">
        <v>4001</v>
      </c>
      <c r="C2" s="1" t="s">
        <v>57</v>
      </c>
      <c r="D2">
        <v>60</v>
      </c>
      <c r="E2">
        <v>62</v>
      </c>
      <c r="F2">
        <v>65</v>
      </c>
      <c r="H2">
        <v>60</v>
      </c>
      <c r="I2">
        <v>52</v>
      </c>
      <c r="K2">
        <v>45</v>
      </c>
      <c r="L2">
        <v>42</v>
      </c>
      <c r="M2">
        <v>45</v>
      </c>
      <c r="N2">
        <v>45</v>
      </c>
      <c r="O2">
        <v>44</v>
      </c>
      <c r="P2">
        <v>56</v>
      </c>
      <c r="Q2">
        <v>61</v>
      </c>
      <c r="R2" t="s">
        <v>48</v>
      </c>
      <c r="S2" t="s">
        <v>48</v>
      </c>
      <c r="T2" t="s">
        <v>48</v>
      </c>
      <c r="U2" t="s">
        <v>48</v>
      </c>
      <c r="V2" t="s">
        <v>48</v>
      </c>
      <c r="W2" t="s">
        <v>48</v>
      </c>
      <c r="X2">
        <v>80</v>
      </c>
      <c r="Y2">
        <v>24</v>
      </c>
      <c r="Z2">
        <v>24</v>
      </c>
      <c r="AA2" t="s">
        <v>48</v>
      </c>
      <c r="AB2" t="s">
        <v>48</v>
      </c>
      <c r="AC2" t="s">
        <v>48</v>
      </c>
      <c r="AD2" t="s">
        <v>48</v>
      </c>
      <c r="AE2" t="s">
        <v>48</v>
      </c>
      <c r="AF2" t="s">
        <v>48</v>
      </c>
      <c r="AG2" t="s">
        <v>48</v>
      </c>
      <c r="AH2">
        <v>74</v>
      </c>
      <c r="AJ2">
        <v>23</v>
      </c>
      <c r="AK2">
        <v>22</v>
      </c>
      <c r="AL2">
        <v>45</v>
      </c>
      <c r="AM2">
        <v>45</v>
      </c>
      <c r="AN2">
        <v>45</v>
      </c>
      <c r="AO2">
        <v>95</v>
      </c>
      <c r="AP2">
        <f t="shared" ref="AP2:AP31" si="0">SUM(D2:AO2)</f>
        <v>1114</v>
      </c>
      <c r="AQ2" t="s">
        <v>55</v>
      </c>
    </row>
    <row r="3" spans="1:43">
      <c r="A3" s="1" t="s">
        <v>60</v>
      </c>
      <c r="B3" s="2">
        <v>4002</v>
      </c>
      <c r="C3" s="1" t="s">
        <v>61</v>
      </c>
      <c r="D3">
        <v>47</v>
      </c>
      <c r="E3">
        <v>40</v>
      </c>
      <c r="F3">
        <v>14</v>
      </c>
      <c r="G3">
        <v>36</v>
      </c>
      <c r="J3">
        <v>44</v>
      </c>
      <c r="K3">
        <v>35</v>
      </c>
      <c r="L3">
        <v>31</v>
      </c>
      <c r="M3">
        <v>39</v>
      </c>
      <c r="N3">
        <v>38</v>
      </c>
      <c r="O3">
        <v>30</v>
      </c>
      <c r="P3">
        <v>47</v>
      </c>
      <c r="Q3">
        <v>51</v>
      </c>
      <c r="R3" t="s">
        <v>48</v>
      </c>
      <c r="S3" t="s">
        <v>48</v>
      </c>
      <c r="T3" t="s">
        <v>48</v>
      </c>
      <c r="U3" t="s">
        <v>48</v>
      </c>
      <c r="V3" t="s">
        <v>48</v>
      </c>
      <c r="W3" t="s">
        <v>48</v>
      </c>
      <c r="X3">
        <v>46</v>
      </c>
      <c r="Y3">
        <v>21</v>
      </c>
      <c r="Z3">
        <v>21</v>
      </c>
      <c r="AA3" t="s">
        <v>48</v>
      </c>
      <c r="AB3" t="s">
        <v>48</v>
      </c>
      <c r="AC3" t="s">
        <v>48</v>
      </c>
      <c r="AD3" t="s">
        <v>48</v>
      </c>
      <c r="AE3" t="s">
        <v>48</v>
      </c>
      <c r="AF3" t="s">
        <v>48</v>
      </c>
      <c r="AG3" t="s">
        <v>48</v>
      </c>
      <c r="AH3">
        <v>69</v>
      </c>
      <c r="AJ3">
        <v>19</v>
      </c>
      <c r="AK3">
        <v>17</v>
      </c>
      <c r="AL3">
        <v>38</v>
      </c>
      <c r="AM3">
        <v>39</v>
      </c>
      <c r="AN3">
        <v>35</v>
      </c>
      <c r="AO3">
        <v>85</v>
      </c>
      <c r="AP3">
        <f t="shared" si="0"/>
        <v>842</v>
      </c>
      <c r="AQ3" t="s">
        <v>49</v>
      </c>
    </row>
    <row r="4" spans="1:43">
      <c r="A4" s="1" t="s">
        <v>62</v>
      </c>
      <c r="B4" s="2">
        <v>4003</v>
      </c>
      <c r="C4" s="1" t="s">
        <v>63</v>
      </c>
      <c r="D4">
        <v>56</v>
      </c>
      <c r="E4">
        <v>48</v>
      </c>
      <c r="F4">
        <v>48</v>
      </c>
      <c r="G4">
        <v>59</v>
      </c>
      <c r="J4">
        <v>64</v>
      </c>
      <c r="K4">
        <v>38</v>
      </c>
      <c r="L4">
        <v>33</v>
      </c>
      <c r="M4">
        <v>36</v>
      </c>
      <c r="N4">
        <v>32</v>
      </c>
      <c r="O4">
        <v>39</v>
      </c>
      <c r="P4">
        <v>58</v>
      </c>
      <c r="Q4">
        <v>65</v>
      </c>
      <c r="R4" t="s">
        <v>48</v>
      </c>
      <c r="S4" t="s">
        <v>48</v>
      </c>
      <c r="T4" t="s">
        <v>48</v>
      </c>
      <c r="U4">
        <v>61</v>
      </c>
      <c r="V4">
        <v>17</v>
      </c>
      <c r="W4">
        <v>18</v>
      </c>
      <c r="X4" t="s">
        <v>48</v>
      </c>
      <c r="Y4" t="s">
        <v>48</v>
      </c>
      <c r="Z4" t="s">
        <v>48</v>
      </c>
      <c r="AA4" t="s">
        <v>48</v>
      </c>
      <c r="AB4" t="s">
        <v>48</v>
      </c>
      <c r="AC4" t="s">
        <v>48</v>
      </c>
      <c r="AD4" t="s">
        <v>48</v>
      </c>
      <c r="AE4" t="s">
        <v>48</v>
      </c>
      <c r="AF4" t="s">
        <v>48</v>
      </c>
      <c r="AG4" t="s">
        <v>48</v>
      </c>
      <c r="AH4">
        <v>69</v>
      </c>
      <c r="AJ4">
        <v>24</v>
      </c>
      <c r="AK4">
        <v>22</v>
      </c>
      <c r="AL4">
        <v>34</v>
      </c>
      <c r="AM4">
        <v>32</v>
      </c>
      <c r="AN4">
        <v>43</v>
      </c>
      <c r="AO4">
        <v>93</v>
      </c>
      <c r="AP4">
        <f t="shared" si="0"/>
        <v>989</v>
      </c>
      <c r="AQ4" t="s">
        <v>64</v>
      </c>
    </row>
    <row r="5" spans="1:43">
      <c r="A5" s="1" t="s">
        <v>65</v>
      </c>
      <c r="B5" s="2">
        <v>4004</v>
      </c>
      <c r="C5" s="1" t="s">
        <v>66</v>
      </c>
      <c r="D5">
        <v>54</v>
      </c>
      <c r="E5">
        <v>54</v>
      </c>
      <c r="F5">
        <v>57</v>
      </c>
      <c r="H5">
        <v>63</v>
      </c>
      <c r="J5">
        <v>67</v>
      </c>
      <c r="K5">
        <v>45</v>
      </c>
      <c r="L5">
        <v>44</v>
      </c>
      <c r="M5">
        <v>43</v>
      </c>
      <c r="N5">
        <v>40</v>
      </c>
      <c r="O5">
        <v>45</v>
      </c>
      <c r="P5">
        <v>55</v>
      </c>
      <c r="Q5">
        <v>60</v>
      </c>
      <c r="R5" t="s">
        <v>48</v>
      </c>
      <c r="S5" t="s">
        <v>48</v>
      </c>
      <c r="T5" t="s">
        <v>48</v>
      </c>
      <c r="U5" t="s">
        <v>48</v>
      </c>
      <c r="V5" t="s">
        <v>48</v>
      </c>
      <c r="W5" t="s">
        <v>48</v>
      </c>
      <c r="X5">
        <v>69</v>
      </c>
      <c r="Y5">
        <v>24</v>
      </c>
      <c r="Z5">
        <v>23</v>
      </c>
      <c r="AA5" t="s">
        <v>48</v>
      </c>
      <c r="AB5" t="s">
        <v>48</v>
      </c>
      <c r="AC5" t="s">
        <v>48</v>
      </c>
      <c r="AD5" t="s">
        <v>48</v>
      </c>
      <c r="AE5" t="s">
        <v>48</v>
      </c>
      <c r="AF5" t="s">
        <v>48</v>
      </c>
      <c r="AG5" t="s">
        <v>48</v>
      </c>
      <c r="AH5">
        <v>70</v>
      </c>
      <c r="AJ5">
        <v>22</v>
      </c>
      <c r="AK5">
        <v>20</v>
      </c>
      <c r="AL5">
        <v>38</v>
      </c>
      <c r="AM5">
        <v>37</v>
      </c>
      <c r="AN5">
        <v>49</v>
      </c>
      <c r="AO5">
        <v>99</v>
      </c>
      <c r="AP5">
        <f t="shared" si="0"/>
        <v>1078</v>
      </c>
      <c r="AQ5" t="s">
        <v>55</v>
      </c>
    </row>
    <row r="6" spans="1:43">
      <c r="A6" s="1" t="s">
        <v>71</v>
      </c>
      <c r="B6" s="2">
        <v>4005</v>
      </c>
      <c r="C6" s="1" t="s">
        <v>72</v>
      </c>
      <c r="D6">
        <v>65</v>
      </c>
      <c r="E6">
        <v>54</v>
      </c>
      <c r="F6">
        <v>64</v>
      </c>
      <c r="G6">
        <v>47</v>
      </c>
      <c r="J6">
        <v>73</v>
      </c>
      <c r="K6">
        <v>45</v>
      </c>
      <c r="L6">
        <v>40</v>
      </c>
      <c r="M6">
        <v>44</v>
      </c>
      <c r="N6">
        <v>42</v>
      </c>
      <c r="O6">
        <v>45</v>
      </c>
      <c r="P6">
        <v>59</v>
      </c>
      <c r="Q6">
        <v>65</v>
      </c>
      <c r="R6">
        <v>71</v>
      </c>
      <c r="S6">
        <v>21</v>
      </c>
      <c r="T6">
        <v>24</v>
      </c>
      <c r="U6" t="s">
        <v>48</v>
      </c>
      <c r="V6" t="s">
        <v>48</v>
      </c>
      <c r="W6" t="s">
        <v>48</v>
      </c>
      <c r="X6" t="s">
        <v>48</v>
      </c>
      <c r="Y6" t="s">
        <v>48</v>
      </c>
      <c r="Z6" t="s">
        <v>48</v>
      </c>
      <c r="AA6" t="s">
        <v>48</v>
      </c>
      <c r="AB6" t="s">
        <v>48</v>
      </c>
      <c r="AC6" t="s">
        <v>48</v>
      </c>
      <c r="AD6" t="s">
        <v>48</v>
      </c>
      <c r="AE6" t="s">
        <v>48</v>
      </c>
      <c r="AF6" t="s">
        <v>48</v>
      </c>
      <c r="AG6" t="s">
        <v>48</v>
      </c>
      <c r="AH6">
        <v>70</v>
      </c>
      <c r="AJ6">
        <v>23</v>
      </c>
      <c r="AK6">
        <v>21</v>
      </c>
      <c r="AL6">
        <v>40</v>
      </c>
      <c r="AM6">
        <v>42</v>
      </c>
      <c r="AN6">
        <v>41</v>
      </c>
      <c r="AO6">
        <v>93</v>
      </c>
      <c r="AP6">
        <f t="shared" si="0"/>
        <v>1089</v>
      </c>
      <c r="AQ6" t="s">
        <v>55</v>
      </c>
    </row>
    <row r="7" spans="1:43">
      <c r="A7" s="1" t="s">
        <v>75</v>
      </c>
      <c r="B7" s="2">
        <v>4006</v>
      </c>
      <c r="C7" s="1" t="s">
        <v>76</v>
      </c>
      <c r="D7">
        <v>47</v>
      </c>
      <c r="E7">
        <v>61</v>
      </c>
      <c r="F7">
        <v>55</v>
      </c>
      <c r="G7">
        <v>43</v>
      </c>
      <c r="J7">
        <v>50</v>
      </c>
      <c r="K7">
        <v>40</v>
      </c>
      <c r="L7">
        <v>33</v>
      </c>
      <c r="M7">
        <v>38</v>
      </c>
      <c r="N7">
        <v>36</v>
      </c>
      <c r="O7">
        <v>38</v>
      </c>
      <c r="P7">
        <v>61</v>
      </c>
      <c r="Q7">
        <v>63</v>
      </c>
      <c r="R7" t="s">
        <v>48</v>
      </c>
      <c r="S7" t="s">
        <v>48</v>
      </c>
      <c r="T7" t="s">
        <v>48</v>
      </c>
      <c r="U7" t="s">
        <v>48</v>
      </c>
      <c r="V7" t="s">
        <v>48</v>
      </c>
      <c r="W7" t="s">
        <v>48</v>
      </c>
      <c r="X7" t="s">
        <v>48</v>
      </c>
      <c r="Y7" t="s">
        <v>48</v>
      </c>
      <c r="Z7" t="s">
        <v>48</v>
      </c>
      <c r="AA7">
        <v>69</v>
      </c>
      <c r="AB7">
        <v>22</v>
      </c>
      <c r="AC7">
        <v>21</v>
      </c>
      <c r="AD7" t="s">
        <v>48</v>
      </c>
      <c r="AE7" t="s">
        <v>48</v>
      </c>
      <c r="AF7" t="s">
        <v>48</v>
      </c>
      <c r="AG7">
        <v>58</v>
      </c>
      <c r="AJ7">
        <v>21</v>
      </c>
      <c r="AK7">
        <v>19</v>
      </c>
      <c r="AL7">
        <v>36</v>
      </c>
      <c r="AM7">
        <v>34</v>
      </c>
      <c r="AN7">
        <v>43</v>
      </c>
      <c r="AO7">
        <v>94</v>
      </c>
      <c r="AP7">
        <f t="shared" si="0"/>
        <v>982</v>
      </c>
      <c r="AQ7" t="s">
        <v>64</v>
      </c>
    </row>
    <row r="8" spans="1:43">
      <c r="A8" s="1" t="s">
        <v>81</v>
      </c>
      <c r="B8" s="2">
        <v>4007</v>
      </c>
      <c r="C8" s="1" t="s">
        <v>82</v>
      </c>
      <c r="D8">
        <v>56</v>
      </c>
      <c r="E8">
        <v>63</v>
      </c>
      <c r="F8">
        <v>52</v>
      </c>
      <c r="G8">
        <v>57</v>
      </c>
      <c r="J8">
        <v>65</v>
      </c>
      <c r="K8">
        <v>44</v>
      </c>
      <c r="L8">
        <v>40</v>
      </c>
      <c r="M8">
        <v>43</v>
      </c>
      <c r="N8">
        <v>42</v>
      </c>
      <c r="O8">
        <v>42</v>
      </c>
      <c r="P8">
        <v>53</v>
      </c>
      <c r="Q8">
        <v>62</v>
      </c>
      <c r="AD8">
        <v>64</v>
      </c>
      <c r="AE8">
        <v>21</v>
      </c>
      <c r="AF8">
        <v>19</v>
      </c>
      <c r="AH8">
        <v>75</v>
      </c>
      <c r="AJ8">
        <v>24</v>
      </c>
      <c r="AK8">
        <v>22</v>
      </c>
      <c r="AL8">
        <v>40</v>
      </c>
      <c r="AM8">
        <v>42</v>
      </c>
      <c r="AN8">
        <v>48</v>
      </c>
      <c r="AO8">
        <v>93</v>
      </c>
      <c r="AP8">
        <f t="shared" si="0"/>
        <v>1067</v>
      </c>
      <c r="AQ8" t="s">
        <v>55</v>
      </c>
    </row>
    <row r="9" spans="1:43">
      <c r="A9" s="1" t="s">
        <v>85</v>
      </c>
      <c r="B9" s="2">
        <v>4008</v>
      </c>
      <c r="C9" s="1" t="s">
        <v>86</v>
      </c>
      <c r="D9">
        <v>52</v>
      </c>
      <c r="E9">
        <v>59</v>
      </c>
      <c r="F9">
        <v>55</v>
      </c>
      <c r="G9">
        <v>61</v>
      </c>
      <c r="J9">
        <v>62</v>
      </c>
      <c r="K9">
        <v>42</v>
      </c>
      <c r="L9">
        <v>38</v>
      </c>
      <c r="M9">
        <v>40</v>
      </c>
      <c r="N9">
        <v>38</v>
      </c>
      <c r="O9">
        <v>45</v>
      </c>
      <c r="P9">
        <v>56</v>
      </c>
      <c r="Q9">
        <v>68</v>
      </c>
      <c r="AD9">
        <v>68</v>
      </c>
      <c r="AE9">
        <v>24</v>
      </c>
      <c r="AF9">
        <v>24</v>
      </c>
      <c r="AI9">
        <v>52</v>
      </c>
      <c r="AJ9">
        <v>23</v>
      </c>
      <c r="AK9">
        <v>22</v>
      </c>
      <c r="AL9">
        <v>45</v>
      </c>
      <c r="AM9">
        <v>46</v>
      </c>
      <c r="AN9">
        <v>47</v>
      </c>
      <c r="AO9">
        <v>96</v>
      </c>
      <c r="AP9">
        <f t="shared" si="0"/>
        <v>1063</v>
      </c>
      <c r="AQ9" t="s">
        <v>55</v>
      </c>
    </row>
    <row r="10" spans="1:43">
      <c r="A10" s="1" t="s">
        <v>89</v>
      </c>
      <c r="B10" s="2">
        <v>4010</v>
      </c>
      <c r="C10" s="1" t="s">
        <v>90</v>
      </c>
      <c r="D10">
        <v>57</v>
      </c>
      <c r="E10">
        <v>59</v>
      </c>
      <c r="F10">
        <v>66</v>
      </c>
      <c r="H10">
        <v>74</v>
      </c>
      <c r="J10">
        <v>73</v>
      </c>
      <c r="K10">
        <v>43</v>
      </c>
      <c r="L10">
        <v>38</v>
      </c>
      <c r="M10">
        <v>35</v>
      </c>
      <c r="N10">
        <v>32</v>
      </c>
      <c r="O10">
        <v>43</v>
      </c>
      <c r="P10">
        <v>59</v>
      </c>
      <c r="Q10">
        <v>73</v>
      </c>
      <c r="X10">
        <v>73</v>
      </c>
      <c r="Y10">
        <v>23</v>
      </c>
      <c r="Z10">
        <v>22</v>
      </c>
      <c r="AG10">
        <v>57</v>
      </c>
      <c r="AJ10">
        <v>20</v>
      </c>
      <c r="AK10">
        <v>19</v>
      </c>
      <c r="AL10">
        <v>37</v>
      </c>
      <c r="AM10">
        <v>38</v>
      </c>
      <c r="AN10">
        <v>45</v>
      </c>
      <c r="AO10">
        <v>94</v>
      </c>
      <c r="AP10">
        <f t="shared" si="0"/>
        <v>1080</v>
      </c>
      <c r="AQ10" t="s">
        <v>55</v>
      </c>
    </row>
    <row r="11" spans="1:43">
      <c r="A11" s="1" t="s">
        <v>97</v>
      </c>
      <c r="B11" s="2">
        <v>4011</v>
      </c>
      <c r="C11" s="1" t="s">
        <v>98</v>
      </c>
      <c r="D11">
        <v>44</v>
      </c>
      <c r="E11">
        <v>58</v>
      </c>
      <c r="F11">
        <v>56</v>
      </c>
      <c r="H11">
        <v>63</v>
      </c>
      <c r="J11">
        <v>65</v>
      </c>
      <c r="K11">
        <v>42</v>
      </c>
      <c r="L11">
        <v>38</v>
      </c>
      <c r="M11">
        <v>44</v>
      </c>
      <c r="N11">
        <v>42</v>
      </c>
      <c r="O11">
        <v>45</v>
      </c>
      <c r="P11">
        <v>56</v>
      </c>
      <c r="Q11">
        <v>63</v>
      </c>
      <c r="AD11">
        <v>56</v>
      </c>
      <c r="AE11">
        <v>22</v>
      </c>
      <c r="AF11">
        <v>18</v>
      </c>
      <c r="AG11">
        <v>61</v>
      </c>
      <c r="AJ11">
        <v>21</v>
      </c>
      <c r="AK11">
        <v>20</v>
      </c>
      <c r="AL11">
        <v>43</v>
      </c>
      <c r="AM11">
        <v>40</v>
      </c>
      <c r="AN11">
        <v>40</v>
      </c>
      <c r="AO11">
        <v>85</v>
      </c>
      <c r="AP11">
        <f t="shared" si="0"/>
        <v>1022</v>
      </c>
      <c r="AQ11" t="s">
        <v>55</v>
      </c>
    </row>
    <row r="12" spans="1:43">
      <c r="A12" s="1" t="s">
        <v>101</v>
      </c>
      <c r="B12" s="2">
        <v>4012</v>
      </c>
      <c r="C12" s="1" t="s">
        <v>102</v>
      </c>
      <c r="D12">
        <v>63</v>
      </c>
      <c r="E12">
        <v>63</v>
      </c>
      <c r="F12">
        <v>70</v>
      </c>
      <c r="G12">
        <v>62</v>
      </c>
      <c r="J12">
        <v>70</v>
      </c>
      <c r="K12">
        <v>43</v>
      </c>
      <c r="L12">
        <v>42</v>
      </c>
      <c r="M12">
        <v>45</v>
      </c>
      <c r="N12">
        <v>45</v>
      </c>
      <c r="O12">
        <v>43</v>
      </c>
      <c r="P12">
        <v>64</v>
      </c>
      <c r="Q12">
        <v>76</v>
      </c>
      <c r="AD12">
        <v>67</v>
      </c>
      <c r="AE12">
        <v>22</v>
      </c>
      <c r="AF12">
        <v>23</v>
      </c>
      <c r="AG12">
        <v>66</v>
      </c>
      <c r="AJ12">
        <v>24</v>
      </c>
      <c r="AK12">
        <v>22</v>
      </c>
      <c r="AL12">
        <v>42</v>
      </c>
      <c r="AM12">
        <v>40</v>
      </c>
      <c r="AN12">
        <v>48</v>
      </c>
      <c r="AO12">
        <v>96</v>
      </c>
      <c r="AP12">
        <f t="shared" si="0"/>
        <v>1136</v>
      </c>
      <c r="AQ12" t="s">
        <v>55</v>
      </c>
    </row>
    <row r="13" spans="1:43">
      <c r="A13" s="1" t="s">
        <v>105</v>
      </c>
      <c r="B13" s="2">
        <v>4013</v>
      </c>
      <c r="C13" s="1" t="s">
        <v>106</v>
      </c>
      <c r="D13">
        <v>48</v>
      </c>
      <c r="E13">
        <v>62</v>
      </c>
      <c r="F13">
        <v>66</v>
      </c>
      <c r="H13">
        <v>67</v>
      </c>
      <c r="I13">
        <v>60</v>
      </c>
      <c r="K13">
        <v>43</v>
      </c>
      <c r="L13">
        <v>39</v>
      </c>
      <c r="M13">
        <v>39</v>
      </c>
      <c r="N13">
        <v>38</v>
      </c>
      <c r="O13">
        <v>42</v>
      </c>
      <c r="P13">
        <v>62</v>
      </c>
      <c r="Q13">
        <v>63</v>
      </c>
      <c r="R13" t="s">
        <v>48</v>
      </c>
      <c r="S13" t="s">
        <v>48</v>
      </c>
      <c r="T13" t="s">
        <v>48</v>
      </c>
      <c r="U13">
        <v>70</v>
      </c>
      <c r="V13">
        <v>19</v>
      </c>
      <c r="W13">
        <v>20</v>
      </c>
      <c r="X13" t="s">
        <v>48</v>
      </c>
      <c r="Y13" t="s">
        <v>48</v>
      </c>
      <c r="Z13" t="s">
        <v>48</v>
      </c>
      <c r="AA13" t="s">
        <v>48</v>
      </c>
      <c r="AB13" t="s">
        <v>48</v>
      </c>
      <c r="AC13" t="s">
        <v>48</v>
      </c>
      <c r="AD13" t="s">
        <v>48</v>
      </c>
      <c r="AE13" t="s">
        <v>48</v>
      </c>
      <c r="AF13" t="s">
        <v>48</v>
      </c>
      <c r="AH13">
        <v>78</v>
      </c>
      <c r="AJ13">
        <v>22</v>
      </c>
      <c r="AK13">
        <v>19</v>
      </c>
      <c r="AL13">
        <v>44</v>
      </c>
      <c r="AM13">
        <v>41</v>
      </c>
      <c r="AN13">
        <v>42</v>
      </c>
      <c r="AO13">
        <v>89</v>
      </c>
      <c r="AP13">
        <f t="shared" si="0"/>
        <v>1073</v>
      </c>
      <c r="AQ13" t="s">
        <v>55</v>
      </c>
    </row>
    <row r="14" spans="1:43">
      <c r="A14" s="1" t="s">
        <v>107</v>
      </c>
      <c r="B14" s="2">
        <v>4014</v>
      </c>
      <c r="C14" s="1" t="s">
        <v>108</v>
      </c>
      <c r="D14">
        <v>22</v>
      </c>
      <c r="E14">
        <v>48</v>
      </c>
      <c r="F14">
        <v>40</v>
      </c>
      <c r="H14">
        <v>49</v>
      </c>
      <c r="J14">
        <v>49</v>
      </c>
      <c r="K14">
        <v>39</v>
      </c>
      <c r="L14">
        <v>31</v>
      </c>
      <c r="M14">
        <v>35</v>
      </c>
      <c r="N14">
        <v>30</v>
      </c>
      <c r="O14">
        <v>42</v>
      </c>
      <c r="P14">
        <v>43</v>
      </c>
      <c r="Q14">
        <v>42</v>
      </c>
      <c r="X14">
        <v>29</v>
      </c>
      <c r="Y14">
        <v>22</v>
      </c>
      <c r="Z14">
        <v>20</v>
      </c>
      <c r="AG14">
        <v>49</v>
      </c>
      <c r="AJ14">
        <v>20</v>
      </c>
      <c r="AK14">
        <v>18</v>
      </c>
      <c r="AL14">
        <v>34</v>
      </c>
      <c r="AM14">
        <v>32</v>
      </c>
      <c r="AN14">
        <v>46</v>
      </c>
      <c r="AO14">
        <v>94</v>
      </c>
      <c r="AP14">
        <f t="shared" si="0"/>
        <v>834</v>
      </c>
      <c r="AQ14" t="s">
        <v>49</v>
      </c>
    </row>
    <row r="15" spans="1:43">
      <c r="A15" s="1" t="s">
        <v>111</v>
      </c>
      <c r="B15" s="2">
        <v>4015</v>
      </c>
      <c r="C15" s="1" t="s">
        <v>112</v>
      </c>
      <c r="D15">
        <v>60</v>
      </c>
      <c r="E15">
        <v>60</v>
      </c>
      <c r="F15">
        <v>61</v>
      </c>
      <c r="H15">
        <v>62</v>
      </c>
      <c r="I15">
        <v>55</v>
      </c>
      <c r="K15">
        <v>41</v>
      </c>
      <c r="L15">
        <v>31</v>
      </c>
      <c r="M15">
        <v>36</v>
      </c>
      <c r="N15">
        <v>30</v>
      </c>
      <c r="O15">
        <v>41</v>
      </c>
      <c r="P15">
        <v>58</v>
      </c>
      <c r="Q15">
        <v>66</v>
      </c>
      <c r="AD15">
        <v>62</v>
      </c>
      <c r="AE15">
        <v>19</v>
      </c>
      <c r="AF15">
        <v>19</v>
      </c>
      <c r="AG15">
        <v>62</v>
      </c>
      <c r="AJ15">
        <v>18</v>
      </c>
      <c r="AK15">
        <v>15</v>
      </c>
      <c r="AL15">
        <v>37</v>
      </c>
      <c r="AM15">
        <v>37</v>
      </c>
      <c r="AN15">
        <v>41</v>
      </c>
      <c r="AO15">
        <v>85</v>
      </c>
      <c r="AP15">
        <f t="shared" si="0"/>
        <v>996</v>
      </c>
      <c r="AQ15" t="s">
        <v>55</v>
      </c>
    </row>
    <row r="16" spans="1:43">
      <c r="A16" s="1" t="s">
        <v>115</v>
      </c>
      <c r="B16" s="2">
        <v>4016</v>
      </c>
      <c r="C16" s="1" t="s">
        <v>116</v>
      </c>
      <c r="D16">
        <v>61</v>
      </c>
      <c r="E16">
        <v>47</v>
      </c>
      <c r="F16">
        <v>41</v>
      </c>
      <c r="H16">
        <v>52</v>
      </c>
      <c r="J16">
        <v>52</v>
      </c>
      <c r="K16">
        <v>36</v>
      </c>
      <c r="L16">
        <v>32</v>
      </c>
      <c r="M16">
        <v>29</v>
      </c>
      <c r="N16">
        <v>28</v>
      </c>
      <c r="O16">
        <v>40</v>
      </c>
      <c r="P16">
        <v>60</v>
      </c>
      <c r="Q16">
        <v>61</v>
      </c>
      <c r="R16" t="s">
        <v>48</v>
      </c>
      <c r="S16" t="s">
        <v>48</v>
      </c>
      <c r="T16" t="s">
        <v>48</v>
      </c>
      <c r="U16" t="s">
        <v>48</v>
      </c>
      <c r="V16" t="s">
        <v>48</v>
      </c>
      <c r="W16" t="s">
        <v>48</v>
      </c>
      <c r="X16" t="s">
        <v>48</v>
      </c>
      <c r="Y16" t="s">
        <v>48</v>
      </c>
      <c r="Z16" t="s">
        <v>48</v>
      </c>
      <c r="AA16">
        <v>51</v>
      </c>
      <c r="AB16">
        <v>23</v>
      </c>
      <c r="AC16">
        <v>20</v>
      </c>
      <c r="AD16" t="s">
        <v>48</v>
      </c>
      <c r="AE16" t="s">
        <v>48</v>
      </c>
      <c r="AF16" t="s">
        <v>48</v>
      </c>
      <c r="AG16">
        <v>58</v>
      </c>
      <c r="AJ16">
        <v>18</v>
      </c>
      <c r="AK16">
        <v>15</v>
      </c>
      <c r="AL16">
        <v>40</v>
      </c>
      <c r="AM16">
        <v>40</v>
      </c>
      <c r="AN16">
        <v>40</v>
      </c>
      <c r="AO16">
        <v>80</v>
      </c>
      <c r="AP16">
        <f t="shared" si="0"/>
        <v>924</v>
      </c>
      <c r="AQ16" t="s">
        <v>64</v>
      </c>
    </row>
    <row r="17" spans="1:43">
      <c r="A17" s="1" t="s">
        <v>119</v>
      </c>
      <c r="B17" s="2">
        <v>4017</v>
      </c>
      <c r="C17" s="1" t="s">
        <v>120</v>
      </c>
      <c r="D17">
        <v>71</v>
      </c>
      <c r="E17">
        <v>66</v>
      </c>
      <c r="F17">
        <v>66</v>
      </c>
      <c r="G17">
        <v>61</v>
      </c>
      <c r="J17">
        <v>67</v>
      </c>
      <c r="K17">
        <v>43</v>
      </c>
      <c r="L17">
        <v>46</v>
      </c>
      <c r="M17">
        <v>42</v>
      </c>
      <c r="N17">
        <v>40</v>
      </c>
      <c r="O17">
        <v>42</v>
      </c>
      <c r="P17">
        <v>73</v>
      </c>
      <c r="Q17">
        <v>69</v>
      </c>
      <c r="AD17">
        <v>57</v>
      </c>
      <c r="AE17">
        <v>22</v>
      </c>
      <c r="AF17">
        <v>23</v>
      </c>
      <c r="AH17">
        <v>80</v>
      </c>
      <c r="AJ17">
        <v>24</v>
      </c>
      <c r="AK17">
        <v>22</v>
      </c>
      <c r="AL17">
        <v>41</v>
      </c>
      <c r="AM17">
        <v>41</v>
      </c>
      <c r="AN17">
        <v>47</v>
      </c>
      <c r="AO17">
        <v>92</v>
      </c>
      <c r="AP17">
        <f t="shared" si="0"/>
        <v>1135</v>
      </c>
      <c r="AQ17" t="s">
        <v>55</v>
      </c>
    </row>
    <row r="18" spans="1:43">
      <c r="A18" s="1" t="s">
        <v>123</v>
      </c>
      <c r="B18" s="2">
        <v>4018</v>
      </c>
      <c r="C18" s="1" t="s">
        <v>124</v>
      </c>
      <c r="D18">
        <v>55</v>
      </c>
      <c r="E18">
        <v>65</v>
      </c>
      <c r="F18">
        <v>61</v>
      </c>
      <c r="G18">
        <v>51</v>
      </c>
      <c r="J18">
        <v>68</v>
      </c>
      <c r="K18">
        <v>45</v>
      </c>
      <c r="L18">
        <v>41</v>
      </c>
      <c r="M18">
        <v>44</v>
      </c>
      <c r="N18">
        <v>43</v>
      </c>
      <c r="O18">
        <v>42</v>
      </c>
      <c r="P18">
        <v>69</v>
      </c>
      <c r="Q18">
        <v>70</v>
      </c>
      <c r="AD18">
        <v>66</v>
      </c>
      <c r="AE18">
        <v>23</v>
      </c>
      <c r="AF18">
        <v>21</v>
      </c>
      <c r="AI18">
        <v>58</v>
      </c>
      <c r="AJ18">
        <v>23</v>
      </c>
      <c r="AK18">
        <v>22</v>
      </c>
      <c r="AL18">
        <v>43</v>
      </c>
      <c r="AM18">
        <v>44</v>
      </c>
      <c r="AN18">
        <v>47</v>
      </c>
      <c r="AO18">
        <v>96</v>
      </c>
      <c r="AP18">
        <f t="shared" si="0"/>
        <v>1097</v>
      </c>
      <c r="AQ18" t="s">
        <v>55</v>
      </c>
    </row>
    <row r="19" spans="1:43">
      <c r="A19" s="1" t="s">
        <v>127</v>
      </c>
      <c r="B19" s="2">
        <v>4019</v>
      </c>
      <c r="C19" s="1" t="s">
        <v>128</v>
      </c>
      <c r="D19">
        <v>67</v>
      </c>
      <c r="E19">
        <v>76</v>
      </c>
      <c r="F19">
        <v>76</v>
      </c>
      <c r="H19">
        <v>64</v>
      </c>
      <c r="J19">
        <v>70</v>
      </c>
      <c r="K19">
        <v>42</v>
      </c>
      <c r="L19">
        <v>36</v>
      </c>
      <c r="M19">
        <v>40</v>
      </c>
      <c r="N19">
        <v>38</v>
      </c>
      <c r="O19">
        <v>39</v>
      </c>
      <c r="P19">
        <v>74</v>
      </c>
      <c r="Q19">
        <v>77</v>
      </c>
      <c r="AD19">
        <v>68</v>
      </c>
      <c r="AE19">
        <v>20</v>
      </c>
      <c r="AF19">
        <v>17</v>
      </c>
      <c r="AH19">
        <v>78</v>
      </c>
      <c r="AJ19">
        <v>24</v>
      </c>
      <c r="AK19">
        <v>22</v>
      </c>
      <c r="AL19">
        <v>37</v>
      </c>
      <c r="AM19">
        <v>38</v>
      </c>
      <c r="AN19">
        <v>45</v>
      </c>
      <c r="AO19">
        <v>90</v>
      </c>
      <c r="AP19">
        <f t="shared" si="0"/>
        <v>1138</v>
      </c>
      <c r="AQ19" t="s">
        <v>55</v>
      </c>
    </row>
    <row r="20" spans="1:43">
      <c r="A20" s="1" t="s">
        <v>133</v>
      </c>
      <c r="B20" s="2">
        <v>4020</v>
      </c>
      <c r="C20" s="1" t="s">
        <v>134</v>
      </c>
      <c r="D20">
        <v>63</v>
      </c>
      <c r="E20">
        <v>62</v>
      </c>
      <c r="F20">
        <v>51</v>
      </c>
      <c r="H20">
        <v>56</v>
      </c>
      <c r="I20">
        <v>51</v>
      </c>
      <c r="K20">
        <v>41</v>
      </c>
      <c r="L20">
        <v>37</v>
      </c>
      <c r="M20">
        <v>35</v>
      </c>
      <c r="N20">
        <v>30</v>
      </c>
      <c r="O20">
        <v>38</v>
      </c>
      <c r="P20">
        <v>62</v>
      </c>
      <c r="Q20">
        <v>64</v>
      </c>
      <c r="R20" t="s">
        <v>48</v>
      </c>
      <c r="S20" t="s">
        <v>48</v>
      </c>
      <c r="T20" t="s">
        <v>48</v>
      </c>
      <c r="U20">
        <v>71</v>
      </c>
      <c r="V20">
        <v>22</v>
      </c>
      <c r="W20">
        <v>21</v>
      </c>
      <c r="X20" t="s">
        <v>48</v>
      </c>
      <c r="Y20" t="s">
        <v>48</v>
      </c>
      <c r="Z20" t="s">
        <v>48</v>
      </c>
      <c r="AA20" t="s">
        <v>48</v>
      </c>
      <c r="AB20" t="s">
        <v>48</v>
      </c>
      <c r="AC20" t="s">
        <v>48</v>
      </c>
      <c r="AD20" t="s">
        <v>48</v>
      </c>
      <c r="AE20" t="s">
        <v>48</v>
      </c>
      <c r="AF20" t="s">
        <v>48</v>
      </c>
      <c r="AH20">
        <v>79</v>
      </c>
      <c r="AJ20">
        <v>20</v>
      </c>
      <c r="AK20">
        <v>18</v>
      </c>
      <c r="AL20">
        <v>35</v>
      </c>
      <c r="AM20">
        <v>38</v>
      </c>
      <c r="AN20">
        <v>40</v>
      </c>
      <c r="AO20">
        <v>85</v>
      </c>
      <c r="AP20">
        <f t="shared" si="0"/>
        <v>1019</v>
      </c>
      <c r="AQ20" t="s">
        <v>55</v>
      </c>
    </row>
    <row r="21" spans="1:43">
      <c r="A21" s="1" t="s">
        <v>139</v>
      </c>
      <c r="B21" s="2">
        <v>4021</v>
      </c>
      <c r="C21" s="1" t="s">
        <v>140</v>
      </c>
      <c r="D21">
        <v>58</v>
      </c>
      <c r="E21">
        <v>57</v>
      </c>
      <c r="F21">
        <v>52</v>
      </c>
      <c r="H21">
        <v>44</v>
      </c>
      <c r="I21">
        <v>46</v>
      </c>
      <c r="K21">
        <v>44</v>
      </c>
      <c r="L21">
        <v>41</v>
      </c>
      <c r="M21">
        <v>42</v>
      </c>
      <c r="N21">
        <v>40</v>
      </c>
      <c r="O21">
        <v>43</v>
      </c>
      <c r="P21">
        <v>59</v>
      </c>
      <c r="Q21">
        <v>66</v>
      </c>
      <c r="AD21">
        <v>59</v>
      </c>
      <c r="AE21">
        <v>22</v>
      </c>
      <c r="AF21">
        <v>22</v>
      </c>
      <c r="AH21">
        <v>62</v>
      </c>
      <c r="AJ21">
        <v>21</v>
      </c>
      <c r="AK21">
        <v>18</v>
      </c>
      <c r="AL21">
        <v>39</v>
      </c>
      <c r="AM21">
        <v>40</v>
      </c>
      <c r="AN21">
        <v>46</v>
      </c>
      <c r="AO21">
        <v>94</v>
      </c>
      <c r="AP21">
        <f t="shared" si="0"/>
        <v>1015</v>
      </c>
      <c r="AQ21" t="s">
        <v>55</v>
      </c>
    </row>
    <row r="22" spans="1:43">
      <c r="A22" s="1" t="s">
        <v>145</v>
      </c>
      <c r="B22" s="2">
        <v>4022</v>
      </c>
      <c r="C22" s="1" t="s">
        <v>146</v>
      </c>
      <c r="D22">
        <v>75</v>
      </c>
      <c r="E22">
        <v>65</v>
      </c>
      <c r="F22">
        <v>52</v>
      </c>
      <c r="G22">
        <v>67</v>
      </c>
      <c r="J22">
        <v>65</v>
      </c>
      <c r="K22">
        <v>44</v>
      </c>
      <c r="L22">
        <v>47</v>
      </c>
      <c r="M22">
        <v>42</v>
      </c>
      <c r="N22">
        <v>43</v>
      </c>
      <c r="O22">
        <v>45</v>
      </c>
      <c r="P22">
        <v>70</v>
      </c>
      <c r="Q22">
        <v>66</v>
      </c>
      <c r="AD22">
        <v>57</v>
      </c>
      <c r="AE22">
        <v>22</v>
      </c>
      <c r="AF22">
        <v>23</v>
      </c>
      <c r="AH22">
        <v>77</v>
      </c>
      <c r="AJ22">
        <v>24</v>
      </c>
      <c r="AK22">
        <v>22</v>
      </c>
      <c r="AL22">
        <v>45</v>
      </c>
      <c r="AM22">
        <v>42</v>
      </c>
      <c r="AN22">
        <v>48</v>
      </c>
      <c r="AO22">
        <v>96</v>
      </c>
      <c r="AP22">
        <f t="shared" si="0"/>
        <v>1137</v>
      </c>
      <c r="AQ22" t="s">
        <v>55</v>
      </c>
    </row>
    <row r="23" spans="1:43">
      <c r="A23" s="1" t="s">
        <v>149</v>
      </c>
      <c r="B23" s="2">
        <v>4023</v>
      </c>
      <c r="C23" s="1" t="s">
        <v>150</v>
      </c>
      <c r="D23">
        <v>65</v>
      </c>
      <c r="E23">
        <v>66</v>
      </c>
      <c r="F23">
        <v>61</v>
      </c>
      <c r="G23">
        <v>65</v>
      </c>
      <c r="J23">
        <v>66</v>
      </c>
      <c r="K23">
        <v>45</v>
      </c>
      <c r="L23">
        <v>46</v>
      </c>
      <c r="M23">
        <v>44</v>
      </c>
      <c r="N23">
        <v>42</v>
      </c>
      <c r="O23">
        <v>43</v>
      </c>
      <c r="P23">
        <v>61</v>
      </c>
      <c r="Q23">
        <v>59</v>
      </c>
      <c r="AD23">
        <v>72</v>
      </c>
      <c r="AE23">
        <v>22</v>
      </c>
      <c r="AF23">
        <v>21</v>
      </c>
      <c r="AH23">
        <v>71</v>
      </c>
      <c r="AJ23">
        <v>24</v>
      </c>
      <c r="AK23">
        <v>22</v>
      </c>
      <c r="AL23">
        <v>39</v>
      </c>
      <c r="AM23">
        <v>40</v>
      </c>
      <c r="AN23">
        <v>48</v>
      </c>
      <c r="AO23">
        <v>96</v>
      </c>
      <c r="AP23">
        <f t="shared" si="0"/>
        <v>1118</v>
      </c>
      <c r="AQ23" t="s">
        <v>55</v>
      </c>
    </row>
    <row r="24" spans="1:43">
      <c r="A24" s="1" t="s">
        <v>151</v>
      </c>
      <c r="B24" s="2">
        <v>4078</v>
      </c>
      <c r="C24" s="1" t="s">
        <v>152</v>
      </c>
      <c r="D24">
        <v>65</v>
      </c>
      <c r="E24">
        <v>44</v>
      </c>
      <c r="F24">
        <v>58</v>
      </c>
      <c r="H24">
        <v>51</v>
      </c>
      <c r="J24">
        <v>52</v>
      </c>
      <c r="K24">
        <v>32</v>
      </c>
      <c r="L24">
        <v>25</v>
      </c>
      <c r="M24">
        <v>30</v>
      </c>
      <c r="N24">
        <v>25</v>
      </c>
      <c r="O24">
        <v>25</v>
      </c>
      <c r="P24">
        <v>53</v>
      </c>
      <c r="Q24">
        <v>63</v>
      </c>
      <c r="R24">
        <v>51</v>
      </c>
      <c r="S24">
        <v>16</v>
      </c>
      <c r="T24">
        <v>11</v>
      </c>
      <c r="AG24">
        <v>62</v>
      </c>
      <c r="AJ24">
        <v>18</v>
      </c>
      <c r="AK24">
        <v>18</v>
      </c>
      <c r="AL24">
        <v>30</v>
      </c>
      <c r="AM24">
        <v>30</v>
      </c>
      <c r="AN24">
        <v>35</v>
      </c>
      <c r="AO24">
        <v>70</v>
      </c>
      <c r="AP24">
        <f t="shared" si="0"/>
        <v>864</v>
      </c>
      <c r="AQ24" t="s">
        <v>52</v>
      </c>
    </row>
    <row r="25" spans="1:43">
      <c r="A25" s="1" t="s">
        <v>155</v>
      </c>
      <c r="B25" s="2">
        <v>4024</v>
      </c>
      <c r="C25" s="1" t="s">
        <v>156</v>
      </c>
      <c r="D25">
        <v>71</v>
      </c>
      <c r="E25">
        <v>66</v>
      </c>
      <c r="F25">
        <v>57</v>
      </c>
      <c r="G25">
        <v>60</v>
      </c>
      <c r="J25">
        <v>71</v>
      </c>
      <c r="K25">
        <v>44</v>
      </c>
      <c r="L25">
        <v>44</v>
      </c>
      <c r="M25">
        <v>43</v>
      </c>
      <c r="N25">
        <v>42</v>
      </c>
      <c r="O25">
        <v>45</v>
      </c>
      <c r="P25">
        <v>59</v>
      </c>
      <c r="Q25">
        <v>71</v>
      </c>
      <c r="R25" t="s">
        <v>48</v>
      </c>
      <c r="S25" t="s">
        <v>48</v>
      </c>
      <c r="T25" t="s">
        <v>48</v>
      </c>
      <c r="U25">
        <v>63</v>
      </c>
      <c r="V25">
        <v>22</v>
      </c>
      <c r="W25">
        <v>23</v>
      </c>
      <c r="X25" t="s">
        <v>48</v>
      </c>
      <c r="Y25" t="s">
        <v>48</v>
      </c>
      <c r="Z25" t="s">
        <v>48</v>
      </c>
      <c r="AA25" t="s">
        <v>48</v>
      </c>
      <c r="AB25" t="s">
        <v>48</v>
      </c>
      <c r="AC25" t="s">
        <v>48</v>
      </c>
      <c r="AD25" t="s">
        <v>48</v>
      </c>
      <c r="AE25" t="s">
        <v>48</v>
      </c>
      <c r="AF25" t="s">
        <v>48</v>
      </c>
      <c r="AI25">
        <v>58</v>
      </c>
      <c r="AJ25">
        <v>23</v>
      </c>
      <c r="AK25">
        <v>19</v>
      </c>
      <c r="AL25">
        <v>44</v>
      </c>
      <c r="AM25">
        <v>44</v>
      </c>
      <c r="AN25">
        <v>47</v>
      </c>
      <c r="AO25">
        <v>96</v>
      </c>
      <c r="AP25">
        <f t="shared" si="0"/>
        <v>1112</v>
      </c>
      <c r="AQ25" t="s">
        <v>55</v>
      </c>
    </row>
    <row r="26" spans="1:43">
      <c r="A26" s="1" t="s">
        <v>159</v>
      </c>
      <c r="B26" s="2">
        <v>4026</v>
      </c>
      <c r="C26" s="1" t="s">
        <v>160</v>
      </c>
      <c r="D26">
        <v>53</v>
      </c>
      <c r="E26">
        <v>61</v>
      </c>
      <c r="F26">
        <v>42</v>
      </c>
      <c r="H26">
        <v>50</v>
      </c>
      <c r="J26">
        <v>62</v>
      </c>
      <c r="K26">
        <v>42</v>
      </c>
      <c r="L26">
        <v>38</v>
      </c>
      <c r="M26">
        <v>43</v>
      </c>
      <c r="N26">
        <v>37</v>
      </c>
      <c r="O26">
        <v>40</v>
      </c>
      <c r="P26">
        <v>53</v>
      </c>
      <c r="Q26">
        <v>61</v>
      </c>
      <c r="R26" t="s">
        <v>48</v>
      </c>
      <c r="S26" t="s">
        <v>48</v>
      </c>
      <c r="T26" t="s">
        <v>48</v>
      </c>
      <c r="U26" t="s">
        <v>48</v>
      </c>
      <c r="V26" t="s">
        <v>48</v>
      </c>
      <c r="W26" t="s">
        <v>48</v>
      </c>
      <c r="X26" t="s">
        <v>48</v>
      </c>
      <c r="Y26" t="s">
        <v>48</v>
      </c>
      <c r="Z26" t="s">
        <v>48</v>
      </c>
      <c r="AA26">
        <v>65</v>
      </c>
      <c r="AB26">
        <v>21</v>
      </c>
      <c r="AC26">
        <v>23</v>
      </c>
      <c r="AD26" t="s">
        <v>48</v>
      </c>
      <c r="AE26" t="s">
        <v>48</v>
      </c>
      <c r="AF26" t="s">
        <v>48</v>
      </c>
      <c r="AG26">
        <v>60</v>
      </c>
      <c r="AJ26">
        <v>21</v>
      </c>
      <c r="AK26">
        <v>20</v>
      </c>
      <c r="AL26">
        <v>45</v>
      </c>
      <c r="AM26">
        <v>45</v>
      </c>
      <c r="AN26">
        <v>42</v>
      </c>
      <c r="AO26">
        <v>92</v>
      </c>
      <c r="AP26">
        <f t="shared" si="0"/>
        <v>1016</v>
      </c>
      <c r="AQ26" t="s">
        <v>55</v>
      </c>
    </row>
    <row r="27" spans="1:43">
      <c r="A27" s="1" t="s">
        <v>161</v>
      </c>
      <c r="B27" s="2">
        <v>4027</v>
      </c>
      <c r="C27" s="1" t="s">
        <v>162</v>
      </c>
      <c r="D27">
        <v>58</v>
      </c>
      <c r="E27">
        <v>67</v>
      </c>
      <c r="F27">
        <v>58</v>
      </c>
      <c r="G27">
        <v>62</v>
      </c>
      <c r="I27">
        <v>65</v>
      </c>
      <c r="K27">
        <v>42</v>
      </c>
      <c r="L27">
        <v>34</v>
      </c>
      <c r="M27">
        <v>40</v>
      </c>
      <c r="N27">
        <v>39</v>
      </c>
      <c r="O27">
        <v>39</v>
      </c>
      <c r="P27">
        <v>68</v>
      </c>
      <c r="Q27">
        <v>73</v>
      </c>
      <c r="R27" t="s">
        <v>48</v>
      </c>
      <c r="S27" t="s">
        <v>48</v>
      </c>
      <c r="T27" t="s">
        <v>48</v>
      </c>
      <c r="U27">
        <v>64</v>
      </c>
      <c r="V27">
        <v>17</v>
      </c>
      <c r="W27">
        <v>18</v>
      </c>
      <c r="X27" t="s">
        <v>48</v>
      </c>
      <c r="Y27" t="s">
        <v>48</v>
      </c>
      <c r="Z27" t="s">
        <v>48</v>
      </c>
      <c r="AA27" t="s">
        <v>48</v>
      </c>
      <c r="AB27" t="s">
        <v>48</v>
      </c>
      <c r="AC27" t="s">
        <v>48</v>
      </c>
      <c r="AD27" t="s">
        <v>48</v>
      </c>
      <c r="AE27" t="s">
        <v>48</v>
      </c>
      <c r="AF27" t="s">
        <v>48</v>
      </c>
      <c r="AH27">
        <v>64</v>
      </c>
      <c r="AJ27">
        <v>20</v>
      </c>
      <c r="AK27">
        <v>18</v>
      </c>
      <c r="AL27">
        <v>37</v>
      </c>
      <c r="AM27">
        <v>38</v>
      </c>
      <c r="AN27">
        <v>42</v>
      </c>
      <c r="AO27">
        <v>90</v>
      </c>
      <c r="AP27">
        <f t="shared" si="0"/>
        <v>1053</v>
      </c>
      <c r="AQ27" t="s">
        <v>55</v>
      </c>
    </row>
    <row r="28" spans="1:43">
      <c r="A28" s="1" t="s">
        <v>165</v>
      </c>
      <c r="B28" s="2">
        <v>4028</v>
      </c>
      <c r="C28" s="1" t="s">
        <v>166</v>
      </c>
      <c r="D28">
        <v>66</v>
      </c>
      <c r="E28">
        <v>57</v>
      </c>
      <c r="F28">
        <v>49</v>
      </c>
      <c r="G28">
        <v>64</v>
      </c>
      <c r="J28">
        <v>61</v>
      </c>
      <c r="K28">
        <v>43</v>
      </c>
      <c r="L28">
        <v>36</v>
      </c>
      <c r="M28">
        <v>40</v>
      </c>
      <c r="N28">
        <v>38</v>
      </c>
      <c r="O28">
        <v>47</v>
      </c>
      <c r="P28">
        <v>55</v>
      </c>
      <c r="Q28">
        <v>60</v>
      </c>
      <c r="X28">
        <v>67</v>
      </c>
      <c r="Y28">
        <v>22</v>
      </c>
      <c r="Z28">
        <v>23</v>
      </c>
      <c r="AH28">
        <v>64</v>
      </c>
      <c r="AJ28">
        <v>22</v>
      </c>
      <c r="AK28">
        <v>19</v>
      </c>
      <c r="AL28">
        <v>45</v>
      </c>
      <c r="AM28">
        <v>45</v>
      </c>
      <c r="AN28">
        <v>41</v>
      </c>
      <c r="AO28">
        <v>91</v>
      </c>
      <c r="AP28">
        <f t="shared" si="0"/>
        <v>1055</v>
      </c>
      <c r="AQ28" t="s">
        <v>55</v>
      </c>
    </row>
    <row r="29" spans="1:43">
      <c r="A29" s="1" t="s">
        <v>169</v>
      </c>
      <c r="B29" s="2">
        <v>4029</v>
      </c>
      <c r="C29" s="1" t="s">
        <v>170</v>
      </c>
      <c r="D29">
        <v>64</v>
      </c>
      <c r="E29">
        <v>53</v>
      </c>
      <c r="F29">
        <v>47</v>
      </c>
      <c r="G29">
        <v>53</v>
      </c>
      <c r="I29">
        <v>45</v>
      </c>
      <c r="K29">
        <v>44</v>
      </c>
      <c r="L29">
        <v>42</v>
      </c>
      <c r="M29">
        <v>42</v>
      </c>
      <c r="N29">
        <v>38</v>
      </c>
      <c r="O29">
        <v>45</v>
      </c>
      <c r="P29">
        <v>46</v>
      </c>
      <c r="Q29">
        <v>63</v>
      </c>
      <c r="AD29">
        <v>58</v>
      </c>
      <c r="AE29">
        <v>23</v>
      </c>
      <c r="AF29">
        <v>24</v>
      </c>
      <c r="AH29">
        <v>58</v>
      </c>
      <c r="AJ29">
        <v>22</v>
      </c>
      <c r="AK29">
        <v>19</v>
      </c>
      <c r="AL29">
        <v>39</v>
      </c>
      <c r="AM29">
        <v>40</v>
      </c>
      <c r="AN29">
        <v>46</v>
      </c>
      <c r="AO29">
        <v>96</v>
      </c>
      <c r="AP29">
        <f t="shared" si="0"/>
        <v>1007</v>
      </c>
      <c r="AQ29" t="s">
        <v>55</v>
      </c>
    </row>
    <row r="30" spans="1:43">
      <c r="A30" s="1" t="s">
        <v>173</v>
      </c>
      <c r="B30" s="2">
        <v>4030</v>
      </c>
      <c r="C30" s="1" t="s">
        <v>174</v>
      </c>
      <c r="D30">
        <v>74</v>
      </c>
      <c r="E30">
        <v>54</v>
      </c>
      <c r="F30">
        <v>62</v>
      </c>
      <c r="G30">
        <v>63</v>
      </c>
      <c r="I30">
        <v>45</v>
      </c>
      <c r="K30">
        <v>45</v>
      </c>
      <c r="L30">
        <v>46</v>
      </c>
      <c r="M30">
        <v>45</v>
      </c>
      <c r="N30">
        <v>44</v>
      </c>
      <c r="O30">
        <v>45</v>
      </c>
      <c r="P30">
        <v>55</v>
      </c>
      <c r="Q30">
        <v>63</v>
      </c>
      <c r="R30">
        <v>42</v>
      </c>
      <c r="S30">
        <v>23</v>
      </c>
      <c r="T30">
        <v>21</v>
      </c>
      <c r="AH30">
        <v>74</v>
      </c>
      <c r="AJ30">
        <v>24</v>
      </c>
      <c r="AK30">
        <v>21</v>
      </c>
      <c r="AL30">
        <v>43</v>
      </c>
      <c r="AM30">
        <v>45</v>
      </c>
      <c r="AN30">
        <v>48</v>
      </c>
      <c r="AO30">
        <v>97</v>
      </c>
      <c r="AP30">
        <f t="shared" si="0"/>
        <v>1079</v>
      </c>
      <c r="AQ30" t="s">
        <v>55</v>
      </c>
    </row>
    <row r="31" spans="1:43">
      <c r="A31" s="1" t="s">
        <v>177</v>
      </c>
      <c r="B31" s="2">
        <v>4031</v>
      </c>
      <c r="C31" s="1" t="s">
        <v>178</v>
      </c>
      <c r="D31">
        <v>75</v>
      </c>
      <c r="E31">
        <v>53</v>
      </c>
      <c r="F31">
        <v>49</v>
      </c>
      <c r="H31">
        <v>52</v>
      </c>
      <c r="I31">
        <v>54</v>
      </c>
      <c r="K31">
        <v>43</v>
      </c>
      <c r="L31">
        <v>38</v>
      </c>
      <c r="M31">
        <v>40</v>
      </c>
      <c r="N31">
        <v>37</v>
      </c>
      <c r="O31">
        <v>44</v>
      </c>
      <c r="P31">
        <v>66</v>
      </c>
      <c r="Q31">
        <v>63</v>
      </c>
      <c r="X31">
        <v>76</v>
      </c>
      <c r="Y31">
        <v>23</v>
      </c>
      <c r="Z31">
        <v>22</v>
      </c>
      <c r="AG31">
        <v>68</v>
      </c>
      <c r="AJ31">
        <v>22</v>
      </c>
      <c r="AK31">
        <v>19</v>
      </c>
      <c r="AL31">
        <v>38</v>
      </c>
      <c r="AM31">
        <v>38</v>
      </c>
      <c r="AN31">
        <v>45</v>
      </c>
      <c r="AO31">
        <v>95</v>
      </c>
      <c r="AP31">
        <f t="shared" si="0"/>
        <v>1060</v>
      </c>
      <c r="AQ31" t="s">
        <v>55</v>
      </c>
    </row>
    <row r="32" spans="1:43">
      <c r="A32" s="1" t="s">
        <v>183</v>
      </c>
      <c r="B32" s="2">
        <v>4032</v>
      </c>
      <c r="C32" s="1" t="s">
        <v>184</v>
      </c>
      <c r="D32">
        <v>63</v>
      </c>
      <c r="E32">
        <v>46</v>
      </c>
      <c r="F32">
        <v>45</v>
      </c>
      <c r="H32">
        <v>63</v>
      </c>
      <c r="I32">
        <v>43</v>
      </c>
      <c r="K32">
        <v>38</v>
      </c>
      <c r="L32">
        <v>38</v>
      </c>
      <c r="M32">
        <v>30</v>
      </c>
      <c r="N32">
        <v>28</v>
      </c>
      <c r="O32">
        <v>43</v>
      </c>
      <c r="P32">
        <v>55</v>
      </c>
      <c r="Q32">
        <v>56</v>
      </c>
      <c r="R32" t="s">
        <v>48</v>
      </c>
      <c r="S32" t="s">
        <v>48</v>
      </c>
      <c r="T32" t="s">
        <v>48</v>
      </c>
      <c r="U32">
        <v>46</v>
      </c>
      <c r="V32">
        <v>20</v>
      </c>
      <c r="W32">
        <v>21</v>
      </c>
      <c r="X32" t="s">
        <v>48</v>
      </c>
      <c r="Y32" t="s">
        <v>48</v>
      </c>
      <c r="Z32" t="s">
        <v>48</v>
      </c>
      <c r="AA32" t="s">
        <v>48</v>
      </c>
      <c r="AB32" t="s">
        <v>48</v>
      </c>
      <c r="AC32" t="s">
        <v>48</v>
      </c>
      <c r="AD32" t="s">
        <v>48</v>
      </c>
      <c r="AE32" t="s">
        <v>48</v>
      </c>
      <c r="AF32" t="s">
        <v>48</v>
      </c>
      <c r="AG32">
        <v>60</v>
      </c>
      <c r="AJ32">
        <v>22</v>
      </c>
      <c r="AK32">
        <v>20</v>
      </c>
      <c r="AL32">
        <v>37</v>
      </c>
      <c r="AM32">
        <v>37</v>
      </c>
      <c r="AN32">
        <v>48</v>
      </c>
      <c r="AO32">
        <v>96</v>
      </c>
      <c r="AP32">
        <f t="shared" ref="AP32:AP62" si="1">SUM(D32:AO32)</f>
        <v>955</v>
      </c>
      <c r="AQ32" t="s">
        <v>64</v>
      </c>
    </row>
    <row r="33" spans="1:43">
      <c r="A33" s="1" t="s">
        <v>187</v>
      </c>
      <c r="B33" s="2">
        <v>4033</v>
      </c>
      <c r="C33" s="1" t="s">
        <v>188</v>
      </c>
      <c r="D33">
        <v>67</v>
      </c>
      <c r="E33">
        <v>45</v>
      </c>
      <c r="F33">
        <v>51</v>
      </c>
      <c r="G33">
        <v>65</v>
      </c>
      <c r="J33">
        <v>68</v>
      </c>
      <c r="K33">
        <v>43</v>
      </c>
      <c r="L33">
        <v>46</v>
      </c>
      <c r="M33">
        <v>32</v>
      </c>
      <c r="N33">
        <v>30</v>
      </c>
      <c r="O33">
        <v>43</v>
      </c>
      <c r="P33">
        <v>53</v>
      </c>
      <c r="Q33">
        <v>71</v>
      </c>
      <c r="AD33">
        <v>65</v>
      </c>
      <c r="AE33">
        <v>23</v>
      </c>
      <c r="AF33">
        <v>23</v>
      </c>
      <c r="AH33">
        <v>63</v>
      </c>
      <c r="AJ33">
        <v>22</v>
      </c>
      <c r="AK33">
        <v>20</v>
      </c>
      <c r="AL33">
        <v>43</v>
      </c>
      <c r="AM33">
        <v>38</v>
      </c>
      <c r="AN33">
        <v>48</v>
      </c>
      <c r="AO33">
        <v>97</v>
      </c>
      <c r="AP33">
        <f t="shared" si="1"/>
        <v>1056</v>
      </c>
      <c r="AQ33" t="s">
        <v>55</v>
      </c>
    </row>
    <row r="34" spans="1:43">
      <c r="A34" s="1" t="s">
        <v>191</v>
      </c>
      <c r="B34" s="2">
        <v>4034</v>
      </c>
      <c r="C34" s="1" t="s">
        <v>192</v>
      </c>
      <c r="D34">
        <v>67</v>
      </c>
      <c r="E34">
        <v>40</v>
      </c>
      <c r="F34">
        <v>41</v>
      </c>
      <c r="G34">
        <v>54</v>
      </c>
      <c r="J34">
        <v>54</v>
      </c>
      <c r="K34">
        <v>37</v>
      </c>
      <c r="L34">
        <v>32</v>
      </c>
      <c r="M34">
        <v>30</v>
      </c>
      <c r="N34">
        <v>28</v>
      </c>
      <c r="O34">
        <v>40</v>
      </c>
      <c r="P34">
        <v>52</v>
      </c>
      <c r="Q34">
        <v>48</v>
      </c>
      <c r="R34" t="s">
        <v>48</v>
      </c>
      <c r="S34" t="s">
        <v>48</v>
      </c>
      <c r="T34" t="s">
        <v>48</v>
      </c>
      <c r="U34">
        <v>63</v>
      </c>
      <c r="V34">
        <v>17</v>
      </c>
      <c r="W34">
        <v>18</v>
      </c>
      <c r="X34" t="s">
        <v>48</v>
      </c>
      <c r="Y34" t="s">
        <v>48</v>
      </c>
      <c r="Z34" t="s">
        <v>48</v>
      </c>
      <c r="AA34" t="s">
        <v>48</v>
      </c>
      <c r="AB34" t="s">
        <v>48</v>
      </c>
      <c r="AC34" t="s">
        <v>48</v>
      </c>
      <c r="AD34" t="s">
        <v>48</v>
      </c>
      <c r="AE34" t="s">
        <v>48</v>
      </c>
      <c r="AF34" t="s">
        <v>48</v>
      </c>
      <c r="AH34">
        <v>73</v>
      </c>
      <c r="AJ34">
        <v>21</v>
      </c>
      <c r="AK34">
        <v>17</v>
      </c>
      <c r="AL34">
        <v>35</v>
      </c>
      <c r="AM34">
        <v>38</v>
      </c>
      <c r="AN34">
        <v>42</v>
      </c>
      <c r="AO34">
        <v>85</v>
      </c>
      <c r="AP34">
        <f t="shared" si="1"/>
        <v>932</v>
      </c>
      <c r="AQ34" t="s">
        <v>64</v>
      </c>
    </row>
    <row r="35" spans="1:43">
      <c r="A35" s="1" t="s">
        <v>195</v>
      </c>
      <c r="B35" s="2">
        <v>4035</v>
      </c>
      <c r="C35" s="1" t="s">
        <v>196</v>
      </c>
      <c r="D35">
        <v>66</v>
      </c>
      <c r="E35">
        <v>51</v>
      </c>
      <c r="F35">
        <v>55</v>
      </c>
      <c r="G35">
        <v>62</v>
      </c>
      <c r="I35">
        <v>61</v>
      </c>
      <c r="K35">
        <v>43</v>
      </c>
      <c r="L35">
        <v>44</v>
      </c>
      <c r="M35">
        <v>38</v>
      </c>
      <c r="N35">
        <v>37</v>
      </c>
      <c r="O35">
        <v>42</v>
      </c>
      <c r="P35">
        <v>57</v>
      </c>
      <c r="Q35">
        <v>58</v>
      </c>
      <c r="R35">
        <v>73</v>
      </c>
      <c r="S35">
        <v>21</v>
      </c>
      <c r="T35">
        <v>21</v>
      </c>
      <c r="AH35">
        <v>65</v>
      </c>
      <c r="AJ35">
        <v>23</v>
      </c>
      <c r="AK35">
        <v>20</v>
      </c>
      <c r="AL35">
        <v>39</v>
      </c>
      <c r="AM35">
        <v>37</v>
      </c>
      <c r="AN35">
        <v>48</v>
      </c>
      <c r="AO35">
        <v>96</v>
      </c>
      <c r="AP35">
        <f t="shared" si="1"/>
        <v>1057</v>
      </c>
      <c r="AQ35" t="s">
        <v>55</v>
      </c>
    </row>
    <row r="36" spans="1:43">
      <c r="A36" s="1" t="s">
        <v>199</v>
      </c>
      <c r="B36" s="2">
        <v>4036</v>
      </c>
      <c r="C36" s="1" t="s">
        <v>200</v>
      </c>
      <c r="D36">
        <v>81</v>
      </c>
      <c r="E36">
        <v>51</v>
      </c>
      <c r="F36">
        <v>60</v>
      </c>
      <c r="H36">
        <v>77</v>
      </c>
      <c r="I36">
        <v>68</v>
      </c>
      <c r="K36">
        <v>45</v>
      </c>
      <c r="L36">
        <v>41</v>
      </c>
      <c r="M36">
        <v>40</v>
      </c>
      <c r="N36">
        <v>39</v>
      </c>
      <c r="O36">
        <v>43</v>
      </c>
      <c r="P36">
        <v>64</v>
      </c>
      <c r="Q36">
        <v>73</v>
      </c>
      <c r="X36">
        <v>85</v>
      </c>
      <c r="Y36">
        <v>24</v>
      </c>
      <c r="Z36">
        <v>24</v>
      </c>
      <c r="AG36">
        <v>80</v>
      </c>
      <c r="AJ36">
        <v>24</v>
      </c>
      <c r="AK36">
        <v>21</v>
      </c>
      <c r="AL36">
        <v>43</v>
      </c>
      <c r="AM36">
        <v>43</v>
      </c>
      <c r="AN36">
        <v>48</v>
      </c>
      <c r="AO36">
        <v>96</v>
      </c>
      <c r="AP36">
        <f t="shared" si="1"/>
        <v>1170</v>
      </c>
      <c r="AQ36" t="s">
        <v>55</v>
      </c>
    </row>
    <row r="37" spans="1:43">
      <c r="A37" s="1" t="s">
        <v>205</v>
      </c>
      <c r="B37" s="2">
        <v>4037</v>
      </c>
      <c r="C37" s="1" t="s">
        <v>206</v>
      </c>
      <c r="D37">
        <v>66</v>
      </c>
      <c r="E37">
        <v>46</v>
      </c>
      <c r="F37">
        <v>45</v>
      </c>
      <c r="G37">
        <v>53</v>
      </c>
      <c r="I37">
        <v>45</v>
      </c>
      <c r="K37">
        <v>42</v>
      </c>
      <c r="L37">
        <v>44</v>
      </c>
      <c r="M37">
        <v>40</v>
      </c>
      <c r="N37">
        <v>38</v>
      </c>
      <c r="O37">
        <v>42</v>
      </c>
      <c r="P37">
        <v>54</v>
      </c>
      <c r="Q37">
        <v>49</v>
      </c>
      <c r="R37">
        <v>53</v>
      </c>
      <c r="S37">
        <v>22</v>
      </c>
      <c r="T37">
        <v>18</v>
      </c>
      <c r="AH37">
        <v>59</v>
      </c>
      <c r="AJ37">
        <v>21</v>
      </c>
      <c r="AK37">
        <v>19</v>
      </c>
      <c r="AL37">
        <v>39</v>
      </c>
      <c r="AM37">
        <v>37</v>
      </c>
      <c r="AN37">
        <v>48</v>
      </c>
      <c r="AO37">
        <v>96</v>
      </c>
      <c r="AP37">
        <f t="shared" si="1"/>
        <v>976</v>
      </c>
      <c r="AQ37" t="s">
        <v>64</v>
      </c>
    </row>
    <row r="38" spans="1:43">
      <c r="A38" s="1" t="s">
        <v>207</v>
      </c>
      <c r="B38" s="2">
        <v>4038</v>
      </c>
      <c r="C38" s="1" t="s">
        <v>208</v>
      </c>
      <c r="D38">
        <v>79</v>
      </c>
      <c r="E38">
        <v>54</v>
      </c>
      <c r="F38">
        <v>56</v>
      </c>
      <c r="G38">
        <v>65</v>
      </c>
      <c r="J38">
        <v>69</v>
      </c>
      <c r="K38">
        <v>43</v>
      </c>
      <c r="L38">
        <v>40</v>
      </c>
      <c r="M38">
        <v>40</v>
      </c>
      <c r="N38">
        <v>37</v>
      </c>
      <c r="O38">
        <v>44</v>
      </c>
      <c r="P38">
        <v>71</v>
      </c>
      <c r="Q38">
        <v>48</v>
      </c>
      <c r="R38" t="s">
        <v>48</v>
      </c>
      <c r="S38" t="s">
        <v>48</v>
      </c>
      <c r="T38" t="s">
        <v>48</v>
      </c>
      <c r="U38">
        <v>70</v>
      </c>
      <c r="V38">
        <v>19</v>
      </c>
      <c r="W38">
        <v>19</v>
      </c>
      <c r="X38" t="s">
        <v>48</v>
      </c>
      <c r="Y38" t="s">
        <v>48</v>
      </c>
      <c r="Z38" t="s">
        <v>48</v>
      </c>
      <c r="AA38" t="s">
        <v>48</v>
      </c>
      <c r="AB38" t="s">
        <v>48</v>
      </c>
      <c r="AC38" t="s">
        <v>48</v>
      </c>
      <c r="AD38" t="s">
        <v>48</v>
      </c>
      <c r="AE38" t="s">
        <v>48</v>
      </c>
      <c r="AF38" t="s">
        <v>48</v>
      </c>
      <c r="AH38">
        <v>66</v>
      </c>
      <c r="AJ38">
        <v>22</v>
      </c>
      <c r="AK38">
        <v>19</v>
      </c>
      <c r="AL38">
        <v>44</v>
      </c>
      <c r="AM38">
        <v>42</v>
      </c>
      <c r="AN38">
        <v>43</v>
      </c>
      <c r="AO38">
        <v>88</v>
      </c>
      <c r="AP38">
        <f t="shared" si="1"/>
        <v>1078</v>
      </c>
      <c r="AQ38" t="s">
        <v>55</v>
      </c>
    </row>
    <row r="39" spans="1:43">
      <c r="A39" s="1" t="s">
        <v>213</v>
      </c>
      <c r="B39" s="2">
        <v>4039</v>
      </c>
      <c r="C39" s="1" t="s">
        <v>214</v>
      </c>
      <c r="D39">
        <v>64</v>
      </c>
      <c r="E39">
        <v>57</v>
      </c>
      <c r="F39">
        <v>54</v>
      </c>
      <c r="G39">
        <v>60</v>
      </c>
      <c r="J39">
        <v>62</v>
      </c>
      <c r="K39">
        <v>44</v>
      </c>
      <c r="L39">
        <v>42</v>
      </c>
      <c r="M39">
        <v>36</v>
      </c>
      <c r="N39">
        <v>38</v>
      </c>
      <c r="O39">
        <v>40</v>
      </c>
      <c r="P39">
        <v>61</v>
      </c>
      <c r="Q39">
        <v>54</v>
      </c>
      <c r="R39" t="s">
        <v>48</v>
      </c>
      <c r="S39" t="s">
        <v>48</v>
      </c>
      <c r="T39" t="s">
        <v>48</v>
      </c>
      <c r="U39">
        <v>50</v>
      </c>
      <c r="V39">
        <v>22</v>
      </c>
      <c r="W39">
        <v>23</v>
      </c>
      <c r="X39" t="s">
        <v>48</v>
      </c>
      <c r="Y39" t="s">
        <v>48</v>
      </c>
      <c r="Z39" t="s">
        <v>48</v>
      </c>
      <c r="AA39" t="s">
        <v>48</v>
      </c>
      <c r="AB39" t="s">
        <v>48</v>
      </c>
      <c r="AC39" t="s">
        <v>48</v>
      </c>
      <c r="AD39" t="s">
        <v>48</v>
      </c>
      <c r="AE39" t="s">
        <v>48</v>
      </c>
      <c r="AF39" t="s">
        <v>48</v>
      </c>
      <c r="AH39">
        <v>52</v>
      </c>
      <c r="AJ39">
        <v>23</v>
      </c>
      <c r="AK39">
        <v>23</v>
      </c>
      <c r="AL39">
        <v>41</v>
      </c>
      <c r="AM39">
        <v>42</v>
      </c>
      <c r="AN39">
        <v>47</v>
      </c>
      <c r="AO39">
        <v>96</v>
      </c>
      <c r="AP39">
        <f t="shared" si="1"/>
        <v>1031</v>
      </c>
      <c r="AQ39" t="s">
        <v>55</v>
      </c>
    </row>
    <row r="40" spans="1:43">
      <c r="A40" s="1" t="s">
        <v>215</v>
      </c>
      <c r="B40" s="2">
        <v>4040</v>
      </c>
      <c r="C40" s="1" t="s">
        <v>216</v>
      </c>
      <c r="D40">
        <v>67</v>
      </c>
      <c r="E40">
        <v>50</v>
      </c>
      <c r="F40">
        <v>52</v>
      </c>
      <c r="G40">
        <v>61</v>
      </c>
      <c r="J40">
        <v>64</v>
      </c>
      <c r="K40">
        <v>42</v>
      </c>
      <c r="L40">
        <v>40</v>
      </c>
      <c r="M40">
        <v>40</v>
      </c>
      <c r="N40">
        <v>41</v>
      </c>
      <c r="O40">
        <v>43</v>
      </c>
      <c r="P40">
        <v>66</v>
      </c>
      <c r="Q40">
        <v>62</v>
      </c>
      <c r="R40" t="s">
        <v>48</v>
      </c>
      <c r="S40" t="s">
        <v>48</v>
      </c>
      <c r="T40" t="s">
        <v>48</v>
      </c>
      <c r="U40">
        <v>59</v>
      </c>
      <c r="V40">
        <v>22</v>
      </c>
      <c r="W40">
        <v>23</v>
      </c>
      <c r="X40" t="s">
        <v>48</v>
      </c>
      <c r="Y40" t="s">
        <v>48</v>
      </c>
      <c r="Z40" t="s">
        <v>48</v>
      </c>
      <c r="AA40" t="s">
        <v>48</v>
      </c>
      <c r="AB40" t="s">
        <v>48</v>
      </c>
      <c r="AC40" t="s">
        <v>48</v>
      </c>
      <c r="AD40" t="s">
        <v>48</v>
      </c>
      <c r="AE40" t="s">
        <v>48</v>
      </c>
      <c r="AF40" t="s">
        <v>48</v>
      </c>
      <c r="AH40">
        <v>58</v>
      </c>
      <c r="AJ40">
        <v>23</v>
      </c>
      <c r="AK40">
        <v>24</v>
      </c>
      <c r="AL40">
        <v>38</v>
      </c>
      <c r="AM40">
        <v>38</v>
      </c>
      <c r="AN40">
        <v>45</v>
      </c>
      <c r="AO40">
        <v>96</v>
      </c>
      <c r="AP40">
        <f t="shared" si="1"/>
        <v>1054</v>
      </c>
      <c r="AQ40" t="s">
        <v>55</v>
      </c>
    </row>
    <row r="41" spans="1:43">
      <c r="A41" s="1" t="s">
        <v>219</v>
      </c>
      <c r="B41" s="2">
        <v>4041</v>
      </c>
      <c r="C41" s="1" t="s">
        <v>220</v>
      </c>
      <c r="D41">
        <v>67</v>
      </c>
      <c r="E41">
        <v>53</v>
      </c>
      <c r="F41">
        <v>59</v>
      </c>
      <c r="H41">
        <v>65</v>
      </c>
      <c r="I41">
        <v>64</v>
      </c>
      <c r="K41">
        <v>42</v>
      </c>
      <c r="L41">
        <v>41</v>
      </c>
      <c r="M41">
        <v>40</v>
      </c>
      <c r="N41">
        <v>41</v>
      </c>
      <c r="O41">
        <v>39</v>
      </c>
      <c r="P41">
        <v>66</v>
      </c>
      <c r="Q41">
        <v>62</v>
      </c>
      <c r="R41" t="s">
        <v>48</v>
      </c>
      <c r="S41" t="s">
        <v>48</v>
      </c>
      <c r="T41" t="s">
        <v>48</v>
      </c>
      <c r="U41" t="s">
        <v>48</v>
      </c>
      <c r="V41" t="s">
        <v>48</v>
      </c>
      <c r="W41" t="s">
        <v>48</v>
      </c>
      <c r="X41" t="s">
        <v>48</v>
      </c>
      <c r="Y41" t="s">
        <v>48</v>
      </c>
      <c r="Z41" t="s">
        <v>48</v>
      </c>
      <c r="AA41">
        <v>73</v>
      </c>
      <c r="AB41">
        <v>21</v>
      </c>
      <c r="AC41">
        <v>20</v>
      </c>
      <c r="AD41" t="s">
        <v>48</v>
      </c>
      <c r="AE41" t="s">
        <v>48</v>
      </c>
      <c r="AF41" t="s">
        <v>48</v>
      </c>
      <c r="AG41">
        <v>67</v>
      </c>
      <c r="AJ41">
        <v>21</v>
      </c>
      <c r="AK41">
        <v>21</v>
      </c>
      <c r="AL41">
        <v>40</v>
      </c>
      <c r="AM41">
        <v>38</v>
      </c>
      <c r="AN41">
        <v>46</v>
      </c>
      <c r="AO41">
        <v>94</v>
      </c>
      <c r="AP41">
        <f t="shared" si="1"/>
        <v>1080</v>
      </c>
      <c r="AQ41" t="s">
        <v>55</v>
      </c>
    </row>
    <row r="42" spans="1:43">
      <c r="A42" s="1" t="s">
        <v>223</v>
      </c>
      <c r="B42" s="2">
        <v>4042</v>
      </c>
      <c r="C42" s="1" t="s">
        <v>224</v>
      </c>
      <c r="D42">
        <v>64</v>
      </c>
      <c r="E42">
        <v>40</v>
      </c>
      <c r="F42">
        <v>41</v>
      </c>
      <c r="H42">
        <v>61</v>
      </c>
      <c r="I42">
        <v>61</v>
      </c>
      <c r="K42">
        <v>38</v>
      </c>
      <c r="L42">
        <v>37</v>
      </c>
      <c r="M42">
        <v>36</v>
      </c>
      <c r="N42">
        <v>26</v>
      </c>
      <c r="O42">
        <v>40</v>
      </c>
      <c r="P42">
        <v>63</v>
      </c>
      <c r="Q42">
        <v>58</v>
      </c>
      <c r="R42">
        <v>60</v>
      </c>
      <c r="S42">
        <v>19</v>
      </c>
      <c r="T42">
        <v>18</v>
      </c>
      <c r="AI42">
        <v>54</v>
      </c>
      <c r="AJ42">
        <v>20</v>
      </c>
      <c r="AK42">
        <v>17</v>
      </c>
      <c r="AL42">
        <v>42</v>
      </c>
      <c r="AM42">
        <v>39</v>
      </c>
      <c r="AN42">
        <v>43</v>
      </c>
      <c r="AO42">
        <v>90</v>
      </c>
      <c r="AP42">
        <f t="shared" si="1"/>
        <v>967</v>
      </c>
      <c r="AQ42" t="s">
        <v>64</v>
      </c>
    </row>
    <row r="43" spans="1:43">
      <c r="A43" s="1" t="s">
        <v>225</v>
      </c>
      <c r="B43" s="2">
        <v>4043</v>
      </c>
      <c r="C43" s="1" t="s">
        <v>226</v>
      </c>
      <c r="D43">
        <v>57</v>
      </c>
      <c r="E43">
        <v>51</v>
      </c>
      <c r="F43">
        <v>48</v>
      </c>
      <c r="H43">
        <v>59</v>
      </c>
      <c r="I43">
        <v>53</v>
      </c>
      <c r="K43">
        <v>41</v>
      </c>
      <c r="L43">
        <v>40</v>
      </c>
      <c r="M43">
        <v>38</v>
      </c>
      <c r="N43">
        <v>39</v>
      </c>
      <c r="O43">
        <v>43</v>
      </c>
      <c r="P43">
        <v>67</v>
      </c>
      <c r="Q43">
        <v>56</v>
      </c>
      <c r="R43" t="s">
        <v>48</v>
      </c>
      <c r="S43" t="s">
        <v>48</v>
      </c>
      <c r="T43" t="s">
        <v>48</v>
      </c>
      <c r="U43">
        <v>63</v>
      </c>
      <c r="V43">
        <v>23</v>
      </c>
      <c r="W43">
        <v>23</v>
      </c>
      <c r="X43" t="s">
        <v>48</v>
      </c>
      <c r="Y43" t="s">
        <v>48</v>
      </c>
      <c r="Z43" t="s">
        <v>48</v>
      </c>
      <c r="AA43" t="s">
        <v>48</v>
      </c>
      <c r="AB43" t="s">
        <v>48</v>
      </c>
      <c r="AC43" t="s">
        <v>48</v>
      </c>
      <c r="AD43" t="s">
        <v>48</v>
      </c>
      <c r="AE43" t="s">
        <v>48</v>
      </c>
      <c r="AF43" t="s">
        <v>48</v>
      </c>
      <c r="AI43">
        <v>56</v>
      </c>
      <c r="AJ43">
        <v>21</v>
      </c>
      <c r="AK43">
        <v>23</v>
      </c>
      <c r="AL43">
        <v>40</v>
      </c>
      <c r="AM43">
        <v>42</v>
      </c>
      <c r="AN43">
        <v>48</v>
      </c>
      <c r="AO43">
        <v>97</v>
      </c>
      <c r="AP43">
        <f t="shared" si="1"/>
        <v>1028</v>
      </c>
      <c r="AQ43" t="s">
        <v>55</v>
      </c>
    </row>
    <row r="44" spans="1:43">
      <c r="A44" s="1" t="s">
        <v>229</v>
      </c>
      <c r="B44" s="2">
        <v>4044</v>
      </c>
      <c r="C44" s="1" t="s">
        <v>230</v>
      </c>
      <c r="D44">
        <v>58</v>
      </c>
      <c r="E44">
        <v>61</v>
      </c>
      <c r="F44">
        <v>72</v>
      </c>
      <c r="H44">
        <v>70</v>
      </c>
      <c r="J44">
        <v>63</v>
      </c>
      <c r="K44">
        <v>43</v>
      </c>
      <c r="L44">
        <v>43</v>
      </c>
      <c r="M44">
        <v>46</v>
      </c>
      <c r="N44">
        <v>46</v>
      </c>
      <c r="O44">
        <v>47</v>
      </c>
      <c r="P44">
        <v>74</v>
      </c>
      <c r="Q44">
        <v>71</v>
      </c>
      <c r="AD44">
        <v>75</v>
      </c>
      <c r="AE44">
        <v>23</v>
      </c>
      <c r="AF44">
        <v>24</v>
      </c>
      <c r="AG44">
        <v>68</v>
      </c>
      <c r="AJ44">
        <v>24</v>
      </c>
      <c r="AK44">
        <v>24</v>
      </c>
      <c r="AL44">
        <v>43</v>
      </c>
      <c r="AM44">
        <v>45</v>
      </c>
      <c r="AN44">
        <v>47</v>
      </c>
      <c r="AO44">
        <v>95</v>
      </c>
      <c r="AP44">
        <f t="shared" si="1"/>
        <v>1162</v>
      </c>
      <c r="AQ44" t="s">
        <v>55</v>
      </c>
    </row>
    <row r="45" spans="1:43">
      <c r="A45" s="1" t="s">
        <v>237</v>
      </c>
      <c r="B45" s="2">
        <v>4045</v>
      </c>
      <c r="C45" s="1" t="s">
        <v>238</v>
      </c>
      <c r="D45">
        <v>55</v>
      </c>
      <c r="E45" s="5">
        <v>52</v>
      </c>
      <c r="F45" s="6">
        <v>43</v>
      </c>
      <c r="G45" s="6">
        <v>45</v>
      </c>
      <c r="J45">
        <v>56</v>
      </c>
      <c r="K45">
        <v>39</v>
      </c>
      <c r="L45">
        <v>39</v>
      </c>
      <c r="M45">
        <v>40</v>
      </c>
      <c r="N45">
        <v>39</v>
      </c>
      <c r="O45">
        <v>40</v>
      </c>
      <c r="P45">
        <v>42</v>
      </c>
      <c r="Q45">
        <v>48</v>
      </c>
      <c r="R45" t="s">
        <v>48</v>
      </c>
      <c r="S45" t="s">
        <v>48</v>
      </c>
      <c r="T45" t="s">
        <v>48</v>
      </c>
      <c r="U45">
        <v>46</v>
      </c>
      <c r="V45">
        <v>16</v>
      </c>
      <c r="W45">
        <v>17</v>
      </c>
      <c r="X45" t="s">
        <v>48</v>
      </c>
      <c r="Y45" t="s">
        <v>48</v>
      </c>
      <c r="Z45" t="s">
        <v>48</v>
      </c>
      <c r="AA45" t="s">
        <v>48</v>
      </c>
      <c r="AB45" t="s">
        <v>48</v>
      </c>
      <c r="AC45" t="s">
        <v>48</v>
      </c>
      <c r="AD45" t="s">
        <v>48</v>
      </c>
      <c r="AE45" t="s">
        <v>48</v>
      </c>
      <c r="AF45" t="s">
        <v>48</v>
      </c>
      <c r="AH45">
        <v>58</v>
      </c>
      <c r="AJ45">
        <v>22</v>
      </c>
      <c r="AK45">
        <v>19</v>
      </c>
      <c r="AL45">
        <v>32</v>
      </c>
      <c r="AM45">
        <v>32</v>
      </c>
      <c r="AN45">
        <v>44</v>
      </c>
      <c r="AO45">
        <v>87</v>
      </c>
      <c r="AP45">
        <f t="shared" si="1"/>
        <v>911</v>
      </c>
      <c r="AQ45" t="s">
        <v>64</v>
      </c>
    </row>
    <row r="46" spans="1:43">
      <c r="A46" s="1" t="s">
        <v>241</v>
      </c>
      <c r="B46" s="2">
        <v>4046</v>
      </c>
      <c r="C46" s="1" t="s">
        <v>242</v>
      </c>
      <c r="D46">
        <v>56</v>
      </c>
      <c r="E46" s="5">
        <v>63</v>
      </c>
      <c r="F46" s="6">
        <v>45</v>
      </c>
      <c r="H46">
        <v>58</v>
      </c>
      <c r="I46">
        <v>62</v>
      </c>
      <c r="K46">
        <v>40</v>
      </c>
      <c r="L46">
        <v>38</v>
      </c>
      <c r="M46">
        <v>43</v>
      </c>
      <c r="N46">
        <v>40</v>
      </c>
      <c r="O46">
        <v>42</v>
      </c>
      <c r="P46">
        <v>40</v>
      </c>
      <c r="Q46">
        <v>45</v>
      </c>
      <c r="R46" t="s">
        <v>48</v>
      </c>
      <c r="S46" t="s">
        <v>48</v>
      </c>
      <c r="T46" t="s">
        <v>48</v>
      </c>
      <c r="U46">
        <v>50</v>
      </c>
      <c r="V46">
        <v>15</v>
      </c>
      <c r="W46">
        <v>16</v>
      </c>
      <c r="X46" t="s">
        <v>48</v>
      </c>
      <c r="Y46" t="s">
        <v>48</v>
      </c>
      <c r="Z46" t="s">
        <v>48</v>
      </c>
      <c r="AA46" t="s">
        <v>48</v>
      </c>
      <c r="AB46" t="s">
        <v>48</v>
      </c>
      <c r="AC46" t="s">
        <v>48</v>
      </c>
      <c r="AD46" t="s">
        <v>48</v>
      </c>
      <c r="AE46" t="s">
        <v>48</v>
      </c>
      <c r="AF46" t="s">
        <v>48</v>
      </c>
      <c r="AH46">
        <v>60</v>
      </c>
      <c r="AJ46">
        <v>22</v>
      </c>
      <c r="AK46">
        <v>19</v>
      </c>
      <c r="AL46">
        <v>39</v>
      </c>
      <c r="AM46">
        <v>37</v>
      </c>
      <c r="AN46">
        <v>47</v>
      </c>
      <c r="AO46">
        <v>96</v>
      </c>
      <c r="AP46">
        <f t="shared" si="1"/>
        <v>973</v>
      </c>
      <c r="AQ46" t="s">
        <v>64</v>
      </c>
    </row>
    <row r="47" spans="1:43">
      <c r="A47" s="1" t="s">
        <v>245</v>
      </c>
      <c r="B47" s="2">
        <v>4047</v>
      </c>
      <c r="C47" s="1" t="s">
        <v>246</v>
      </c>
      <c r="D47">
        <v>57</v>
      </c>
      <c r="E47" s="5">
        <v>55</v>
      </c>
      <c r="F47" s="6">
        <v>42</v>
      </c>
      <c r="H47">
        <v>56</v>
      </c>
      <c r="J47">
        <v>45</v>
      </c>
      <c r="K47">
        <v>40</v>
      </c>
      <c r="L47">
        <v>41</v>
      </c>
      <c r="M47">
        <v>35</v>
      </c>
      <c r="N47">
        <v>38</v>
      </c>
      <c r="O47">
        <v>46</v>
      </c>
      <c r="P47">
        <v>73</v>
      </c>
      <c r="Q47">
        <v>48</v>
      </c>
      <c r="AD47">
        <v>58</v>
      </c>
      <c r="AE47">
        <v>23</v>
      </c>
      <c r="AF47">
        <v>23</v>
      </c>
      <c r="AH47">
        <v>59</v>
      </c>
      <c r="AJ47">
        <v>24</v>
      </c>
      <c r="AK47">
        <v>24</v>
      </c>
      <c r="AL47">
        <v>48</v>
      </c>
      <c r="AM47">
        <v>48</v>
      </c>
      <c r="AN47">
        <v>44</v>
      </c>
      <c r="AO47">
        <v>94</v>
      </c>
      <c r="AP47">
        <f t="shared" si="1"/>
        <v>1021</v>
      </c>
      <c r="AQ47" t="s">
        <v>55</v>
      </c>
    </row>
    <row r="48" spans="1:43">
      <c r="A48" s="1" t="s">
        <v>249</v>
      </c>
      <c r="B48" s="2">
        <v>4048</v>
      </c>
      <c r="C48" s="1" t="s">
        <v>250</v>
      </c>
      <c r="D48">
        <v>57</v>
      </c>
      <c r="E48" s="5">
        <v>63</v>
      </c>
      <c r="F48" s="6">
        <v>59</v>
      </c>
      <c r="G48" s="6">
        <v>64</v>
      </c>
      <c r="I48">
        <v>78</v>
      </c>
      <c r="K48">
        <v>41</v>
      </c>
      <c r="L48">
        <v>40</v>
      </c>
      <c r="M48">
        <v>40</v>
      </c>
      <c r="N48">
        <v>40</v>
      </c>
      <c r="O48">
        <v>43</v>
      </c>
      <c r="P48">
        <v>62</v>
      </c>
      <c r="Q48">
        <v>57</v>
      </c>
      <c r="AD48">
        <v>70</v>
      </c>
      <c r="AE48">
        <v>21</v>
      </c>
      <c r="AF48">
        <v>20</v>
      </c>
      <c r="AH48">
        <v>63</v>
      </c>
      <c r="AJ48">
        <v>22</v>
      </c>
      <c r="AK48">
        <v>19</v>
      </c>
      <c r="AL48">
        <v>39</v>
      </c>
      <c r="AM48">
        <v>40</v>
      </c>
      <c r="AN48">
        <v>41</v>
      </c>
      <c r="AO48">
        <v>90</v>
      </c>
      <c r="AP48">
        <f t="shared" si="1"/>
        <v>1069</v>
      </c>
      <c r="AQ48" t="s">
        <v>55</v>
      </c>
    </row>
    <row r="49" spans="1:43">
      <c r="A49" s="1" t="s">
        <v>251</v>
      </c>
      <c r="B49" s="2">
        <v>4049</v>
      </c>
      <c r="C49" s="1" t="s">
        <v>252</v>
      </c>
      <c r="D49">
        <v>78</v>
      </c>
      <c r="E49" s="5">
        <v>63</v>
      </c>
      <c r="F49" s="6">
        <v>68</v>
      </c>
      <c r="G49" s="6">
        <v>68</v>
      </c>
      <c r="J49">
        <v>58</v>
      </c>
      <c r="K49">
        <v>45</v>
      </c>
      <c r="L49">
        <v>44</v>
      </c>
      <c r="M49">
        <v>40</v>
      </c>
      <c r="N49">
        <v>41</v>
      </c>
      <c r="O49">
        <v>47</v>
      </c>
      <c r="P49">
        <v>64</v>
      </c>
      <c r="Q49">
        <v>68</v>
      </c>
      <c r="R49">
        <v>63</v>
      </c>
      <c r="S49">
        <v>22</v>
      </c>
      <c r="T49">
        <v>18</v>
      </c>
      <c r="AH49">
        <v>85</v>
      </c>
      <c r="AJ49">
        <v>24</v>
      </c>
      <c r="AK49">
        <v>24</v>
      </c>
      <c r="AL49">
        <v>43</v>
      </c>
      <c r="AM49">
        <v>45</v>
      </c>
      <c r="AN49">
        <v>45</v>
      </c>
      <c r="AO49">
        <v>93</v>
      </c>
      <c r="AP49">
        <f t="shared" si="1"/>
        <v>1146</v>
      </c>
      <c r="AQ49" t="s">
        <v>55</v>
      </c>
    </row>
    <row r="50" spans="1:43">
      <c r="A50" s="1" t="s">
        <v>255</v>
      </c>
      <c r="B50" s="2">
        <v>4050</v>
      </c>
      <c r="C50" s="1" t="s">
        <v>256</v>
      </c>
      <c r="D50">
        <v>65</v>
      </c>
      <c r="E50" s="5">
        <v>66</v>
      </c>
      <c r="F50" s="6">
        <v>61</v>
      </c>
      <c r="G50" s="6">
        <v>58</v>
      </c>
      <c r="J50">
        <v>73</v>
      </c>
      <c r="K50">
        <v>43</v>
      </c>
      <c r="L50">
        <v>41</v>
      </c>
      <c r="M50">
        <v>37</v>
      </c>
      <c r="N50">
        <v>38</v>
      </c>
      <c r="O50">
        <v>43</v>
      </c>
      <c r="P50">
        <v>65</v>
      </c>
      <c r="Q50">
        <v>55</v>
      </c>
      <c r="AD50">
        <v>59</v>
      </c>
      <c r="AE50">
        <v>22</v>
      </c>
      <c r="AF50">
        <v>21</v>
      </c>
      <c r="AH50">
        <v>79</v>
      </c>
      <c r="AJ50">
        <v>22</v>
      </c>
      <c r="AK50">
        <v>24</v>
      </c>
      <c r="AL50">
        <v>40</v>
      </c>
      <c r="AM50">
        <v>43</v>
      </c>
      <c r="AN50">
        <v>47</v>
      </c>
      <c r="AO50">
        <v>95</v>
      </c>
      <c r="AP50">
        <f t="shared" si="1"/>
        <v>1097</v>
      </c>
      <c r="AQ50" t="s">
        <v>55</v>
      </c>
    </row>
    <row r="51" spans="1:43">
      <c r="A51" s="1" t="s">
        <v>263</v>
      </c>
      <c r="B51" s="2">
        <v>4051</v>
      </c>
      <c r="C51" s="1" t="s">
        <v>264</v>
      </c>
      <c r="D51">
        <v>71</v>
      </c>
      <c r="E51" s="5">
        <v>64</v>
      </c>
      <c r="F51" s="6">
        <v>58</v>
      </c>
      <c r="G51" s="6">
        <v>60</v>
      </c>
      <c r="J51">
        <v>74</v>
      </c>
      <c r="K51">
        <v>43</v>
      </c>
      <c r="L51">
        <v>41</v>
      </c>
      <c r="M51">
        <v>44</v>
      </c>
      <c r="N51">
        <v>40</v>
      </c>
      <c r="O51">
        <v>44</v>
      </c>
      <c r="P51">
        <v>72</v>
      </c>
      <c r="Q51">
        <v>70</v>
      </c>
      <c r="R51" t="s">
        <v>48</v>
      </c>
      <c r="S51" t="s">
        <v>48</v>
      </c>
      <c r="T51" t="s">
        <v>48</v>
      </c>
      <c r="U51">
        <v>72</v>
      </c>
      <c r="V51">
        <v>22</v>
      </c>
      <c r="W51">
        <v>23</v>
      </c>
      <c r="X51" t="s">
        <v>48</v>
      </c>
      <c r="Y51" t="s">
        <v>48</v>
      </c>
      <c r="Z51" t="s">
        <v>48</v>
      </c>
      <c r="AA51" t="s">
        <v>48</v>
      </c>
      <c r="AB51" t="s">
        <v>48</v>
      </c>
      <c r="AC51" t="s">
        <v>48</v>
      </c>
      <c r="AD51" t="s">
        <v>48</v>
      </c>
      <c r="AE51" t="s">
        <v>48</v>
      </c>
      <c r="AF51" t="s">
        <v>48</v>
      </c>
      <c r="AH51">
        <v>87</v>
      </c>
      <c r="AJ51">
        <v>22</v>
      </c>
      <c r="AK51">
        <v>20</v>
      </c>
      <c r="AL51">
        <v>37</v>
      </c>
      <c r="AM51">
        <v>37</v>
      </c>
      <c r="AN51">
        <v>46</v>
      </c>
      <c r="AO51">
        <v>94</v>
      </c>
      <c r="AP51">
        <f t="shared" si="1"/>
        <v>1141</v>
      </c>
      <c r="AQ51" t="s">
        <v>55</v>
      </c>
    </row>
    <row r="52" spans="1:43">
      <c r="A52" s="1" t="s">
        <v>265</v>
      </c>
      <c r="B52" s="2">
        <v>4052</v>
      </c>
      <c r="C52" s="1" t="s">
        <v>266</v>
      </c>
      <c r="D52">
        <v>59</v>
      </c>
      <c r="E52" s="5">
        <v>62</v>
      </c>
      <c r="F52" s="6">
        <v>50</v>
      </c>
      <c r="G52" s="6">
        <v>58</v>
      </c>
      <c r="J52">
        <v>70</v>
      </c>
      <c r="K52">
        <v>43</v>
      </c>
      <c r="L52">
        <v>41</v>
      </c>
      <c r="M52">
        <v>40</v>
      </c>
      <c r="N52">
        <v>38</v>
      </c>
      <c r="O52">
        <v>42</v>
      </c>
      <c r="P52">
        <v>60</v>
      </c>
      <c r="Q52">
        <v>57</v>
      </c>
      <c r="R52" t="s">
        <v>48</v>
      </c>
      <c r="S52" t="s">
        <v>48</v>
      </c>
      <c r="T52" t="s">
        <v>48</v>
      </c>
      <c r="U52">
        <v>62</v>
      </c>
      <c r="V52">
        <v>18</v>
      </c>
      <c r="W52">
        <v>19</v>
      </c>
      <c r="X52" t="s">
        <v>48</v>
      </c>
      <c r="Y52" t="s">
        <v>48</v>
      </c>
      <c r="Z52" t="s">
        <v>48</v>
      </c>
      <c r="AA52" t="s">
        <v>48</v>
      </c>
      <c r="AB52" t="s">
        <v>48</v>
      </c>
      <c r="AC52" t="s">
        <v>48</v>
      </c>
      <c r="AD52" t="s">
        <v>48</v>
      </c>
      <c r="AE52" t="s">
        <v>48</v>
      </c>
      <c r="AF52" t="s">
        <v>48</v>
      </c>
      <c r="AH52">
        <v>80</v>
      </c>
      <c r="AJ52">
        <v>23</v>
      </c>
      <c r="AK52">
        <v>18</v>
      </c>
      <c r="AL52">
        <v>38</v>
      </c>
      <c r="AM52">
        <v>39</v>
      </c>
      <c r="AN52">
        <v>45</v>
      </c>
      <c r="AO52">
        <v>93</v>
      </c>
      <c r="AP52">
        <f t="shared" si="1"/>
        <v>1055</v>
      </c>
      <c r="AQ52" t="s">
        <v>55</v>
      </c>
    </row>
    <row r="53" spans="1:43">
      <c r="A53" s="1" t="s">
        <v>267</v>
      </c>
      <c r="B53" s="2">
        <v>4053</v>
      </c>
      <c r="C53" s="1" t="s">
        <v>268</v>
      </c>
      <c r="D53">
        <v>58</v>
      </c>
      <c r="E53" s="5">
        <v>57</v>
      </c>
      <c r="F53" s="6">
        <v>50</v>
      </c>
      <c r="H53">
        <v>55</v>
      </c>
      <c r="J53">
        <v>54</v>
      </c>
      <c r="K53">
        <v>40</v>
      </c>
      <c r="L53">
        <v>40</v>
      </c>
      <c r="M53">
        <v>25</v>
      </c>
      <c r="N53">
        <v>30</v>
      </c>
      <c r="O53">
        <v>41</v>
      </c>
      <c r="P53">
        <v>42</v>
      </c>
      <c r="Q53">
        <v>43</v>
      </c>
      <c r="R53" t="s">
        <v>48</v>
      </c>
      <c r="S53" t="s">
        <v>48</v>
      </c>
      <c r="T53" t="s">
        <v>48</v>
      </c>
      <c r="U53" t="s">
        <v>48</v>
      </c>
      <c r="V53" t="s">
        <v>48</v>
      </c>
      <c r="W53" t="s">
        <v>48</v>
      </c>
      <c r="X53" t="s">
        <v>48</v>
      </c>
      <c r="Y53" t="s">
        <v>48</v>
      </c>
      <c r="Z53" t="s">
        <v>48</v>
      </c>
      <c r="AA53">
        <v>66</v>
      </c>
      <c r="AB53">
        <v>22</v>
      </c>
      <c r="AC53">
        <v>18</v>
      </c>
      <c r="AD53" t="s">
        <v>48</v>
      </c>
      <c r="AE53" t="s">
        <v>48</v>
      </c>
      <c r="AF53" t="s">
        <v>48</v>
      </c>
      <c r="AG53">
        <v>59</v>
      </c>
      <c r="AJ53">
        <v>24</v>
      </c>
      <c r="AK53">
        <v>18</v>
      </c>
      <c r="AL53">
        <v>38</v>
      </c>
      <c r="AM53">
        <v>37</v>
      </c>
      <c r="AN53">
        <v>41</v>
      </c>
      <c r="AO53">
        <v>80</v>
      </c>
      <c r="AP53">
        <f t="shared" si="1"/>
        <v>938</v>
      </c>
      <c r="AQ53" t="s">
        <v>64</v>
      </c>
    </row>
    <row r="54" spans="1:43">
      <c r="A54" s="1" t="s">
        <v>271</v>
      </c>
      <c r="B54" s="2">
        <v>4054</v>
      </c>
      <c r="C54" s="1" t="s">
        <v>272</v>
      </c>
      <c r="D54">
        <v>61</v>
      </c>
      <c r="E54" s="5">
        <v>55</v>
      </c>
      <c r="F54" s="6">
        <v>52</v>
      </c>
      <c r="G54" s="6">
        <v>58</v>
      </c>
      <c r="I54">
        <v>46</v>
      </c>
      <c r="K54">
        <v>43</v>
      </c>
      <c r="L54">
        <v>41</v>
      </c>
      <c r="M54">
        <v>37</v>
      </c>
      <c r="N54">
        <v>38</v>
      </c>
      <c r="O54">
        <v>43</v>
      </c>
      <c r="P54">
        <v>61</v>
      </c>
      <c r="Q54">
        <v>53</v>
      </c>
      <c r="AD54">
        <v>55</v>
      </c>
      <c r="AE54">
        <v>23</v>
      </c>
      <c r="AF54">
        <v>23</v>
      </c>
      <c r="AH54">
        <v>66</v>
      </c>
      <c r="AJ54">
        <v>22</v>
      </c>
      <c r="AK54">
        <v>20</v>
      </c>
      <c r="AL54">
        <v>38</v>
      </c>
      <c r="AM54">
        <v>38</v>
      </c>
      <c r="AN54">
        <v>45</v>
      </c>
      <c r="AO54">
        <v>96</v>
      </c>
      <c r="AP54">
        <f t="shared" si="1"/>
        <v>1014</v>
      </c>
      <c r="AQ54" t="s">
        <v>55</v>
      </c>
    </row>
    <row r="55" spans="1:43">
      <c r="A55" s="1" t="s">
        <v>275</v>
      </c>
      <c r="B55" s="2">
        <v>4055</v>
      </c>
      <c r="C55" s="1" t="s">
        <v>276</v>
      </c>
      <c r="D55">
        <v>47</v>
      </c>
      <c r="E55" s="5">
        <v>52</v>
      </c>
      <c r="F55" s="6">
        <v>53</v>
      </c>
      <c r="G55" s="6">
        <v>51</v>
      </c>
      <c r="I55">
        <v>41</v>
      </c>
      <c r="K55">
        <v>40</v>
      </c>
      <c r="L55">
        <v>40</v>
      </c>
      <c r="M55">
        <v>39</v>
      </c>
      <c r="N55">
        <v>38</v>
      </c>
      <c r="O55">
        <v>42</v>
      </c>
      <c r="P55">
        <v>47</v>
      </c>
      <c r="Q55">
        <v>46</v>
      </c>
      <c r="R55" t="s">
        <v>48</v>
      </c>
      <c r="S55" t="s">
        <v>48</v>
      </c>
      <c r="T55" t="s">
        <v>48</v>
      </c>
      <c r="U55" t="s">
        <v>48</v>
      </c>
      <c r="V55" t="s">
        <v>48</v>
      </c>
      <c r="W55" t="s">
        <v>48</v>
      </c>
      <c r="X55" t="s">
        <v>48</v>
      </c>
      <c r="Y55" t="s">
        <v>48</v>
      </c>
      <c r="Z55" t="s">
        <v>48</v>
      </c>
      <c r="AA55">
        <v>52</v>
      </c>
      <c r="AB55">
        <v>22</v>
      </c>
      <c r="AC55">
        <v>23</v>
      </c>
      <c r="AD55" t="s">
        <v>48</v>
      </c>
      <c r="AE55" t="s">
        <v>48</v>
      </c>
      <c r="AF55" t="s">
        <v>48</v>
      </c>
      <c r="AH55">
        <v>70</v>
      </c>
      <c r="AJ55">
        <v>22</v>
      </c>
      <c r="AK55">
        <v>21</v>
      </c>
      <c r="AL55">
        <v>38</v>
      </c>
      <c r="AM55">
        <v>34</v>
      </c>
      <c r="AN55">
        <v>48</v>
      </c>
      <c r="AO55">
        <v>97</v>
      </c>
      <c r="AP55">
        <f t="shared" si="1"/>
        <v>963</v>
      </c>
      <c r="AQ55" t="s">
        <v>64</v>
      </c>
    </row>
    <row r="56" spans="1:43">
      <c r="A56" s="1" t="s">
        <v>279</v>
      </c>
      <c r="B56" s="2">
        <v>4056</v>
      </c>
      <c r="C56" s="1" t="s">
        <v>280</v>
      </c>
      <c r="D56">
        <v>40</v>
      </c>
      <c r="E56" s="5">
        <v>62</v>
      </c>
      <c r="F56" s="6">
        <v>42</v>
      </c>
      <c r="H56">
        <v>64</v>
      </c>
      <c r="I56">
        <v>49</v>
      </c>
      <c r="K56">
        <v>43</v>
      </c>
      <c r="L56">
        <v>40</v>
      </c>
      <c r="M56">
        <v>32</v>
      </c>
      <c r="N56">
        <v>34</v>
      </c>
      <c r="O56">
        <v>43</v>
      </c>
      <c r="P56">
        <v>61</v>
      </c>
      <c r="Q56">
        <v>50</v>
      </c>
      <c r="R56" t="s">
        <v>48</v>
      </c>
      <c r="S56" t="s">
        <v>48</v>
      </c>
      <c r="T56" t="s">
        <v>48</v>
      </c>
      <c r="U56">
        <v>54</v>
      </c>
      <c r="V56">
        <v>20</v>
      </c>
      <c r="W56">
        <v>21</v>
      </c>
      <c r="X56" t="s">
        <v>48</v>
      </c>
      <c r="Y56" t="s">
        <v>48</v>
      </c>
      <c r="Z56" t="s">
        <v>48</v>
      </c>
      <c r="AA56" t="s">
        <v>48</v>
      </c>
      <c r="AB56" t="s">
        <v>48</v>
      </c>
      <c r="AC56" t="s">
        <v>48</v>
      </c>
      <c r="AD56" t="s">
        <v>48</v>
      </c>
      <c r="AE56" t="s">
        <v>48</v>
      </c>
      <c r="AF56" t="s">
        <v>48</v>
      </c>
      <c r="AH56">
        <v>77</v>
      </c>
      <c r="AJ56">
        <v>21</v>
      </c>
      <c r="AK56">
        <v>21</v>
      </c>
      <c r="AL56">
        <v>41</v>
      </c>
      <c r="AM56">
        <v>41</v>
      </c>
      <c r="AN56">
        <v>47</v>
      </c>
      <c r="AO56">
        <v>96</v>
      </c>
      <c r="AP56">
        <f t="shared" si="1"/>
        <v>999</v>
      </c>
      <c r="AQ56" t="s">
        <v>55</v>
      </c>
    </row>
    <row r="57" spans="1:43">
      <c r="A57" s="1" t="s">
        <v>283</v>
      </c>
      <c r="B57" s="2">
        <v>4057</v>
      </c>
      <c r="C57" s="1" t="s">
        <v>284</v>
      </c>
      <c r="D57">
        <v>53</v>
      </c>
      <c r="E57" s="5">
        <v>58</v>
      </c>
      <c r="F57" s="6">
        <v>58</v>
      </c>
      <c r="H57">
        <v>61</v>
      </c>
      <c r="J57">
        <v>74</v>
      </c>
      <c r="K57">
        <v>40</v>
      </c>
      <c r="L57">
        <v>38</v>
      </c>
      <c r="M57">
        <v>36</v>
      </c>
      <c r="N57">
        <v>28</v>
      </c>
      <c r="O57">
        <v>43</v>
      </c>
      <c r="P57">
        <v>57</v>
      </c>
      <c r="Q57">
        <v>55</v>
      </c>
      <c r="AD57">
        <v>67</v>
      </c>
      <c r="AE57">
        <v>19</v>
      </c>
      <c r="AF57">
        <v>19</v>
      </c>
      <c r="AG57">
        <v>55</v>
      </c>
      <c r="AJ57">
        <v>22</v>
      </c>
      <c r="AK57">
        <v>23</v>
      </c>
      <c r="AL57">
        <v>43</v>
      </c>
      <c r="AM57">
        <v>42</v>
      </c>
      <c r="AN57">
        <v>44</v>
      </c>
      <c r="AO57">
        <v>92</v>
      </c>
      <c r="AP57">
        <f t="shared" si="1"/>
        <v>1027</v>
      </c>
      <c r="AQ57" t="s">
        <v>55</v>
      </c>
    </row>
    <row r="58" spans="1:43">
      <c r="A58" s="1" t="s">
        <v>287</v>
      </c>
      <c r="B58" s="2">
        <v>4058</v>
      </c>
      <c r="C58" s="1" t="s">
        <v>288</v>
      </c>
      <c r="D58">
        <v>55</v>
      </c>
      <c r="E58" s="5">
        <v>60</v>
      </c>
      <c r="F58" s="6">
        <v>33</v>
      </c>
      <c r="G58" s="6">
        <v>43</v>
      </c>
      <c r="I58">
        <v>48</v>
      </c>
      <c r="K58">
        <v>39</v>
      </c>
      <c r="L58">
        <v>38</v>
      </c>
      <c r="M58">
        <v>35</v>
      </c>
      <c r="N58">
        <v>32</v>
      </c>
      <c r="O58">
        <v>39</v>
      </c>
      <c r="P58">
        <v>41</v>
      </c>
      <c r="Q58">
        <v>36</v>
      </c>
      <c r="AD58">
        <v>46</v>
      </c>
      <c r="AE58">
        <v>20</v>
      </c>
      <c r="AF58">
        <v>20</v>
      </c>
      <c r="AG58">
        <v>39</v>
      </c>
      <c r="AJ58">
        <v>21</v>
      </c>
      <c r="AK58">
        <v>19</v>
      </c>
      <c r="AL58">
        <v>35</v>
      </c>
      <c r="AM58">
        <v>36</v>
      </c>
      <c r="AN58">
        <v>41</v>
      </c>
      <c r="AO58">
        <v>86</v>
      </c>
      <c r="AP58">
        <f t="shared" si="1"/>
        <v>862</v>
      </c>
      <c r="AQ58" t="s">
        <v>49</v>
      </c>
    </row>
    <row r="59" spans="1:43">
      <c r="A59" s="1" t="s">
        <v>289</v>
      </c>
      <c r="B59" s="2">
        <v>4059</v>
      </c>
      <c r="C59" s="1" t="s">
        <v>290</v>
      </c>
      <c r="D59">
        <v>50</v>
      </c>
      <c r="E59" s="5">
        <v>45</v>
      </c>
      <c r="F59" s="6">
        <v>45</v>
      </c>
      <c r="G59" s="6">
        <v>56</v>
      </c>
      <c r="I59">
        <v>55</v>
      </c>
      <c r="K59">
        <v>39</v>
      </c>
      <c r="L59">
        <v>38</v>
      </c>
      <c r="M59">
        <v>43</v>
      </c>
      <c r="N59">
        <v>38</v>
      </c>
      <c r="O59">
        <v>43</v>
      </c>
      <c r="P59">
        <v>62</v>
      </c>
      <c r="Q59">
        <v>52</v>
      </c>
      <c r="R59" t="s">
        <v>48</v>
      </c>
      <c r="S59" t="s">
        <v>48</v>
      </c>
      <c r="T59" t="s">
        <v>48</v>
      </c>
      <c r="U59">
        <v>69</v>
      </c>
      <c r="V59">
        <v>22</v>
      </c>
      <c r="W59">
        <v>23</v>
      </c>
      <c r="X59" t="s">
        <v>48</v>
      </c>
      <c r="Y59" t="s">
        <v>48</v>
      </c>
      <c r="Z59" t="s">
        <v>48</v>
      </c>
      <c r="AA59" t="s">
        <v>48</v>
      </c>
      <c r="AB59" t="s">
        <v>48</v>
      </c>
      <c r="AC59" t="s">
        <v>48</v>
      </c>
      <c r="AD59" t="s">
        <v>48</v>
      </c>
      <c r="AE59" t="s">
        <v>48</v>
      </c>
      <c r="AF59" t="s">
        <v>48</v>
      </c>
      <c r="AI59">
        <v>59</v>
      </c>
      <c r="AJ59">
        <v>20</v>
      </c>
      <c r="AK59">
        <v>22</v>
      </c>
      <c r="AL59">
        <v>38</v>
      </c>
      <c r="AM59">
        <v>37</v>
      </c>
      <c r="AN59">
        <v>48</v>
      </c>
      <c r="AO59">
        <v>97</v>
      </c>
      <c r="AP59">
        <f t="shared" si="1"/>
        <v>1001</v>
      </c>
      <c r="AQ59" t="s">
        <v>55</v>
      </c>
    </row>
    <row r="60" spans="1:43">
      <c r="A60" s="1" t="s">
        <v>293</v>
      </c>
      <c r="B60" s="2">
        <v>4060</v>
      </c>
      <c r="C60" s="1" t="s">
        <v>294</v>
      </c>
      <c r="D60">
        <v>56</v>
      </c>
      <c r="E60" s="5">
        <v>66</v>
      </c>
      <c r="F60" s="6">
        <v>61</v>
      </c>
      <c r="G60" s="6">
        <v>63</v>
      </c>
      <c r="I60">
        <v>55</v>
      </c>
      <c r="K60">
        <v>42</v>
      </c>
      <c r="L60">
        <v>41</v>
      </c>
      <c r="M60">
        <v>45</v>
      </c>
      <c r="N60">
        <v>40</v>
      </c>
      <c r="O60">
        <v>43</v>
      </c>
      <c r="P60">
        <v>59</v>
      </c>
      <c r="Q60">
        <v>66</v>
      </c>
      <c r="AD60">
        <v>64</v>
      </c>
      <c r="AE60">
        <v>21</v>
      </c>
      <c r="AF60">
        <v>22</v>
      </c>
      <c r="AH60">
        <v>82</v>
      </c>
      <c r="AJ60">
        <v>22</v>
      </c>
      <c r="AK60">
        <v>22</v>
      </c>
      <c r="AL60">
        <v>37</v>
      </c>
      <c r="AM60">
        <v>38</v>
      </c>
      <c r="AN60">
        <v>43</v>
      </c>
      <c r="AO60">
        <v>92</v>
      </c>
      <c r="AP60">
        <f t="shared" si="1"/>
        <v>1080</v>
      </c>
      <c r="AQ60" t="s">
        <v>55</v>
      </c>
    </row>
    <row r="61" spans="1:43">
      <c r="A61" s="1" t="s">
        <v>297</v>
      </c>
      <c r="B61" s="2">
        <v>4061</v>
      </c>
      <c r="C61" s="1" t="s">
        <v>298</v>
      </c>
      <c r="D61">
        <v>59</v>
      </c>
      <c r="E61" s="5">
        <v>56</v>
      </c>
      <c r="F61" s="6">
        <v>51</v>
      </c>
      <c r="G61" s="6">
        <v>66</v>
      </c>
      <c r="J61">
        <v>75</v>
      </c>
      <c r="K61">
        <v>42</v>
      </c>
      <c r="L61">
        <v>40</v>
      </c>
      <c r="M61">
        <v>41</v>
      </c>
      <c r="N61">
        <v>37</v>
      </c>
      <c r="O61">
        <v>41</v>
      </c>
      <c r="P61">
        <v>63</v>
      </c>
      <c r="Q61">
        <v>66</v>
      </c>
      <c r="AD61">
        <v>61</v>
      </c>
      <c r="AE61">
        <v>21</v>
      </c>
      <c r="AF61">
        <v>23</v>
      </c>
      <c r="AG61">
        <v>60</v>
      </c>
      <c r="AJ61">
        <v>22</v>
      </c>
      <c r="AK61">
        <v>18</v>
      </c>
      <c r="AL61">
        <v>34</v>
      </c>
      <c r="AM61">
        <v>36</v>
      </c>
      <c r="AN61">
        <v>42</v>
      </c>
      <c r="AO61">
        <v>92</v>
      </c>
      <c r="AP61">
        <f t="shared" si="1"/>
        <v>1046</v>
      </c>
      <c r="AQ61" t="s">
        <v>55</v>
      </c>
    </row>
    <row r="62" spans="1:43">
      <c r="A62" s="1" t="s">
        <v>303</v>
      </c>
      <c r="B62" s="2">
        <v>4063</v>
      </c>
      <c r="C62" s="1" t="s">
        <v>304</v>
      </c>
      <c r="D62">
        <v>67</v>
      </c>
      <c r="E62" s="5">
        <v>56</v>
      </c>
      <c r="F62" s="6">
        <v>66</v>
      </c>
      <c r="H62">
        <v>60</v>
      </c>
      <c r="J62">
        <v>64</v>
      </c>
      <c r="K62">
        <v>41</v>
      </c>
      <c r="L62">
        <v>38</v>
      </c>
      <c r="M62">
        <v>30</v>
      </c>
      <c r="N62">
        <v>25</v>
      </c>
      <c r="O62">
        <v>44</v>
      </c>
      <c r="P62">
        <v>52</v>
      </c>
      <c r="Q62">
        <v>59</v>
      </c>
      <c r="R62" t="s">
        <v>48</v>
      </c>
      <c r="S62" t="s">
        <v>48</v>
      </c>
      <c r="T62" t="s">
        <v>48</v>
      </c>
      <c r="U62" t="s">
        <v>48</v>
      </c>
      <c r="V62" t="s">
        <v>48</v>
      </c>
      <c r="W62" t="s">
        <v>48</v>
      </c>
      <c r="X62" t="s">
        <v>48</v>
      </c>
      <c r="Y62" t="s">
        <v>48</v>
      </c>
      <c r="Z62" t="s">
        <v>48</v>
      </c>
      <c r="AA62">
        <v>64</v>
      </c>
      <c r="AB62">
        <v>23</v>
      </c>
      <c r="AC62">
        <v>18</v>
      </c>
      <c r="AD62" t="s">
        <v>48</v>
      </c>
      <c r="AE62" t="s">
        <v>48</v>
      </c>
      <c r="AF62" t="s">
        <v>48</v>
      </c>
      <c r="AG62">
        <v>56</v>
      </c>
      <c r="AJ62">
        <v>20</v>
      </c>
      <c r="AK62">
        <v>21</v>
      </c>
      <c r="AL62">
        <v>44</v>
      </c>
      <c r="AM62">
        <v>42</v>
      </c>
      <c r="AN62">
        <v>44</v>
      </c>
      <c r="AO62">
        <v>86</v>
      </c>
      <c r="AP62">
        <f t="shared" si="1"/>
        <v>1020</v>
      </c>
      <c r="AQ62" t="s">
        <v>55</v>
      </c>
    </row>
    <row r="63" spans="1:43">
      <c r="A63" s="1" t="s">
        <v>312</v>
      </c>
      <c r="B63" s="2">
        <v>4064</v>
      </c>
      <c r="C63" s="1" t="s">
        <v>313</v>
      </c>
      <c r="D63">
        <v>47</v>
      </c>
      <c r="E63" s="5">
        <v>52</v>
      </c>
      <c r="F63" s="6">
        <v>46</v>
      </c>
      <c r="H63">
        <v>57</v>
      </c>
      <c r="J63">
        <v>54</v>
      </c>
      <c r="K63">
        <v>41</v>
      </c>
      <c r="L63">
        <v>38</v>
      </c>
      <c r="M63" s="5">
        <v>32</v>
      </c>
      <c r="N63" s="5">
        <v>42</v>
      </c>
      <c r="O63" s="5">
        <v>43</v>
      </c>
      <c r="P63" s="5">
        <v>53</v>
      </c>
      <c r="Q63" s="5">
        <v>59</v>
      </c>
      <c r="R63" t="s">
        <v>48</v>
      </c>
      <c r="S63" t="s">
        <v>48</v>
      </c>
      <c r="T63" t="s">
        <v>48</v>
      </c>
      <c r="U63" t="s">
        <v>48</v>
      </c>
      <c r="V63" t="s">
        <v>48</v>
      </c>
      <c r="W63" t="s">
        <v>48</v>
      </c>
      <c r="X63" t="s">
        <v>48</v>
      </c>
      <c r="Y63" t="s">
        <v>48</v>
      </c>
      <c r="Z63" t="s">
        <v>48</v>
      </c>
      <c r="AA63" s="5">
        <v>53</v>
      </c>
      <c r="AB63" s="5">
        <v>20</v>
      </c>
      <c r="AC63" s="5">
        <v>18</v>
      </c>
      <c r="AD63" t="s">
        <v>48</v>
      </c>
      <c r="AE63" t="s">
        <v>48</v>
      </c>
      <c r="AF63" t="s">
        <v>48</v>
      </c>
      <c r="AG63" s="5">
        <v>56</v>
      </c>
      <c r="AH63" s="5"/>
      <c r="AI63" s="5"/>
      <c r="AJ63" s="5">
        <v>22</v>
      </c>
      <c r="AK63" s="5">
        <v>19</v>
      </c>
      <c r="AL63" s="5">
        <v>38</v>
      </c>
      <c r="AM63" s="5">
        <v>40</v>
      </c>
      <c r="AN63" s="5">
        <v>38</v>
      </c>
      <c r="AO63" s="5">
        <v>82</v>
      </c>
      <c r="AP63">
        <f t="shared" ref="AP63:AP77" si="2">SUM(D63:AO63)</f>
        <v>950</v>
      </c>
      <c r="AQ63" t="s">
        <v>64</v>
      </c>
    </row>
    <row r="64" spans="1:43">
      <c r="A64" s="1" t="s">
        <v>316</v>
      </c>
      <c r="B64" s="2">
        <v>4065</v>
      </c>
      <c r="C64" s="1" t="s">
        <v>317</v>
      </c>
      <c r="D64">
        <v>47</v>
      </c>
      <c r="E64" s="5">
        <v>56</v>
      </c>
      <c r="F64" s="6">
        <v>41</v>
      </c>
      <c r="G64" s="6">
        <v>44</v>
      </c>
      <c r="J64">
        <v>52</v>
      </c>
      <c r="K64">
        <v>42</v>
      </c>
      <c r="L64">
        <v>40</v>
      </c>
      <c r="M64" s="5">
        <v>32</v>
      </c>
      <c r="N64" s="5">
        <v>40</v>
      </c>
      <c r="O64" s="5">
        <v>43</v>
      </c>
      <c r="P64" s="5">
        <v>45</v>
      </c>
      <c r="Q64" s="5">
        <v>51</v>
      </c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>
        <v>44</v>
      </c>
      <c r="AE64" s="5">
        <v>22</v>
      </c>
      <c r="AF64" s="5">
        <v>20</v>
      </c>
      <c r="AG64" s="5">
        <v>47</v>
      </c>
      <c r="AH64" s="5"/>
      <c r="AI64" s="5"/>
      <c r="AJ64" s="5">
        <v>21</v>
      </c>
      <c r="AK64" s="5">
        <v>18</v>
      </c>
      <c r="AL64" s="5">
        <v>40</v>
      </c>
      <c r="AM64" s="5">
        <v>40</v>
      </c>
      <c r="AN64" s="5">
        <v>45</v>
      </c>
      <c r="AO64" s="5">
        <v>93</v>
      </c>
      <c r="AP64">
        <f t="shared" si="2"/>
        <v>923</v>
      </c>
      <c r="AQ64" t="s">
        <v>64</v>
      </c>
    </row>
    <row r="65" spans="1:43">
      <c r="A65" s="1" t="s">
        <v>320</v>
      </c>
      <c r="B65" s="2">
        <v>4066</v>
      </c>
      <c r="C65" s="1" t="s">
        <v>321</v>
      </c>
      <c r="D65">
        <v>53</v>
      </c>
      <c r="E65" s="5">
        <v>44</v>
      </c>
      <c r="F65" s="6">
        <v>55</v>
      </c>
      <c r="H65">
        <v>53</v>
      </c>
      <c r="J65">
        <v>52</v>
      </c>
      <c r="K65">
        <v>39</v>
      </c>
      <c r="L65">
        <v>36</v>
      </c>
      <c r="M65" s="5">
        <v>38</v>
      </c>
      <c r="N65" s="5">
        <v>32</v>
      </c>
      <c r="O65" s="5">
        <v>40</v>
      </c>
      <c r="P65" s="5">
        <v>58</v>
      </c>
      <c r="Q65" s="5">
        <v>57</v>
      </c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>
        <v>52</v>
      </c>
      <c r="AE65" s="5">
        <v>21</v>
      </c>
      <c r="AF65" s="5">
        <v>22</v>
      </c>
      <c r="AG65" s="5">
        <v>36</v>
      </c>
      <c r="AH65" s="5"/>
      <c r="AI65" s="5"/>
      <c r="AJ65" s="5">
        <v>20</v>
      </c>
      <c r="AK65" s="5">
        <v>19</v>
      </c>
      <c r="AL65" s="5">
        <v>42</v>
      </c>
      <c r="AM65" s="5">
        <v>40</v>
      </c>
      <c r="AN65" s="5">
        <v>44</v>
      </c>
      <c r="AO65" s="5">
        <v>90</v>
      </c>
      <c r="AP65">
        <f t="shared" si="2"/>
        <v>943</v>
      </c>
      <c r="AQ65" t="s">
        <v>49</v>
      </c>
    </row>
    <row r="66" spans="1:43">
      <c r="A66" s="1" t="s">
        <v>324</v>
      </c>
      <c r="B66" s="2">
        <v>4067</v>
      </c>
      <c r="C66" s="1" t="s">
        <v>325</v>
      </c>
      <c r="D66">
        <v>53</v>
      </c>
      <c r="E66" s="5">
        <v>52</v>
      </c>
      <c r="F66" s="6">
        <v>46</v>
      </c>
      <c r="H66">
        <v>49</v>
      </c>
      <c r="J66">
        <v>41</v>
      </c>
      <c r="K66">
        <v>40</v>
      </c>
      <c r="L66">
        <v>40</v>
      </c>
      <c r="M66" s="5">
        <v>44</v>
      </c>
      <c r="N66" s="5">
        <v>40</v>
      </c>
      <c r="O66" s="5">
        <v>44</v>
      </c>
      <c r="P66" s="5">
        <v>57</v>
      </c>
      <c r="Q66" s="5">
        <v>52</v>
      </c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>
        <v>51</v>
      </c>
      <c r="AE66" s="5">
        <v>22</v>
      </c>
      <c r="AF66" s="5">
        <v>24</v>
      </c>
      <c r="AG66" s="5"/>
      <c r="AH66" s="5">
        <v>71</v>
      </c>
      <c r="AI66" s="5"/>
      <c r="AJ66" s="5">
        <v>21</v>
      </c>
      <c r="AK66" s="5">
        <v>20</v>
      </c>
      <c r="AL66" s="5">
        <v>38</v>
      </c>
      <c r="AM66" s="5">
        <v>44</v>
      </c>
      <c r="AN66" s="5">
        <v>46</v>
      </c>
      <c r="AO66" s="5">
        <v>94</v>
      </c>
      <c r="AP66">
        <f t="shared" si="2"/>
        <v>989</v>
      </c>
      <c r="AQ66" t="s">
        <v>64</v>
      </c>
    </row>
    <row r="67" spans="1:43">
      <c r="A67" s="1" t="s">
        <v>328</v>
      </c>
      <c r="B67" s="2">
        <v>4068</v>
      </c>
      <c r="C67" s="1" t="s">
        <v>329</v>
      </c>
      <c r="D67">
        <v>61</v>
      </c>
      <c r="E67" s="5">
        <v>54</v>
      </c>
      <c r="F67" s="6">
        <v>55</v>
      </c>
      <c r="G67" s="6">
        <v>46</v>
      </c>
      <c r="I67">
        <v>46</v>
      </c>
      <c r="K67">
        <v>41</v>
      </c>
      <c r="L67">
        <v>40</v>
      </c>
      <c r="M67">
        <v>36</v>
      </c>
      <c r="N67" s="5">
        <v>37</v>
      </c>
      <c r="O67" s="5">
        <v>43</v>
      </c>
      <c r="P67" s="5">
        <v>54</v>
      </c>
      <c r="Q67" s="5">
        <v>57</v>
      </c>
      <c r="R67" s="5"/>
      <c r="S67" s="5"/>
      <c r="T67" s="5"/>
      <c r="U67" s="5"/>
      <c r="V67" s="5"/>
      <c r="W67" s="5"/>
      <c r="X67" s="5">
        <v>67</v>
      </c>
      <c r="Y67" s="5">
        <v>24</v>
      </c>
      <c r="Z67" s="5">
        <v>24</v>
      </c>
      <c r="AA67" s="5"/>
      <c r="AB67" s="5"/>
      <c r="AC67" s="5"/>
      <c r="AD67" s="5"/>
      <c r="AE67" s="5"/>
      <c r="AF67" s="5"/>
      <c r="AG67" s="5"/>
      <c r="AH67" s="5"/>
      <c r="AI67" s="5">
        <v>55</v>
      </c>
      <c r="AJ67" s="5">
        <v>22</v>
      </c>
      <c r="AK67" s="5">
        <v>22</v>
      </c>
      <c r="AL67" s="5">
        <v>42</v>
      </c>
      <c r="AM67" s="5">
        <v>44</v>
      </c>
      <c r="AN67" s="5">
        <v>44</v>
      </c>
      <c r="AO67" s="5">
        <v>94</v>
      </c>
      <c r="AP67">
        <f t="shared" si="2"/>
        <v>1008</v>
      </c>
      <c r="AQ67" t="s">
        <v>55</v>
      </c>
    </row>
    <row r="68" spans="1:43">
      <c r="A68" s="1" t="s">
        <v>332</v>
      </c>
      <c r="B68" s="2">
        <v>4069</v>
      </c>
      <c r="C68" s="1" t="s">
        <v>333</v>
      </c>
      <c r="D68">
        <v>40</v>
      </c>
      <c r="E68" s="5">
        <v>48</v>
      </c>
      <c r="F68" s="6">
        <v>58</v>
      </c>
      <c r="H68">
        <v>47</v>
      </c>
      <c r="I68">
        <v>54</v>
      </c>
      <c r="K68">
        <v>42</v>
      </c>
      <c r="L68">
        <v>38</v>
      </c>
      <c r="M68">
        <v>44</v>
      </c>
      <c r="N68" s="5">
        <v>40</v>
      </c>
      <c r="O68" s="5">
        <v>44</v>
      </c>
      <c r="P68" s="5">
        <v>54</v>
      </c>
      <c r="Q68" s="5">
        <v>59</v>
      </c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>
        <v>53</v>
      </c>
      <c r="AE68" s="5">
        <v>22</v>
      </c>
      <c r="AF68" s="5">
        <v>23</v>
      </c>
      <c r="AG68" s="5"/>
      <c r="AH68" s="5">
        <v>65</v>
      </c>
      <c r="AI68" s="5"/>
      <c r="AJ68" s="5">
        <v>23</v>
      </c>
      <c r="AK68" s="5">
        <v>22</v>
      </c>
      <c r="AL68" s="5">
        <v>46</v>
      </c>
      <c r="AM68" s="5">
        <v>45</v>
      </c>
      <c r="AN68" s="5">
        <v>41</v>
      </c>
      <c r="AO68" s="5">
        <v>84</v>
      </c>
      <c r="AP68">
        <f t="shared" si="2"/>
        <v>992</v>
      </c>
      <c r="AQ68" t="s">
        <v>55</v>
      </c>
    </row>
    <row r="69" spans="1:43">
      <c r="A69" s="1" t="s">
        <v>336</v>
      </c>
      <c r="B69" s="2">
        <v>4070</v>
      </c>
      <c r="C69" s="1" t="s">
        <v>337</v>
      </c>
      <c r="D69">
        <v>66</v>
      </c>
      <c r="E69" s="5">
        <v>64</v>
      </c>
      <c r="F69" s="6">
        <v>61</v>
      </c>
      <c r="G69" s="6">
        <v>52</v>
      </c>
      <c r="I69">
        <v>58</v>
      </c>
      <c r="K69">
        <v>44</v>
      </c>
      <c r="L69">
        <v>41</v>
      </c>
      <c r="M69">
        <v>44</v>
      </c>
      <c r="N69" s="5">
        <v>40</v>
      </c>
      <c r="O69" s="5">
        <v>43</v>
      </c>
      <c r="P69" s="5">
        <v>69</v>
      </c>
      <c r="Q69" s="5">
        <v>65</v>
      </c>
      <c r="R69" s="5">
        <v>63</v>
      </c>
      <c r="S69" s="5">
        <v>22</v>
      </c>
      <c r="T69" s="5">
        <v>20</v>
      </c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>
        <v>77</v>
      </c>
      <c r="AI69" s="5"/>
      <c r="AJ69" s="5">
        <v>23</v>
      </c>
      <c r="AK69" s="5">
        <v>22</v>
      </c>
      <c r="AL69" s="5">
        <v>39</v>
      </c>
      <c r="AM69" s="5">
        <v>38</v>
      </c>
      <c r="AN69" s="5">
        <v>45</v>
      </c>
      <c r="AO69" s="5">
        <v>94</v>
      </c>
      <c r="AP69">
        <f t="shared" si="2"/>
        <v>1090</v>
      </c>
      <c r="AQ69" t="s">
        <v>55</v>
      </c>
    </row>
    <row r="70" spans="1:43">
      <c r="A70" s="1" t="s">
        <v>340</v>
      </c>
      <c r="B70" s="2">
        <v>4071</v>
      </c>
      <c r="C70" s="1" t="s">
        <v>341</v>
      </c>
      <c r="D70">
        <v>42</v>
      </c>
      <c r="E70" s="5">
        <v>49</v>
      </c>
      <c r="F70" s="6">
        <v>52</v>
      </c>
      <c r="H70">
        <v>54</v>
      </c>
      <c r="I70">
        <v>63</v>
      </c>
      <c r="K70">
        <v>41</v>
      </c>
      <c r="L70">
        <v>41</v>
      </c>
      <c r="M70">
        <v>40</v>
      </c>
      <c r="N70" s="5">
        <v>37</v>
      </c>
      <c r="O70" s="5">
        <v>44</v>
      </c>
      <c r="P70" s="5">
        <v>64</v>
      </c>
      <c r="Q70" s="5">
        <v>63</v>
      </c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>
        <v>70</v>
      </c>
      <c r="AE70" s="5">
        <v>21</v>
      </c>
      <c r="AF70" s="5">
        <v>23</v>
      </c>
      <c r="AG70" s="5"/>
      <c r="AH70" s="5">
        <v>72</v>
      </c>
      <c r="AI70" s="5"/>
      <c r="AJ70" s="5">
        <v>23</v>
      </c>
      <c r="AK70" s="5">
        <v>21</v>
      </c>
      <c r="AL70" s="5">
        <v>45</v>
      </c>
      <c r="AM70" s="5">
        <v>46</v>
      </c>
      <c r="AN70" s="5">
        <v>41</v>
      </c>
      <c r="AO70" s="5">
        <v>92</v>
      </c>
      <c r="AP70">
        <f t="shared" si="2"/>
        <v>1044</v>
      </c>
      <c r="AQ70" t="s">
        <v>55</v>
      </c>
    </row>
    <row r="71" spans="1:43">
      <c r="A71" s="1" t="s">
        <v>344</v>
      </c>
      <c r="B71" s="2">
        <v>4080</v>
      </c>
      <c r="C71" s="1" t="s">
        <v>345</v>
      </c>
      <c r="D71">
        <v>45</v>
      </c>
      <c r="E71" s="5">
        <v>45</v>
      </c>
      <c r="F71" s="6">
        <v>40</v>
      </c>
      <c r="H71" s="6">
        <v>40</v>
      </c>
      <c r="J71">
        <v>40</v>
      </c>
      <c r="K71">
        <v>32</v>
      </c>
      <c r="L71">
        <v>30</v>
      </c>
      <c r="M71" s="5">
        <v>25</v>
      </c>
      <c r="N71" s="5">
        <v>29</v>
      </c>
      <c r="O71" s="5">
        <v>25</v>
      </c>
      <c r="P71" s="5">
        <v>41</v>
      </c>
      <c r="Q71" s="5">
        <v>42</v>
      </c>
      <c r="R71" s="5">
        <v>48</v>
      </c>
      <c r="S71" s="5">
        <v>16</v>
      </c>
      <c r="T71" s="5">
        <v>16</v>
      </c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>
        <v>17</v>
      </c>
      <c r="AH71" s="5"/>
      <c r="AI71" s="5"/>
      <c r="AJ71" s="5">
        <v>18</v>
      </c>
      <c r="AK71" s="5">
        <v>18</v>
      </c>
      <c r="AL71" s="5">
        <v>25</v>
      </c>
      <c r="AM71" s="5">
        <v>25</v>
      </c>
      <c r="AN71" s="5">
        <v>38</v>
      </c>
      <c r="AO71" s="5">
        <v>75</v>
      </c>
      <c r="AP71">
        <f t="shared" si="2"/>
        <v>730</v>
      </c>
      <c r="AQ71" t="s">
        <v>49</v>
      </c>
    </row>
    <row r="72" spans="1:43">
      <c r="A72" s="1" t="s">
        <v>346</v>
      </c>
      <c r="B72" s="2">
        <v>4072</v>
      </c>
      <c r="C72" s="1" t="s">
        <v>347</v>
      </c>
      <c r="D72">
        <v>61</v>
      </c>
      <c r="E72" s="5">
        <v>42</v>
      </c>
      <c r="F72" s="6">
        <v>55</v>
      </c>
      <c r="H72" s="6">
        <v>53</v>
      </c>
      <c r="J72">
        <v>63</v>
      </c>
      <c r="K72">
        <v>41</v>
      </c>
      <c r="L72">
        <v>41</v>
      </c>
      <c r="M72" s="5">
        <v>37</v>
      </c>
      <c r="N72" s="5">
        <v>36</v>
      </c>
      <c r="O72" s="5">
        <v>43</v>
      </c>
      <c r="P72" s="5">
        <v>61</v>
      </c>
      <c r="Q72" s="5">
        <v>74</v>
      </c>
      <c r="R72" t="s">
        <v>48</v>
      </c>
      <c r="S72" t="s">
        <v>48</v>
      </c>
      <c r="T72" t="s">
        <v>48</v>
      </c>
      <c r="U72" t="s">
        <v>48</v>
      </c>
      <c r="V72" t="s">
        <v>48</v>
      </c>
      <c r="W72" t="s">
        <v>48</v>
      </c>
      <c r="X72" t="s">
        <v>48</v>
      </c>
      <c r="Y72" t="s">
        <v>48</v>
      </c>
      <c r="Z72" t="s">
        <v>48</v>
      </c>
      <c r="AA72" s="5">
        <v>71</v>
      </c>
      <c r="AB72" s="5">
        <v>21</v>
      </c>
      <c r="AC72" s="5">
        <v>22</v>
      </c>
      <c r="AD72" t="s">
        <v>48</v>
      </c>
      <c r="AE72" t="s">
        <v>48</v>
      </c>
      <c r="AF72" t="s">
        <v>48</v>
      </c>
      <c r="AG72" s="5">
        <v>61</v>
      </c>
      <c r="AH72" s="5"/>
      <c r="AI72" s="5"/>
      <c r="AJ72" s="5">
        <v>21</v>
      </c>
      <c r="AK72" s="5">
        <v>18</v>
      </c>
      <c r="AL72" s="5">
        <v>35</v>
      </c>
      <c r="AM72" s="5">
        <v>36</v>
      </c>
      <c r="AN72" s="5">
        <v>46</v>
      </c>
      <c r="AO72" s="5">
        <v>94</v>
      </c>
      <c r="AP72">
        <f t="shared" si="2"/>
        <v>1032</v>
      </c>
      <c r="AQ72" t="s">
        <v>55</v>
      </c>
    </row>
    <row r="73" spans="1:43">
      <c r="A73" s="1" t="s">
        <v>352</v>
      </c>
      <c r="B73" s="2">
        <v>4073</v>
      </c>
      <c r="C73" s="1" t="s">
        <v>353</v>
      </c>
      <c r="D73">
        <v>53</v>
      </c>
      <c r="E73" s="5">
        <v>44</v>
      </c>
      <c r="F73" s="6">
        <v>45</v>
      </c>
      <c r="G73" s="6">
        <v>52</v>
      </c>
      <c r="J73">
        <v>47</v>
      </c>
      <c r="K73">
        <v>42</v>
      </c>
      <c r="L73">
        <v>42</v>
      </c>
      <c r="M73" s="5">
        <v>44</v>
      </c>
      <c r="N73" s="5">
        <v>39</v>
      </c>
      <c r="O73" s="5">
        <v>47</v>
      </c>
      <c r="P73" s="5">
        <v>50</v>
      </c>
      <c r="Q73" s="5">
        <v>57</v>
      </c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>
        <v>48</v>
      </c>
      <c r="AE73" s="5">
        <v>23</v>
      </c>
      <c r="AF73" s="5">
        <v>24</v>
      </c>
      <c r="AG73" s="5"/>
      <c r="AH73" s="5">
        <v>61</v>
      </c>
      <c r="AI73" s="5"/>
      <c r="AJ73" s="5">
        <v>20</v>
      </c>
      <c r="AK73" s="5">
        <v>23</v>
      </c>
      <c r="AL73" s="5">
        <v>43</v>
      </c>
      <c r="AM73" s="5">
        <v>44</v>
      </c>
      <c r="AN73" s="5">
        <v>48</v>
      </c>
      <c r="AO73" s="5">
        <v>95</v>
      </c>
      <c r="AP73">
        <f t="shared" si="2"/>
        <v>991</v>
      </c>
      <c r="AQ73" t="s">
        <v>55</v>
      </c>
    </row>
    <row r="74" spans="1:43">
      <c r="A74" s="1" t="s">
        <v>356</v>
      </c>
      <c r="B74" s="2">
        <v>4074</v>
      </c>
      <c r="C74" s="1" t="s">
        <v>357</v>
      </c>
      <c r="D74">
        <v>66</v>
      </c>
      <c r="E74" s="5">
        <v>42</v>
      </c>
      <c r="F74" s="6">
        <v>48</v>
      </c>
      <c r="H74">
        <v>59</v>
      </c>
      <c r="J74">
        <v>57</v>
      </c>
      <c r="K74">
        <v>41</v>
      </c>
      <c r="L74">
        <v>41</v>
      </c>
      <c r="M74" s="5">
        <v>39</v>
      </c>
      <c r="N74" s="5">
        <v>34</v>
      </c>
      <c r="O74" s="5">
        <v>43</v>
      </c>
      <c r="P74" s="5">
        <v>57</v>
      </c>
      <c r="Q74" s="5">
        <v>67</v>
      </c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>
        <v>53</v>
      </c>
      <c r="AE74" s="5">
        <v>21</v>
      </c>
      <c r="AF74" s="5">
        <v>23</v>
      </c>
      <c r="AG74" s="5">
        <v>53</v>
      </c>
      <c r="AH74" s="5"/>
      <c r="AI74" s="5"/>
      <c r="AJ74" s="5">
        <v>20</v>
      </c>
      <c r="AK74" s="5">
        <v>20</v>
      </c>
      <c r="AL74" s="5">
        <v>30</v>
      </c>
      <c r="AM74" s="5">
        <v>30</v>
      </c>
      <c r="AN74" s="5">
        <v>45</v>
      </c>
      <c r="AO74" s="5">
        <v>92</v>
      </c>
      <c r="AP74">
        <f t="shared" si="2"/>
        <v>981</v>
      </c>
      <c r="AQ74" t="s">
        <v>64</v>
      </c>
    </row>
    <row r="75" spans="1:43">
      <c r="A75" s="1" t="s">
        <v>358</v>
      </c>
      <c r="B75" s="2">
        <v>4075</v>
      </c>
      <c r="C75" s="1" t="s">
        <v>359</v>
      </c>
      <c r="D75">
        <v>57</v>
      </c>
      <c r="E75" s="5">
        <v>43</v>
      </c>
      <c r="F75" s="6">
        <v>57</v>
      </c>
      <c r="H75">
        <v>57</v>
      </c>
      <c r="J75">
        <v>56</v>
      </c>
      <c r="K75">
        <v>42</v>
      </c>
      <c r="L75">
        <v>42</v>
      </c>
      <c r="M75">
        <v>39</v>
      </c>
      <c r="N75" s="5">
        <v>36</v>
      </c>
      <c r="O75" s="5">
        <v>42</v>
      </c>
      <c r="P75" s="5">
        <v>58</v>
      </c>
      <c r="Q75" s="5">
        <v>53</v>
      </c>
      <c r="R75" t="s">
        <v>48</v>
      </c>
      <c r="S75" t="s">
        <v>48</v>
      </c>
      <c r="T75" t="s">
        <v>48</v>
      </c>
      <c r="U75" t="s">
        <v>48</v>
      </c>
      <c r="V75" t="s">
        <v>48</v>
      </c>
      <c r="W75" t="s">
        <v>48</v>
      </c>
      <c r="X75" t="s">
        <v>48</v>
      </c>
      <c r="Y75" t="s">
        <v>48</v>
      </c>
      <c r="Z75" t="s">
        <v>48</v>
      </c>
      <c r="AA75" s="5">
        <v>68</v>
      </c>
      <c r="AB75" s="5">
        <v>22</v>
      </c>
      <c r="AC75" s="5">
        <v>20</v>
      </c>
      <c r="AD75" t="s">
        <v>48</v>
      </c>
      <c r="AE75" t="s">
        <v>48</v>
      </c>
      <c r="AF75" t="s">
        <v>48</v>
      </c>
      <c r="AG75" s="5">
        <v>50</v>
      </c>
      <c r="AH75" s="5"/>
      <c r="AI75" s="5"/>
      <c r="AJ75" s="5">
        <v>20</v>
      </c>
      <c r="AK75" s="5">
        <v>18</v>
      </c>
      <c r="AL75" s="5">
        <v>37</v>
      </c>
      <c r="AM75" s="5">
        <v>38</v>
      </c>
      <c r="AN75" s="5">
        <v>45</v>
      </c>
      <c r="AO75" s="5">
        <v>93</v>
      </c>
      <c r="AP75">
        <f t="shared" si="2"/>
        <v>993</v>
      </c>
      <c r="AQ75" t="s">
        <v>55</v>
      </c>
    </row>
    <row r="76" spans="1:43">
      <c r="A76" s="1" t="s">
        <v>360</v>
      </c>
      <c r="B76" s="2">
        <v>4076</v>
      </c>
      <c r="C76" s="1" t="s">
        <v>361</v>
      </c>
      <c r="D76">
        <v>52</v>
      </c>
      <c r="E76" s="5">
        <v>40</v>
      </c>
      <c r="F76" s="6">
        <v>42</v>
      </c>
      <c r="H76">
        <v>63</v>
      </c>
      <c r="J76">
        <v>69</v>
      </c>
      <c r="K76">
        <v>41</v>
      </c>
      <c r="L76">
        <v>41</v>
      </c>
      <c r="M76">
        <v>38</v>
      </c>
      <c r="N76" s="5">
        <v>38</v>
      </c>
      <c r="O76" s="5">
        <v>38</v>
      </c>
      <c r="P76" s="5">
        <v>67</v>
      </c>
      <c r="Q76" s="5">
        <v>67</v>
      </c>
      <c r="R76" t="s">
        <v>48</v>
      </c>
      <c r="S76" t="s">
        <v>48</v>
      </c>
      <c r="T76" t="s">
        <v>48</v>
      </c>
      <c r="U76" t="s">
        <v>48</v>
      </c>
      <c r="V76" t="s">
        <v>48</v>
      </c>
      <c r="W76" t="s">
        <v>48</v>
      </c>
      <c r="X76" t="s">
        <v>48</v>
      </c>
      <c r="Y76" t="s">
        <v>48</v>
      </c>
      <c r="Z76" t="s">
        <v>48</v>
      </c>
      <c r="AA76" s="5">
        <v>72</v>
      </c>
      <c r="AB76" s="5">
        <v>21</v>
      </c>
      <c r="AC76" s="5">
        <v>18</v>
      </c>
      <c r="AD76" t="s">
        <v>48</v>
      </c>
      <c r="AE76" t="s">
        <v>48</v>
      </c>
      <c r="AF76" t="s">
        <v>48</v>
      </c>
      <c r="AG76" s="5">
        <v>58</v>
      </c>
      <c r="AH76" s="5"/>
      <c r="AI76" s="5"/>
      <c r="AJ76" s="5">
        <v>20</v>
      </c>
      <c r="AK76" s="5">
        <v>18</v>
      </c>
      <c r="AL76" s="5">
        <v>34</v>
      </c>
      <c r="AM76" s="5">
        <v>37</v>
      </c>
      <c r="AN76" s="5">
        <v>45</v>
      </c>
      <c r="AO76" s="5">
        <v>93</v>
      </c>
      <c r="AP76">
        <f t="shared" si="2"/>
        <v>1012</v>
      </c>
      <c r="AQ76" t="s">
        <v>55</v>
      </c>
    </row>
    <row r="77" spans="1:43">
      <c r="A77" s="1" t="s">
        <v>364</v>
      </c>
      <c r="B77" s="2">
        <v>4077</v>
      </c>
      <c r="C77" s="1" t="s">
        <v>365</v>
      </c>
      <c r="D77">
        <v>40</v>
      </c>
      <c r="E77" s="5">
        <v>40</v>
      </c>
      <c r="F77" s="6">
        <v>46</v>
      </c>
      <c r="G77" s="6"/>
      <c r="H77" s="6">
        <v>40</v>
      </c>
      <c r="I77" s="6">
        <v>40</v>
      </c>
      <c r="K77">
        <v>38</v>
      </c>
      <c r="L77">
        <v>38</v>
      </c>
      <c r="M77">
        <v>34</v>
      </c>
      <c r="N77" s="5">
        <v>27</v>
      </c>
      <c r="O77" s="5">
        <v>39</v>
      </c>
      <c r="P77" s="5">
        <v>43</v>
      </c>
      <c r="Q77" s="5">
        <v>42</v>
      </c>
      <c r="R77" t="s">
        <v>48</v>
      </c>
      <c r="S77" t="s">
        <v>48</v>
      </c>
      <c r="T77" t="s">
        <v>48</v>
      </c>
      <c r="U77">
        <v>42</v>
      </c>
      <c r="V77">
        <v>17</v>
      </c>
      <c r="W77">
        <v>20</v>
      </c>
      <c r="X77" t="s">
        <v>48</v>
      </c>
      <c r="Y77" t="s">
        <v>48</v>
      </c>
      <c r="Z77" t="s">
        <v>48</v>
      </c>
      <c r="AA77" t="s">
        <v>48</v>
      </c>
      <c r="AB77" t="s">
        <v>48</v>
      </c>
      <c r="AC77" t="s">
        <v>48</v>
      </c>
      <c r="AD77" t="s">
        <v>48</v>
      </c>
      <c r="AE77" t="s">
        <v>48</v>
      </c>
      <c r="AF77" t="s">
        <v>48</v>
      </c>
      <c r="AG77" s="5"/>
      <c r="AH77" s="5">
        <v>49</v>
      </c>
      <c r="AI77" s="5"/>
      <c r="AJ77" s="5">
        <v>19</v>
      </c>
      <c r="AK77" s="5">
        <v>18</v>
      </c>
      <c r="AL77" s="5">
        <v>35</v>
      </c>
      <c r="AM77" s="5">
        <v>33</v>
      </c>
      <c r="AN77" s="5">
        <v>40</v>
      </c>
      <c r="AO77" s="5">
        <v>90</v>
      </c>
      <c r="AP77">
        <f t="shared" si="2"/>
        <v>830</v>
      </c>
      <c r="AQ77" t="s">
        <v>52</v>
      </c>
    </row>
    <row r="78" spans="2:2">
      <c r="B78" s="4"/>
    </row>
    <row r="79" spans="2:43">
      <c r="B79" s="4"/>
      <c r="D79">
        <f t="shared" ref="D79:J79" si="3">COUNTIF(D2:D77,"&gt;=66")</f>
        <v>20</v>
      </c>
      <c r="E79">
        <f t="shared" si="3"/>
        <v>7</v>
      </c>
      <c r="F79">
        <f t="shared" si="3"/>
        <v>8</v>
      </c>
      <c r="G79">
        <f t="shared" si="3"/>
        <v>3</v>
      </c>
      <c r="H79">
        <f t="shared" si="3"/>
        <v>4</v>
      </c>
      <c r="I79">
        <f t="shared" si="3"/>
        <v>2</v>
      </c>
      <c r="J79">
        <f t="shared" si="3"/>
        <v>17</v>
      </c>
      <c r="L79">
        <f>COUNTIF(L2:L77,"&gt;=20")</f>
        <v>76</v>
      </c>
      <c r="M79">
        <f>COUNTIF(M2:M77,"&gt;=20")</f>
        <v>76</v>
      </c>
      <c r="N79">
        <f>COUNTIF(N2:N77,"&gt;=20")</f>
        <v>76</v>
      </c>
      <c r="O79">
        <f>COUNTIF(O2:O77,"&gt;=20")</f>
        <v>76</v>
      </c>
      <c r="P79">
        <f>COUNTIF(P2:P77,"&gt;=66")</f>
        <v>15</v>
      </c>
      <c r="Q79">
        <f>COUNTIF(Q2:Q77,"&gt;=66")</f>
        <v>21</v>
      </c>
      <c r="R79">
        <f>COUNTIF(R2:R77,"&gt;=66")</f>
        <v>2</v>
      </c>
      <c r="U79">
        <f>COUNTIF(U2:U77,"&gt;=66")</f>
        <v>5</v>
      </c>
      <c r="X79">
        <f>COUNTIF(X2:X77,"&gt;=66")</f>
        <v>7</v>
      </c>
      <c r="AA79">
        <f>COUNTIF(AA2:AA77,"&gt;=66")</f>
        <v>6</v>
      </c>
      <c r="AD79">
        <f>COUNTIF(AD2:AD77,"&gt;=66")</f>
        <v>9</v>
      </c>
      <c r="AG79">
        <f>COUNTIF(AG2:AG77,"&gt;=66")</f>
        <v>5</v>
      </c>
      <c r="AH79">
        <f>COUNTIF(AH2:AH77,"&gt;=66")</f>
        <v>26</v>
      </c>
      <c r="AI79">
        <f>COUNTIF(AI2:AI77,"&gt;=66")</f>
        <v>0</v>
      </c>
      <c r="AQ79" s="5"/>
    </row>
    <row r="80" spans="2:43">
      <c r="B80" s="4"/>
      <c r="D80">
        <f t="shared" ref="D80:J80" si="4">COUNTIFS(D2:D77,"&lt;66",D2:D77,"&gt;=60")</f>
        <v>16</v>
      </c>
      <c r="E80">
        <f t="shared" si="4"/>
        <v>19</v>
      </c>
      <c r="F80">
        <f t="shared" si="4"/>
        <v>10</v>
      </c>
      <c r="G80">
        <f t="shared" si="4"/>
        <v>16</v>
      </c>
      <c r="H80">
        <f t="shared" si="4"/>
        <v>12</v>
      </c>
      <c r="I80">
        <f t="shared" si="4"/>
        <v>7</v>
      </c>
      <c r="J80">
        <f t="shared" si="4"/>
        <v>12</v>
      </c>
      <c r="L80">
        <f>COUNTIF(L2:L77,"&lt;20")</f>
        <v>0</v>
      </c>
      <c r="M80">
        <f>COUNTIF(M2:M77,"&lt;20")</f>
        <v>0</v>
      </c>
      <c r="N80">
        <f>COUNTIF(N2:N77,"&lt;20")</f>
        <v>0</v>
      </c>
      <c r="P80">
        <f>COUNTIFS(P2:P77,"&lt;66",P2:P77,"&gt;=60")</f>
        <v>19</v>
      </c>
      <c r="Q80">
        <f>COUNTIFS(Q2:Q77,"&lt;66",Q2:Q77,"&gt;=60")</f>
        <v>20</v>
      </c>
      <c r="R80">
        <f>COUNTIFS(R2:R77,"&lt;66",R2:R77,"&gt;=60")</f>
        <v>3</v>
      </c>
      <c r="U80">
        <f>COUNTIFS(U2:U77,"&lt;66",U2:U77,"&gt;=60")</f>
        <v>6</v>
      </c>
      <c r="X80">
        <f>COUNTIFS(X2:X77,"&lt;66",X2:X77,"&gt;=60")</f>
        <v>0</v>
      </c>
      <c r="AA80">
        <f>COUNTIFS(AA2:AA77,"&lt;66",AA2:AA77,"&gt;=60")</f>
        <v>2</v>
      </c>
      <c r="AD80">
        <f>COUNTIFS(AD2:AD77,"&lt;66",AD2:AD77,"&gt;=60")</f>
        <v>5</v>
      </c>
      <c r="AG80">
        <f>COUNTIFS(AG2:AG77,"&lt;66",AG2:AG77,"&gt;=60")</f>
        <v>7</v>
      </c>
      <c r="AH80">
        <f>COUNTIFS(AH2:AH77,"&lt;66",AH2:AH77,"&gt;=60")</f>
        <v>9</v>
      </c>
      <c r="AI80">
        <f>COUNTIFS(AI2:AI77,"&lt;66",AI2:AI77,"&gt;=60")</f>
        <v>0</v>
      </c>
      <c r="AQ80" s="5"/>
    </row>
    <row r="81" spans="2:43">
      <c r="B81" s="4"/>
      <c r="D81">
        <f t="shared" ref="D81:J81" si="5">COUNTIFS(D2:D77,"&lt;60",D2:D77,"&gt;=55")</f>
        <v>18</v>
      </c>
      <c r="E81">
        <f t="shared" si="5"/>
        <v>13</v>
      </c>
      <c r="F81">
        <f t="shared" si="5"/>
        <v>18</v>
      </c>
      <c r="G81">
        <f t="shared" si="5"/>
        <v>6</v>
      </c>
      <c r="H81">
        <f t="shared" si="5"/>
        <v>8</v>
      </c>
      <c r="I81">
        <f t="shared" si="5"/>
        <v>4</v>
      </c>
      <c r="J81">
        <f t="shared" si="5"/>
        <v>4</v>
      </c>
      <c r="L81">
        <f>COUNTIF(L2:L77,"A")</f>
        <v>0</v>
      </c>
      <c r="M81">
        <f>COUNTIF(M2:M77,"A")</f>
        <v>0</v>
      </c>
      <c r="N81">
        <f>COUNTIF(N2:N77,"A")</f>
        <v>0</v>
      </c>
      <c r="P81">
        <f>COUNTIFS(P2:P77,"&lt;60",P2:P77,"&gt;=55")</f>
        <v>20</v>
      </c>
      <c r="Q81">
        <f>COUNTIFS(Q2:Q77,"&lt;60",Q2:Q77,"&gt;=55")</f>
        <v>15</v>
      </c>
      <c r="R81">
        <f>COUNTIFS(R2:R77,"&lt;60",R2:R77,"&gt;=55")</f>
        <v>0</v>
      </c>
      <c r="U81">
        <f>COUNTIFS(U2:U77,"&lt;60",U2:U77,"&gt;=55")</f>
        <v>1</v>
      </c>
      <c r="X81">
        <f>COUNTIFS(X2:X77,"&lt;60",X2:X77,"&gt;=55")</f>
        <v>0</v>
      </c>
      <c r="AA81">
        <f>COUNTIFS(AA2:AA77,"&lt;60",AA2:AA77,"&gt;=55")</f>
        <v>0</v>
      </c>
      <c r="AD81">
        <f>COUNTIFS(AD2:AD77,"&lt;60",AD2:AD77,"&gt;=55")</f>
        <v>8</v>
      </c>
      <c r="AG81">
        <f>COUNTIFS(AG2:AG77,"&lt;60",AG2:AG77,"&gt;=55")</f>
        <v>8</v>
      </c>
      <c r="AH81">
        <f>COUNTIFS(AH2:AH77,"&lt;60",AH2:AH77,"&gt;=55")</f>
        <v>5</v>
      </c>
      <c r="AI81">
        <f>COUNTIFS(AI2:AI77,"&lt;60",AI2:AI77,"&gt;=55")</f>
        <v>5</v>
      </c>
      <c r="AQ81" s="5"/>
    </row>
    <row r="82" spans="2:43">
      <c r="B82" s="4"/>
      <c r="D82">
        <f t="shared" ref="D82:J82" si="6">COUNTIFS(D2:D77,"&lt;55",D2:D77,"&gt;=50")</f>
        <v>9</v>
      </c>
      <c r="E82">
        <f t="shared" si="6"/>
        <v>16</v>
      </c>
      <c r="F82">
        <f t="shared" si="6"/>
        <v>13</v>
      </c>
      <c r="G82">
        <f t="shared" si="6"/>
        <v>7</v>
      </c>
      <c r="H82">
        <f t="shared" si="6"/>
        <v>7</v>
      </c>
      <c r="I82">
        <f t="shared" si="6"/>
        <v>5</v>
      </c>
      <c r="J82">
        <f t="shared" si="6"/>
        <v>8</v>
      </c>
      <c r="P82">
        <f>COUNTIFS(P2:P77,"&lt;55",P2:P77,"&gt;=50")</f>
        <v>11</v>
      </c>
      <c r="Q82">
        <f>COUNTIFS(Q2:Q77,"&lt;55",Q2:Q77,"&gt;=50")</f>
        <v>8</v>
      </c>
      <c r="R82">
        <f>COUNTIFS(R2:R77,"&lt;55",R2:R77,"&gt;=50")</f>
        <v>2</v>
      </c>
      <c r="U82">
        <f>COUNTIFS(U2:U77,"&lt;55",U2:U77,"&gt;=50")</f>
        <v>3</v>
      </c>
      <c r="X82">
        <f>COUNTIFS(X2:X77,"&lt;55",X2:X77,"&gt;=50")</f>
        <v>0</v>
      </c>
      <c r="AA82">
        <f>COUNTIFS(AA2:AA77,"&lt;55",AA2:AA77,"&gt;=50")</f>
        <v>3</v>
      </c>
      <c r="AD82">
        <f>COUNTIFS(AD2:AD77,"&lt;55",AD2:AD77,"&gt;=50")</f>
        <v>4</v>
      </c>
      <c r="AG82">
        <f>COUNTIFS(AG2:AG77,"&lt;55",AG2:AG77,"&gt;=50")</f>
        <v>2</v>
      </c>
      <c r="AH82">
        <f>COUNTIFS(AH2:AH77,"&lt;55",AH2:AH77,"&gt;=50")</f>
        <v>1</v>
      </c>
      <c r="AI82">
        <f>COUNTIFS(AI2:AI77,"&lt;55",AI2:AI77,"&gt;=50")</f>
        <v>2</v>
      </c>
      <c r="AQ82" s="5"/>
    </row>
    <row r="83" spans="2:43">
      <c r="B83" s="4"/>
      <c r="D83">
        <f>COUNTIFS(D2:D77,"&lt;50",D2:D77,"&gt;=40")</f>
        <v>12</v>
      </c>
      <c r="E83">
        <f>COUNTIFS(E2:E77,"&lt;50",E2:E77,"&gt;=40")</f>
        <v>21</v>
      </c>
      <c r="F83">
        <v>54</v>
      </c>
      <c r="G83">
        <f>COUNTIFS(G2:G77,"&lt;50",G2:G77,"&gt;=40")</f>
        <v>6</v>
      </c>
      <c r="H83">
        <f>COUNTIFS(H2:H77,"&lt;50",H2:H77,"&gt;=40")</f>
        <v>6</v>
      </c>
      <c r="I83">
        <f>COUNTIFS(I2:I77,"&lt;50",I2:I77,"&gt;=40")</f>
        <v>11</v>
      </c>
      <c r="J83">
        <f>COUNTIFS(J2:J77,"&lt;50",J2:J77,"&gt;=40")</f>
        <v>6</v>
      </c>
      <c r="P83">
        <f>COUNTIFS(P2:P77,"&lt;50",P2:P77,"&gt;=40")</f>
        <v>11</v>
      </c>
      <c r="Q83">
        <f>COUNTIFS(Q2:Q77,"&lt;50",Q2:Q77,"&gt;=40")</f>
        <v>11</v>
      </c>
      <c r="R83">
        <f>COUNTIFS(R2:R77,"&lt;50",R2:R77,"&gt;=40")</f>
        <v>2</v>
      </c>
      <c r="U83">
        <f>COUNTIFS(U2:U77,"&lt;50",U2:U77,"&gt;=40")</f>
        <v>3</v>
      </c>
      <c r="X83">
        <f>COUNTIFS(X2:X77,"&lt;50",X2:X77,"&gt;=40")</f>
        <v>1</v>
      </c>
      <c r="AA83">
        <f>COUNTIFS(AA2:AA77,"&lt;50",AA2:AA77,"&gt;=40")</f>
        <v>0</v>
      </c>
      <c r="AD83">
        <f>COUNTIFS(AD2:AD77,"&lt;50",AD2:AD77,"&gt;=40")</f>
        <v>3</v>
      </c>
      <c r="AG83">
        <f>COUNTIFS(AG2:AG77,"&lt;50",AG2:AG77,"&gt;=40")</f>
        <v>2</v>
      </c>
      <c r="AH83">
        <f>COUNTIFS(AH2:AH77,"&lt;50",AH2:AH77,"&gt;=40")</f>
        <v>1</v>
      </c>
      <c r="AI83">
        <f>COUNTIFS(AI2:AI77,"&lt;50",AI2:AI77,"&gt;=40")</f>
        <v>0</v>
      </c>
      <c r="AQ83" s="5"/>
    </row>
    <row r="84" spans="2:43">
      <c r="B84" s="4"/>
      <c r="D84">
        <f>COUNTIF(D2:D77,"&lt;40")</f>
        <v>1</v>
      </c>
      <c r="E84">
        <f>COUNTIF(E2:E77,"&lt;40")</f>
        <v>0</v>
      </c>
      <c r="F84">
        <v>14</v>
      </c>
      <c r="G84">
        <f>COUNTIF(G2:G77,"&lt;40")</f>
        <v>1</v>
      </c>
      <c r="H84">
        <f>COUNTIF(H2:H77,"&lt;40")</f>
        <v>0</v>
      </c>
      <c r="I84">
        <f>COUNTIF(I2:I77,"&lt;40")</f>
        <v>0</v>
      </c>
      <c r="J84">
        <f>COUNTIF(J2:J77,"&lt;40")</f>
        <v>0</v>
      </c>
      <c r="P84">
        <f>COUNTIF(P2:P77,"&lt;40")</f>
        <v>0</v>
      </c>
      <c r="Q84">
        <f>COUNTIF(Q2:Q77,"&lt;40")</f>
        <v>1</v>
      </c>
      <c r="R84">
        <f>COUNTIF(R2:R77,"&lt;40")</f>
        <v>0</v>
      </c>
      <c r="U84">
        <f>COUNTIF(U2:U77,"&lt;40")</f>
        <v>0</v>
      </c>
      <c r="X84">
        <f>COUNTIF(X2:X77,"&lt;40")</f>
        <v>1</v>
      </c>
      <c r="AA84">
        <f>COUNTIF(AA2:AA77,"&lt;40")</f>
        <v>0</v>
      </c>
      <c r="AD84">
        <f>COUNTIF(AD2:AD77,"&lt;40")</f>
        <v>0</v>
      </c>
      <c r="AG84">
        <f>COUNTIF(AG2:AG77,"&lt;40")</f>
        <v>3</v>
      </c>
      <c r="AH84">
        <f>COUNTIF(AH2:AH77,"&lt;40")</f>
        <v>0</v>
      </c>
      <c r="AI84">
        <f>COUNTIF(AI2:AI77,"&lt;40")</f>
        <v>0</v>
      </c>
      <c r="AQ84" s="5"/>
    </row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8"/>
  <sheetViews>
    <sheetView workbookViewId="0">
      <selection activeCell="E23" sqref="E23"/>
    </sheetView>
  </sheetViews>
  <sheetFormatPr defaultColWidth="9" defaultRowHeight="12.75" outlineLevelCol="5"/>
  <cols>
    <col min="1" max="1" width="12.2857142857143" customWidth="1"/>
    <col min="3" max="3" width="31.7142857142857" customWidth="1"/>
  </cols>
  <sheetData>
    <row r="1" spans="1:6">
      <c r="A1" s="1" t="s">
        <v>0</v>
      </c>
      <c r="B1" s="2" t="s">
        <v>1</v>
      </c>
      <c r="C1" s="1" t="s">
        <v>2</v>
      </c>
      <c r="D1" t="s">
        <v>17</v>
      </c>
      <c r="E1" t="s">
        <v>18</v>
      </c>
      <c r="F1" t="s">
        <v>19</v>
      </c>
    </row>
    <row r="2" spans="1:6">
      <c r="A2" s="1" t="s">
        <v>71</v>
      </c>
      <c r="B2" s="2">
        <v>4005</v>
      </c>
      <c r="C2" s="1" t="s">
        <v>72</v>
      </c>
      <c r="D2">
        <v>71</v>
      </c>
      <c r="E2">
        <v>21</v>
      </c>
      <c r="F2">
        <v>24</v>
      </c>
    </row>
    <row r="3" spans="1:6">
      <c r="A3" s="1" t="s">
        <v>83</v>
      </c>
      <c r="B3" s="2">
        <v>4907</v>
      </c>
      <c r="C3" s="1" t="s">
        <v>84</v>
      </c>
      <c r="D3">
        <v>61</v>
      </c>
      <c r="E3">
        <v>24</v>
      </c>
      <c r="F3">
        <v>22</v>
      </c>
    </row>
    <row r="4" spans="1:6">
      <c r="A4" s="1" t="s">
        <v>113</v>
      </c>
      <c r="B4" s="2">
        <v>4979</v>
      </c>
      <c r="C4" s="1" t="s">
        <v>114</v>
      </c>
      <c r="D4">
        <v>45</v>
      </c>
      <c r="E4">
        <v>16</v>
      </c>
      <c r="F4">
        <v>12</v>
      </c>
    </row>
    <row r="5" spans="1:6">
      <c r="A5" s="1" t="s">
        <v>143</v>
      </c>
      <c r="B5" s="2">
        <v>4922</v>
      </c>
      <c r="C5" s="1" t="s">
        <v>144</v>
      </c>
      <c r="D5">
        <v>64</v>
      </c>
      <c r="E5">
        <v>24</v>
      </c>
      <c r="F5">
        <v>23</v>
      </c>
    </row>
    <row r="6" spans="1:6">
      <c r="A6" s="1" t="s">
        <v>151</v>
      </c>
      <c r="B6" s="2">
        <v>4078</v>
      </c>
      <c r="C6" s="1" t="s">
        <v>152</v>
      </c>
      <c r="D6">
        <v>51</v>
      </c>
      <c r="E6">
        <v>16</v>
      </c>
      <c r="F6">
        <v>11</v>
      </c>
    </row>
    <row r="7" spans="1:6">
      <c r="A7" s="1" t="s">
        <v>153</v>
      </c>
      <c r="B7" s="2">
        <v>4924</v>
      </c>
      <c r="C7" s="1" t="s">
        <v>154</v>
      </c>
      <c r="D7">
        <v>62</v>
      </c>
      <c r="E7">
        <v>22</v>
      </c>
      <c r="F7">
        <v>16</v>
      </c>
    </row>
    <row r="8" spans="1:6">
      <c r="A8" s="1" t="s">
        <v>171</v>
      </c>
      <c r="B8" s="2">
        <v>4928</v>
      </c>
      <c r="C8" s="1" t="s">
        <v>172</v>
      </c>
      <c r="D8">
        <v>44</v>
      </c>
      <c r="E8">
        <v>23</v>
      </c>
      <c r="F8">
        <v>21</v>
      </c>
    </row>
    <row r="9" spans="1:6">
      <c r="A9" s="1" t="s">
        <v>173</v>
      </c>
      <c r="B9" s="2">
        <v>4030</v>
      </c>
      <c r="C9" s="1" t="s">
        <v>174</v>
      </c>
      <c r="D9">
        <v>42</v>
      </c>
      <c r="E9">
        <v>23</v>
      </c>
      <c r="F9">
        <v>21</v>
      </c>
    </row>
    <row r="10" spans="1:6">
      <c r="A10" s="1" t="s">
        <v>185</v>
      </c>
      <c r="B10" s="2">
        <v>4932</v>
      </c>
      <c r="C10" s="1" t="s">
        <v>186</v>
      </c>
      <c r="D10">
        <v>40</v>
      </c>
      <c r="E10">
        <v>24</v>
      </c>
      <c r="F10">
        <v>24</v>
      </c>
    </row>
    <row r="11" spans="1:6">
      <c r="A11" s="1" t="s">
        <v>195</v>
      </c>
      <c r="B11" s="2">
        <v>4035</v>
      </c>
      <c r="C11" s="1" t="s">
        <v>196</v>
      </c>
      <c r="D11">
        <v>73</v>
      </c>
      <c r="E11">
        <v>21</v>
      </c>
      <c r="F11">
        <v>21</v>
      </c>
    </row>
    <row r="12" spans="1:6">
      <c r="A12" s="1" t="s">
        <v>205</v>
      </c>
      <c r="B12" s="2">
        <v>4037</v>
      </c>
      <c r="C12" s="1" t="s">
        <v>206</v>
      </c>
      <c r="D12">
        <v>53</v>
      </c>
      <c r="E12">
        <v>22</v>
      </c>
      <c r="F12">
        <v>18</v>
      </c>
    </row>
    <row r="13" spans="1:6">
      <c r="A13" s="1" t="s">
        <v>223</v>
      </c>
      <c r="B13" s="2">
        <v>4042</v>
      </c>
      <c r="C13" s="1" t="s">
        <v>224</v>
      </c>
      <c r="D13">
        <v>60</v>
      </c>
      <c r="E13">
        <v>19</v>
      </c>
      <c r="F13">
        <v>18</v>
      </c>
    </row>
    <row r="14" spans="1:6">
      <c r="A14" s="1" t="s">
        <v>227</v>
      </c>
      <c r="B14" s="2">
        <v>4942</v>
      </c>
      <c r="C14" s="1" t="s">
        <v>228</v>
      </c>
      <c r="D14">
        <v>67</v>
      </c>
      <c r="E14">
        <v>20</v>
      </c>
      <c r="F14">
        <v>19</v>
      </c>
    </row>
    <row r="15" spans="1:6">
      <c r="A15" s="1" t="s">
        <v>243</v>
      </c>
      <c r="B15" s="2">
        <v>4946</v>
      </c>
      <c r="C15" s="1" t="s">
        <v>244</v>
      </c>
      <c r="D15">
        <v>67</v>
      </c>
      <c r="E15">
        <v>23</v>
      </c>
      <c r="F15">
        <v>17</v>
      </c>
    </row>
    <row r="16" spans="1:6">
      <c r="A16" s="1" t="s">
        <v>251</v>
      </c>
      <c r="B16" s="2">
        <v>4049</v>
      </c>
      <c r="C16" s="1" t="s">
        <v>252</v>
      </c>
      <c r="D16">
        <v>63</v>
      </c>
      <c r="E16">
        <v>22</v>
      </c>
      <c r="F16">
        <v>18</v>
      </c>
    </row>
    <row r="17" spans="1:6">
      <c r="A17" s="1" t="s">
        <v>253</v>
      </c>
      <c r="B17" s="2">
        <v>4948</v>
      </c>
      <c r="C17" s="1" t="s">
        <v>254</v>
      </c>
      <c r="D17">
        <v>63</v>
      </c>
      <c r="E17">
        <v>22</v>
      </c>
      <c r="F17">
        <v>22</v>
      </c>
    </row>
    <row r="18" spans="1:6">
      <c r="A18" s="1" t="s">
        <v>291</v>
      </c>
      <c r="B18" s="2">
        <v>4980</v>
      </c>
      <c r="C18" s="1" t="s">
        <v>292</v>
      </c>
      <c r="D18">
        <v>69</v>
      </c>
      <c r="E18">
        <v>17</v>
      </c>
      <c r="F18">
        <v>17</v>
      </c>
    </row>
    <row r="19" spans="1:6">
      <c r="A19" s="1" t="s">
        <v>326</v>
      </c>
      <c r="B19" s="2">
        <v>4966</v>
      </c>
      <c r="C19" s="1" t="s">
        <v>327</v>
      </c>
      <c r="D19" s="5">
        <v>66</v>
      </c>
      <c r="E19" s="5">
        <v>21</v>
      </c>
      <c r="F19" s="5">
        <v>21</v>
      </c>
    </row>
    <row r="20" spans="1:6">
      <c r="A20" s="1" t="s">
        <v>336</v>
      </c>
      <c r="B20" s="2">
        <v>4070</v>
      </c>
      <c r="C20" s="1" t="s">
        <v>337</v>
      </c>
      <c r="D20" s="5">
        <v>63</v>
      </c>
      <c r="E20" s="5">
        <v>22</v>
      </c>
      <c r="F20" s="5">
        <v>20</v>
      </c>
    </row>
    <row r="21" spans="1:6">
      <c r="A21" s="1" t="s">
        <v>344</v>
      </c>
      <c r="B21" s="2">
        <v>4080</v>
      </c>
      <c r="C21" s="1" t="s">
        <v>345</v>
      </c>
      <c r="D21" s="5">
        <v>48</v>
      </c>
      <c r="E21" s="5">
        <v>16</v>
      </c>
      <c r="F21" s="5">
        <v>16</v>
      </c>
    </row>
    <row r="22" spans="2:2">
      <c r="B22" s="4"/>
    </row>
    <row r="23" spans="2:4">
      <c r="B23" s="4"/>
      <c r="D23">
        <f>COUNTIF(D2:D21,"&gt;=66")</f>
        <v>6</v>
      </c>
    </row>
    <row r="24" spans="2:4">
      <c r="B24" s="4"/>
      <c r="D24">
        <f>COUNTIFS(D2:D21,"&lt;66",D2:D21,"&gt;=60")</f>
        <v>7</v>
      </c>
    </row>
    <row r="25" spans="2:4">
      <c r="B25" s="4"/>
      <c r="D25">
        <f>COUNTIFS(D2:D21,"&lt;60",D2:D21,"&gt;=55")</f>
        <v>0</v>
      </c>
    </row>
    <row r="26" spans="2:4">
      <c r="B26" s="4"/>
      <c r="D26">
        <f>COUNTIFS(D2:D21,"&lt;55",D2:D21,"&gt;=50")</f>
        <v>2</v>
      </c>
    </row>
    <row r="27" spans="2:4">
      <c r="B27" s="4"/>
      <c r="D27">
        <f>COUNTIFS(D2:D21,"&lt;50",D2:D21,"&gt;=40")</f>
        <v>5</v>
      </c>
    </row>
    <row r="28" spans="2:4">
      <c r="B28" s="4"/>
      <c r="D28">
        <f>COUNTIF(D2:D21,"&lt;40")</f>
        <v>0</v>
      </c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1"/>
  <sheetViews>
    <sheetView topLeftCell="A4" workbookViewId="0">
      <selection activeCell="I27" sqref="I27"/>
    </sheetView>
  </sheetViews>
  <sheetFormatPr defaultColWidth="9" defaultRowHeight="12.75" outlineLevelCol="3"/>
  <cols>
    <col min="1" max="1" width="13.8571428571429" customWidth="1"/>
    <col min="2" max="2" width="10.8571428571429" customWidth="1"/>
    <col min="3" max="3" width="31.7142857142857" customWidth="1"/>
  </cols>
  <sheetData>
    <row r="1" spans="1:4">
      <c r="A1" s="1" t="s">
        <v>0</v>
      </c>
      <c r="B1" s="2" t="s">
        <v>1</v>
      </c>
      <c r="C1" s="1" t="s">
        <v>2</v>
      </c>
      <c r="D1" t="s">
        <v>23</v>
      </c>
    </row>
    <row r="2" spans="1:4">
      <c r="A2" s="1" t="s">
        <v>53</v>
      </c>
      <c r="B2" s="2">
        <v>4901</v>
      </c>
      <c r="C2" s="1" t="s">
        <v>54</v>
      </c>
      <c r="D2">
        <v>76</v>
      </c>
    </row>
    <row r="3" spans="1:4">
      <c r="A3" s="1" t="s">
        <v>56</v>
      </c>
      <c r="B3" s="2">
        <v>4001</v>
      </c>
      <c r="C3" s="1" t="s">
        <v>57</v>
      </c>
      <c r="D3">
        <v>80</v>
      </c>
    </row>
    <row r="4" spans="1:4">
      <c r="A4" s="1" t="s">
        <v>60</v>
      </c>
      <c r="B4" s="2">
        <v>4002</v>
      </c>
      <c r="C4" s="1" t="s">
        <v>61</v>
      </c>
      <c r="D4">
        <v>46</v>
      </c>
    </row>
    <row r="5" spans="1:4">
      <c r="A5" s="1" t="s">
        <v>65</v>
      </c>
      <c r="B5" s="2">
        <v>4004</v>
      </c>
      <c r="C5" s="1" t="s">
        <v>66</v>
      </c>
      <c r="D5">
        <v>69</v>
      </c>
    </row>
    <row r="6" spans="1:4">
      <c r="A6" s="1" t="s">
        <v>73</v>
      </c>
      <c r="B6" s="2">
        <v>4904</v>
      </c>
      <c r="C6" s="1" t="s">
        <v>74</v>
      </c>
      <c r="D6">
        <v>45</v>
      </c>
    </row>
    <row r="7" spans="1:4">
      <c r="A7" s="1" t="s">
        <v>89</v>
      </c>
      <c r="B7" s="2">
        <v>4010</v>
      </c>
      <c r="C7" s="1" t="s">
        <v>90</v>
      </c>
      <c r="D7">
        <v>73</v>
      </c>
    </row>
    <row r="8" spans="1:4">
      <c r="A8" s="1" t="s">
        <v>107</v>
      </c>
      <c r="B8" s="2">
        <v>4014</v>
      </c>
      <c r="C8" s="1" t="s">
        <v>108</v>
      </c>
      <c r="D8">
        <v>29</v>
      </c>
    </row>
    <row r="9" spans="1:4">
      <c r="A9" s="1" t="s">
        <v>117</v>
      </c>
      <c r="B9" s="2">
        <v>4915</v>
      </c>
      <c r="C9" s="1" t="s">
        <v>118</v>
      </c>
      <c r="D9">
        <v>69</v>
      </c>
    </row>
    <row r="10" spans="1:4">
      <c r="A10" s="1" t="s">
        <v>121</v>
      </c>
      <c r="B10" s="2">
        <v>4916</v>
      </c>
      <c r="C10" s="1" t="s">
        <v>122</v>
      </c>
      <c r="D10">
        <v>62</v>
      </c>
    </row>
    <row r="11" spans="1:4">
      <c r="A11" s="1" t="s">
        <v>125</v>
      </c>
      <c r="B11" s="2">
        <v>4917</v>
      </c>
      <c r="C11" s="1" t="s">
        <v>126</v>
      </c>
      <c r="D11">
        <v>82</v>
      </c>
    </row>
    <row r="12" spans="1:4">
      <c r="A12" s="1" t="s">
        <v>165</v>
      </c>
      <c r="B12" s="2">
        <v>4028</v>
      </c>
      <c r="C12" s="1" t="s">
        <v>166</v>
      </c>
      <c r="D12">
        <v>67</v>
      </c>
    </row>
    <row r="13" spans="1:4">
      <c r="A13" s="1" t="s">
        <v>167</v>
      </c>
      <c r="B13" s="2">
        <v>4927</v>
      </c>
      <c r="C13" s="1" t="s">
        <v>168</v>
      </c>
      <c r="D13">
        <v>64</v>
      </c>
    </row>
    <row r="14" spans="1:4">
      <c r="A14" s="1" t="s">
        <v>177</v>
      </c>
      <c r="B14" s="2">
        <v>4031</v>
      </c>
      <c r="C14" s="1" t="s">
        <v>178</v>
      </c>
      <c r="D14">
        <v>76</v>
      </c>
    </row>
    <row r="15" spans="1:4">
      <c r="A15" s="1" t="s">
        <v>199</v>
      </c>
      <c r="B15" s="2">
        <v>4036</v>
      </c>
      <c r="C15" s="1" t="s">
        <v>200</v>
      </c>
      <c r="D15">
        <v>85</v>
      </c>
    </row>
    <row r="16" spans="1:4">
      <c r="A16" s="1" t="s">
        <v>247</v>
      </c>
      <c r="B16" s="2">
        <v>4947</v>
      </c>
      <c r="C16" s="1" t="s">
        <v>248</v>
      </c>
      <c r="D16">
        <v>79</v>
      </c>
    </row>
    <row r="17" spans="1:4">
      <c r="A17" s="1" t="s">
        <v>273</v>
      </c>
      <c r="B17" s="2">
        <v>4953</v>
      </c>
      <c r="C17" s="1" t="s">
        <v>274</v>
      </c>
      <c r="D17">
        <v>67</v>
      </c>
    </row>
    <row r="18" spans="1:4">
      <c r="A18" s="1" t="s">
        <v>322</v>
      </c>
      <c r="B18" s="2">
        <v>4965</v>
      </c>
      <c r="C18" s="1" t="s">
        <v>323</v>
      </c>
      <c r="D18" s="5">
        <v>73</v>
      </c>
    </row>
    <row r="19" spans="1:4">
      <c r="A19" s="1" t="s">
        <v>328</v>
      </c>
      <c r="B19" s="2">
        <v>4068</v>
      </c>
      <c r="C19" s="1" t="s">
        <v>329</v>
      </c>
      <c r="D19" s="5">
        <v>67</v>
      </c>
    </row>
    <row r="20" spans="1:4">
      <c r="A20" s="1" t="s">
        <v>334</v>
      </c>
      <c r="B20" s="2">
        <v>4968</v>
      </c>
      <c r="C20" s="1" t="s">
        <v>335</v>
      </c>
      <c r="D20" s="5">
        <v>73</v>
      </c>
    </row>
    <row r="21" spans="1:4">
      <c r="A21" s="1" t="s">
        <v>338</v>
      </c>
      <c r="B21" s="2">
        <v>4969</v>
      </c>
      <c r="C21" s="1" t="s">
        <v>339</v>
      </c>
      <c r="D21" s="5">
        <v>73</v>
      </c>
    </row>
    <row r="22" spans="1:4">
      <c r="A22" s="1" t="s">
        <v>342</v>
      </c>
      <c r="B22" s="2">
        <v>4970</v>
      </c>
      <c r="C22" s="1" t="s">
        <v>343</v>
      </c>
      <c r="D22" s="5">
        <v>61</v>
      </c>
    </row>
    <row r="23" spans="1:4">
      <c r="A23" s="1" t="s">
        <v>354</v>
      </c>
      <c r="B23" s="2">
        <v>4973</v>
      </c>
      <c r="C23" s="1" t="s">
        <v>355</v>
      </c>
      <c r="D23" s="5">
        <v>50</v>
      </c>
    </row>
    <row r="24" spans="2:2">
      <c r="B24" s="4"/>
    </row>
    <row r="25" spans="2:4">
      <c r="B25" s="4"/>
      <c r="D25">
        <f>COUNTIF(D2:D23,"&gt;=66")</f>
        <v>15</v>
      </c>
    </row>
    <row r="26" spans="2:4">
      <c r="B26" s="4"/>
      <c r="D26">
        <f>COUNTIFS(D2:D23,"&lt;66",D2:D23,"&gt;=60")</f>
        <v>3</v>
      </c>
    </row>
    <row r="27" spans="2:4">
      <c r="B27" s="4"/>
      <c r="D27">
        <f>COUNTIFS(D2:D23,"&lt;60",D2:D23,"&gt;=55")</f>
        <v>0</v>
      </c>
    </row>
    <row r="28" spans="2:4">
      <c r="B28" s="4"/>
      <c r="D28">
        <f>COUNTIFS(D2:D23,"&lt;55",D2:D23,"&gt;=50")</f>
        <v>1</v>
      </c>
    </row>
    <row r="29" spans="2:4">
      <c r="B29" s="4"/>
      <c r="D29">
        <f>COUNTIFS(D2:D23,"&lt;50",D2:D23,"&gt;=40")</f>
        <v>2</v>
      </c>
    </row>
    <row r="30" spans="2:4">
      <c r="B30" s="4"/>
      <c r="D30">
        <f>COUNTIF(D2:D23,"&lt;40")</f>
        <v>1</v>
      </c>
    </row>
    <row r="31" spans="2:2">
      <c r="B31" s="4"/>
    </row>
  </sheetData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5"/>
  <sheetViews>
    <sheetView topLeftCell="A11" workbookViewId="0">
      <selection activeCell="J30" sqref="J30"/>
    </sheetView>
  </sheetViews>
  <sheetFormatPr defaultColWidth="9" defaultRowHeight="12.75" outlineLevelCol="4"/>
  <cols>
    <col min="2" max="2" width="12.5714285714286" customWidth="1"/>
    <col min="3" max="3" width="11.7142857142857" customWidth="1"/>
    <col min="4" max="4" width="37.7142857142857" customWidth="1"/>
  </cols>
  <sheetData>
    <row r="1" spans="1:5">
      <c r="A1" t="s">
        <v>381</v>
      </c>
      <c r="B1" s="1" t="s">
        <v>0</v>
      </c>
      <c r="C1" s="2" t="s">
        <v>1</v>
      </c>
      <c r="D1" s="1" t="s">
        <v>2</v>
      </c>
      <c r="E1" t="s">
        <v>20</v>
      </c>
    </row>
    <row r="2" spans="1:5">
      <c r="A2">
        <v>1</v>
      </c>
      <c r="B2" s="1" t="s">
        <v>58</v>
      </c>
      <c r="C2" s="2">
        <v>4902</v>
      </c>
      <c r="D2" s="1" t="s">
        <v>59</v>
      </c>
      <c r="E2">
        <v>61</v>
      </c>
    </row>
    <row r="3" spans="1:5">
      <c r="A3">
        <v>2</v>
      </c>
      <c r="B3" s="1" t="s">
        <v>62</v>
      </c>
      <c r="C3" s="2">
        <v>4003</v>
      </c>
      <c r="D3" s="1" t="s">
        <v>63</v>
      </c>
      <c r="E3">
        <v>61</v>
      </c>
    </row>
    <row r="4" spans="1:5">
      <c r="A4">
        <v>3</v>
      </c>
      <c r="B4" s="1" t="s">
        <v>67</v>
      </c>
      <c r="C4" s="2">
        <v>4903</v>
      </c>
      <c r="D4" s="1" t="s">
        <v>68</v>
      </c>
      <c r="E4">
        <v>73</v>
      </c>
    </row>
    <row r="5" spans="1:5">
      <c r="A5">
        <v>4</v>
      </c>
      <c r="B5" s="1" t="s">
        <v>69</v>
      </c>
      <c r="C5" s="2">
        <v>4978</v>
      </c>
      <c r="D5" s="1" t="s">
        <v>70</v>
      </c>
      <c r="E5">
        <v>53</v>
      </c>
    </row>
    <row r="6" spans="1:5">
      <c r="A6">
        <v>5</v>
      </c>
      <c r="B6" s="1" t="s">
        <v>77</v>
      </c>
      <c r="C6" s="2">
        <v>4905</v>
      </c>
      <c r="D6" s="1" t="s">
        <v>78</v>
      </c>
      <c r="E6">
        <v>42</v>
      </c>
    </row>
    <row r="7" spans="1:5">
      <c r="A7">
        <v>6</v>
      </c>
      <c r="B7" s="1" t="s">
        <v>87</v>
      </c>
      <c r="C7" s="2">
        <v>4908</v>
      </c>
      <c r="D7" s="1" t="s">
        <v>88</v>
      </c>
      <c r="E7">
        <v>72</v>
      </c>
    </row>
    <row r="8" spans="1:5">
      <c r="A8">
        <v>7</v>
      </c>
      <c r="B8" s="1" t="s">
        <v>99</v>
      </c>
      <c r="C8" s="2">
        <v>4912</v>
      </c>
      <c r="D8" s="1" t="s">
        <v>100</v>
      </c>
      <c r="E8">
        <v>60</v>
      </c>
    </row>
    <row r="9" spans="1:5">
      <c r="A9">
        <v>8</v>
      </c>
      <c r="B9" s="1" t="s">
        <v>103</v>
      </c>
      <c r="C9" s="2">
        <v>4913</v>
      </c>
      <c r="D9" s="1" t="s">
        <v>104</v>
      </c>
      <c r="E9">
        <v>74</v>
      </c>
    </row>
    <row r="10" spans="1:5">
      <c r="A10">
        <v>9</v>
      </c>
      <c r="B10" s="1" t="s">
        <v>105</v>
      </c>
      <c r="C10" s="2">
        <v>4013</v>
      </c>
      <c r="D10" s="1" t="s">
        <v>106</v>
      </c>
      <c r="E10">
        <v>70</v>
      </c>
    </row>
    <row r="11" spans="1:5">
      <c r="A11">
        <v>10</v>
      </c>
      <c r="B11" s="1" t="s">
        <v>131</v>
      </c>
      <c r="C11" s="2">
        <v>4918</v>
      </c>
      <c r="D11" s="1" t="s">
        <v>132</v>
      </c>
      <c r="E11">
        <v>66</v>
      </c>
    </row>
    <row r="12" spans="1:5">
      <c r="A12">
        <v>11</v>
      </c>
      <c r="B12" s="1" t="s">
        <v>133</v>
      </c>
      <c r="C12" s="2">
        <v>4020</v>
      </c>
      <c r="D12" s="1" t="s">
        <v>134</v>
      </c>
      <c r="E12">
        <v>71</v>
      </c>
    </row>
    <row r="13" spans="1:5">
      <c r="A13">
        <v>12</v>
      </c>
      <c r="B13" s="1" t="s">
        <v>135</v>
      </c>
      <c r="C13" s="2">
        <v>4919</v>
      </c>
      <c r="D13" s="1" t="s">
        <v>136</v>
      </c>
      <c r="E13">
        <v>77</v>
      </c>
    </row>
    <row r="14" spans="1:5">
      <c r="A14">
        <v>13</v>
      </c>
      <c r="B14" s="1" t="s">
        <v>137</v>
      </c>
      <c r="C14" s="2">
        <v>4920</v>
      </c>
      <c r="D14" s="1" t="s">
        <v>138</v>
      </c>
      <c r="E14">
        <v>74</v>
      </c>
    </row>
    <row r="15" spans="1:5">
      <c r="A15">
        <v>14</v>
      </c>
      <c r="B15" s="1" t="s">
        <v>147</v>
      </c>
      <c r="C15" s="2">
        <v>4923</v>
      </c>
      <c r="D15" s="1" t="s">
        <v>148</v>
      </c>
      <c r="E15">
        <v>62</v>
      </c>
    </row>
    <row r="16" spans="1:5">
      <c r="A16">
        <v>15</v>
      </c>
      <c r="B16" s="1" t="s">
        <v>155</v>
      </c>
      <c r="C16" s="2">
        <v>4024</v>
      </c>
      <c r="D16" s="1" t="s">
        <v>156</v>
      </c>
      <c r="E16">
        <v>63</v>
      </c>
    </row>
    <row r="17" spans="1:5">
      <c r="A17">
        <v>16</v>
      </c>
      <c r="B17" s="1" t="s">
        <v>161</v>
      </c>
      <c r="C17" s="2">
        <v>4027</v>
      </c>
      <c r="D17" s="1" t="s">
        <v>162</v>
      </c>
      <c r="E17">
        <v>64</v>
      </c>
    </row>
    <row r="18" spans="1:5">
      <c r="A18">
        <v>17</v>
      </c>
      <c r="B18" s="1" t="s">
        <v>175</v>
      </c>
      <c r="C18" s="2">
        <v>4983</v>
      </c>
      <c r="D18" s="1" t="s">
        <v>176</v>
      </c>
      <c r="E18">
        <v>13</v>
      </c>
    </row>
    <row r="19" spans="1:5">
      <c r="A19">
        <v>18</v>
      </c>
      <c r="B19" s="1" t="s">
        <v>183</v>
      </c>
      <c r="C19" s="2">
        <v>4032</v>
      </c>
      <c r="D19" s="1" t="s">
        <v>184</v>
      </c>
      <c r="E19">
        <v>46</v>
      </c>
    </row>
    <row r="20" spans="1:5">
      <c r="A20">
        <v>19</v>
      </c>
      <c r="B20" s="1" t="s">
        <v>191</v>
      </c>
      <c r="C20" s="2">
        <v>4034</v>
      </c>
      <c r="D20" s="1" t="s">
        <v>192</v>
      </c>
      <c r="E20">
        <v>63</v>
      </c>
    </row>
    <row r="21" spans="1:5">
      <c r="A21">
        <v>20</v>
      </c>
      <c r="B21" s="1" t="s">
        <v>207</v>
      </c>
      <c r="C21" s="2">
        <v>4038</v>
      </c>
      <c r="D21" s="1" t="s">
        <v>208</v>
      </c>
      <c r="E21">
        <v>70</v>
      </c>
    </row>
    <row r="22" spans="1:5">
      <c r="A22">
        <v>21</v>
      </c>
      <c r="B22" s="1" t="s">
        <v>209</v>
      </c>
      <c r="C22" s="2">
        <v>4938</v>
      </c>
      <c r="D22" s="1" t="s">
        <v>210</v>
      </c>
      <c r="E22">
        <v>67</v>
      </c>
    </row>
    <row r="23" spans="1:5">
      <c r="A23">
        <v>22</v>
      </c>
      <c r="B23" s="1" t="s">
        <v>211</v>
      </c>
      <c r="C23" s="2">
        <v>4939</v>
      </c>
      <c r="D23" s="1" t="s">
        <v>212</v>
      </c>
      <c r="E23">
        <v>45</v>
      </c>
    </row>
    <row r="24" spans="1:5">
      <c r="A24">
        <v>23</v>
      </c>
      <c r="B24" s="1" t="s">
        <v>213</v>
      </c>
      <c r="C24" s="2">
        <v>4039</v>
      </c>
      <c r="D24" s="1" t="s">
        <v>214</v>
      </c>
      <c r="E24">
        <v>50</v>
      </c>
    </row>
    <row r="25" spans="1:5">
      <c r="A25">
        <v>24</v>
      </c>
      <c r="B25" s="1" t="s">
        <v>215</v>
      </c>
      <c r="C25" s="2">
        <v>4040</v>
      </c>
      <c r="D25" s="1" t="s">
        <v>216</v>
      </c>
      <c r="E25">
        <v>59</v>
      </c>
    </row>
    <row r="26" spans="1:5">
      <c r="A26">
        <v>25</v>
      </c>
      <c r="B26" s="1" t="s">
        <v>221</v>
      </c>
      <c r="C26" s="2">
        <v>4941</v>
      </c>
      <c r="D26" s="1" t="s">
        <v>222</v>
      </c>
      <c r="E26">
        <v>68</v>
      </c>
    </row>
    <row r="27" spans="1:5">
      <c r="A27">
        <v>26</v>
      </c>
      <c r="B27" s="1" t="s">
        <v>225</v>
      </c>
      <c r="C27" s="2">
        <v>4043</v>
      </c>
      <c r="D27" s="1" t="s">
        <v>226</v>
      </c>
      <c r="E27">
        <v>63</v>
      </c>
    </row>
    <row r="28" spans="1:5">
      <c r="A28">
        <v>27</v>
      </c>
      <c r="B28" s="1" t="s">
        <v>231</v>
      </c>
      <c r="C28" s="2">
        <v>4981</v>
      </c>
      <c r="D28" s="1" t="s">
        <v>232</v>
      </c>
      <c r="E28">
        <v>40</v>
      </c>
    </row>
    <row r="29" spans="1:5">
      <c r="A29">
        <v>28</v>
      </c>
      <c r="B29" s="1" t="s">
        <v>237</v>
      </c>
      <c r="C29" s="2">
        <v>4045</v>
      </c>
      <c r="D29" s="1" t="s">
        <v>238</v>
      </c>
      <c r="E29">
        <v>46</v>
      </c>
    </row>
    <row r="30" spans="1:5">
      <c r="A30">
        <v>29</v>
      </c>
      <c r="B30" s="1" t="s">
        <v>241</v>
      </c>
      <c r="C30" s="2">
        <v>4046</v>
      </c>
      <c r="D30" s="1" t="s">
        <v>242</v>
      </c>
      <c r="E30">
        <v>50</v>
      </c>
    </row>
    <row r="31" spans="1:5">
      <c r="A31">
        <v>30</v>
      </c>
      <c r="B31" s="1" t="s">
        <v>263</v>
      </c>
      <c r="C31" s="2">
        <v>4051</v>
      </c>
      <c r="D31" s="1" t="s">
        <v>264</v>
      </c>
      <c r="E31">
        <v>72</v>
      </c>
    </row>
    <row r="32" spans="1:5">
      <c r="A32">
        <v>31</v>
      </c>
      <c r="B32" s="1" t="s">
        <v>265</v>
      </c>
      <c r="C32" s="2">
        <v>4052</v>
      </c>
      <c r="D32" s="1" t="s">
        <v>266</v>
      </c>
      <c r="E32">
        <v>62</v>
      </c>
    </row>
    <row r="33" spans="1:5">
      <c r="A33">
        <v>32</v>
      </c>
      <c r="B33" s="1" t="s">
        <v>269</v>
      </c>
      <c r="C33" s="2">
        <v>4952</v>
      </c>
      <c r="D33" s="1" t="s">
        <v>270</v>
      </c>
      <c r="E33">
        <v>74</v>
      </c>
    </row>
    <row r="34" spans="1:5">
      <c r="A34">
        <v>33</v>
      </c>
      <c r="B34" s="1" t="s">
        <v>279</v>
      </c>
      <c r="C34" s="2">
        <v>4056</v>
      </c>
      <c r="D34" s="1" t="s">
        <v>280</v>
      </c>
      <c r="E34">
        <v>54</v>
      </c>
    </row>
    <row r="35" spans="1:5">
      <c r="A35">
        <v>34</v>
      </c>
      <c r="B35" s="1" t="s">
        <v>289</v>
      </c>
      <c r="C35" s="2">
        <v>4059</v>
      </c>
      <c r="D35" s="1" t="s">
        <v>290</v>
      </c>
      <c r="E35">
        <v>69</v>
      </c>
    </row>
    <row r="36" spans="1:5">
      <c r="A36">
        <v>35</v>
      </c>
      <c r="B36" s="1" t="s">
        <v>295</v>
      </c>
      <c r="C36" s="2">
        <v>4957</v>
      </c>
      <c r="D36" s="1" t="s">
        <v>296</v>
      </c>
      <c r="E36">
        <v>65</v>
      </c>
    </row>
    <row r="37" spans="1:5">
      <c r="A37">
        <v>36</v>
      </c>
      <c r="B37" s="1" t="s">
        <v>364</v>
      </c>
      <c r="C37" s="2">
        <v>4077</v>
      </c>
      <c r="D37" s="1" t="s">
        <v>365</v>
      </c>
      <c r="E37">
        <v>42</v>
      </c>
    </row>
    <row r="38" spans="1:5">
      <c r="A38">
        <v>37</v>
      </c>
      <c r="B38" s="1" t="s">
        <v>366</v>
      </c>
      <c r="C38" s="2">
        <v>4975</v>
      </c>
      <c r="D38" s="1" t="s">
        <v>367</v>
      </c>
      <c r="E38">
        <v>68</v>
      </c>
    </row>
    <row r="39" spans="3:3">
      <c r="C39" s="4"/>
    </row>
    <row r="40" spans="3:5">
      <c r="C40" s="4"/>
      <c r="E40">
        <f>COUNTIF(E2:E38,"&gt;=66")</f>
        <v>15</v>
      </c>
    </row>
    <row r="41" spans="3:5">
      <c r="C41" s="4"/>
      <c r="E41">
        <f>COUNTIFS(E2:E38,"&lt;66",E2:E38,"&gt;=60")</f>
        <v>10</v>
      </c>
    </row>
    <row r="42" spans="3:5">
      <c r="C42" s="4"/>
      <c r="E42">
        <f>COUNTIFS(E2:E38,"&lt;60",E2:E38,"&gt;=55")</f>
        <v>1</v>
      </c>
    </row>
    <row r="43" spans="3:5">
      <c r="C43" s="4"/>
      <c r="E43">
        <f>COUNTIFS(E2:E38,"&lt;55",E2:E38,"&gt;=50")</f>
        <v>4</v>
      </c>
    </row>
    <row r="44" spans="3:5">
      <c r="C44" s="4"/>
      <c r="E44">
        <f>COUNTIFS(E2:E38,"&lt;50",E2:E38,"&gt;=40")</f>
        <v>6</v>
      </c>
    </row>
    <row r="45" spans="3:5">
      <c r="C45" s="4"/>
      <c r="E45">
        <f>COUNTIF(E2:E38,"&lt;40")</f>
        <v>1</v>
      </c>
    </row>
  </sheetData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9"/>
  <sheetViews>
    <sheetView workbookViewId="0">
      <selection activeCell="G20" sqref="G20"/>
    </sheetView>
  </sheetViews>
  <sheetFormatPr defaultColWidth="9" defaultRowHeight="12.75" outlineLevelCol="3"/>
  <cols>
    <col min="1" max="1" width="11.2857142857143" customWidth="1"/>
    <col min="2" max="2" width="9.14285714285714" style="4"/>
    <col min="3" max="3" width="37" customWidth="1"/>
  </cols>
  <sheetData>
    <row r="1" spans="1:4">
      <c r="A1" s="1" t="s">
        <v>0</v>
      </c>
      <c r="B1" s="2" t="s">
        <v>1</v>
      </c>
      <c r="C1" s="1" t="s">
        <v>2</v>
      </c>
      <c r="D1" t="s">
        <v>26</v>
      </c>
    </row>
    <row r="2" spans="1:4">
      <c r="A2" s="1" t="s">
        <v>46</v>
      </c>
      <c r="B2" s="2">
        <v>4929</v>
      </c>
      <c r="C2" s="1" t="s">
        <v>47</v>
      </c>
      <c r="D2">
        <v>41</v>
      </c>
    </row>
    <row r="3" spans="1:4">
      <c r="A3" s="1" t="s">
        <v>75</v>
      </c>
      <c r="B3" s="2">
        <v>4006</v>
      </c>
      <c r="C3" s="1" t="s">
        <v>76</v>
      </c>
      <c r="D3">
        <v>69</v>
      </c>
    </row>
    <row r="4" spans="1:4">
      <c r="A4" s="1" t="s">
        <v>79</v>
      </c>
      <c r="B4" s="2">
        <v>4906</v>
      </c>
      <c r="C4" s="1" t="s">
        <v>80</v>
      </c>
      <c r="D4">
        <v>67</v>
      </c>
    </row>
    <row r="5" spans="1:4">
      <c r="A5" s="1" t="s">
        <v>91</v>
      </c>
      <c r="B5" s="2">
        <v>4909</v>
      </c>
      <c r="C5" s="1" t="s">
        <v>92</v>
      </c>
      <c r="D5">
        <v>61</v>
      </c>
    </row>
    <row r="6" spans="1:4">
      <c r="A6" s="1" t="s">
        <v>115</v>
      </c>
      <c r="B6" s="2">
        <v>4016</v>
      </c>
      <c r="C6" s="1" t="s">
        <v>116</v>
      </c>
      <c r="D6">
        <v>51</v>
      </c>
    </row>
    <row r="7" spans="1:4">
      <c r="A7" s="1" t="s">
        <v>141</v>
      </c>
      <c r="B7" s="2">
        <v>4921</v>
      </c>
      <c r="C7" s="1" t="s">
        <v>142</v>
      </c>
      <c r="D7">
        <v>53</v>
      </c>
    </row>
    <row r="8" spans="1:4">
      <c r="A8" s="1" t="s">
        <v>159</v>
      </c>
      <c r="B8" s="2">
        <v>4026</v>
      </c>
      <c r="C8" s="1" t="s">
        <v>160</v>
      </c>
      <c r="D8">
        <v>65</v>
      </c>
    </row>
    <row r="9" spans="1:4">
      <c r="A9" s="1" t="s">
        <v>179</v>
      </c>
      <c r="B9" s="2">
        <v>4930</v>
      </c>
      <c r="C9" s="1" t="s">
        <v>180</v>
      </c>
      <c r="D9">
        <v>60</v>
      </c>
    </row>
    <row r="10" spans="1:4">
      <c r="A10" s="1" t="s">
        <v>203</v>
      </c>
      <c r="B10" s="2">
        <v>4937</v>
      </c>
      <c r="C10" s="1" t="s">
        <v>204</v>
      </c>
      <c r="D10">
        <v>64</v>
      </c>
    </row>
    <row r="11" spans="1:4">
      <c r="A11" s="1" t="s">
        <v>219</v>
      </c>
      <c r="B11" s="2">
        <v>4041</v>
      </c>
      <c r="C11" s="1" t="s">
        <v>220</v>
      </c>
      <c r="D11">
        <v>73</v>
      </c>
    </row>
    <row r="12" spans="1:4">
      <c r="A12" s="1" t="s">
        <v>233</v>
      </c>
      <c r="B12" s="2">
        <v>4943</v>
      </c>
      <c r="C12" s="1" t="s">
        <v>234</v>
      </c>
      <c r="D12">
        <v>67</v>
      </c>
    </row>
    <row r="13" spans="1:4">
      <c r="A13" s="1" t="s">
        <v>239</v>
      </c>
      <c r="B13" s="2">
        <v>4945</v>
      </c>
      <c r="C13" s="1" t="s">
        <v>240</v>
      </c>
      <c r="D13">
        <v>51</v>
      </c>
    </row>
    <row r="14" spans="1:4">
      <c r="A14" s="1" t="s">
        <v>267</v>
      </c>
      <c r="B14" s="2">
        <v>4053</v>
      </c>
      <c r="C14" s="1" t="s">
        <v>268</v>
      </c>
      <c r="D14">
        <v>66</v>
      </c>
    </row>
    <row r="15" spans="1:4">
      <c r="A15" s="1" t="s">
        <v>275</v>
      </c>
      <c r="B15" s="2">
        <v>4055</v>
      </c>
      <c r="C15" s="1" t="s">
        <v>276</v>
      </c>
      <c r="D15">
        <v>52</v>
      </c>
    </row>
    <row r="16" spans="1:4">
      <c r="A16" s="1" t="s">
        <v>277</v>
      </c>
      <c r="B16" s="2">
        <v>4954</v>
      </c>
      <c r="C16" s="1" t="s">
        <v>278</v>
      </c>
      <c r="D16">
        <v>57</v>
      </c>
    </row>
    <row r="17" spans="1:4">
      <c r="A17" s="1" t="s">
        <v>299</v>
      </c>
      <c r="B17" s="2">
        <v>4958</v>
      </c>
      <c r="C17" s="1" t="s">
        <v>300</v>
      </c>
      <c r="D17">
        <v>70</v>
      </c>
    </row>
    <row r="18" spans="1:4">
      <c r="A18" s="1" t="s">
        <v>303</v>
      </c>
      <c r="B18" s="2">
        <v>4063</v>
      </c>
      <c r="C18" s="1" t="s">
        <v>304</v>
      </c>
      <c r="D18">
        <v>64</v>
      </c>
    </row>
    <row r="19" spans="1:4">
      <c r="A19" s="1" t="s">
        <v>312</v>
      </c>
      <c r="B19" s="2">
        <v>4064</v>
      </c>
      <c r="C19" s="1" t="s">
        <v>313</v>
      </c>
      <c r="D19" s="5">
        <v>53</v>
      </c>
    </row>
    <row r="20" spans="1:4">
      <c r="A20" s="1" t="s">
        <v>346</v>
      </c>
      <c r="B20" s="2">
        <v>4072</v>
      </c>
      <c r="C20" s="1" t="s">
        <v>347</v>
      </c>
      <c r="D20" s="5">
        <v>71</v>
      </c>
    </row>
    <row r="21" spans="1:4">
      <c r="A21" s="1" t="s">
        <v>358</v>
      </c>
      <c r="B21" s="2">
        <v>4075</v>
      </c>
      <c r="C21" s="1" t="s">
        <v>359</v>
      </c>
      <c r="D21" s="5">
        <v>68</v>
      </c>
    </row>
    <row r="22" spans="1:4">
      <c r="A22" s="1" t="s">
        <v>360</v>
      </c>
      <c r="B22" s="2">
        <v>4076</v>
      </c>
      <c r="C22" s="1" t="s">
        <v>361</v>
      </c>
      <c r="D22" s="5">
        <v>72</v>
      </c>
    </row>
    <row r="24" spans="4:4">
      <c r="D24">
        <f>COUNTIF(D2:D22,"&gt;=66")</f>
        <v>9</v>
      </c>
    </row>
    <row r="25" spans="4:4">
      <c r="D25">
        <f>COUNTIFS(D2:D22,"&lt;66",D2:D22,"&gt;=60")</f>
        <v>5</v>
      </c>
    </row>
    <row r="26" spans="4:4">
      <c r="D26">
        <f>COUNTIFS(D2:D22,"&lt;60",D2:D22,"&gt;=55")</f>
        <v>1</v>
      </c>
    </row>
    <row r="27" spans="4:4">
      <c r="D27">
        <f>COUNTIFS(D2:D22,"&lt;55",D2:D22,"&gt;=50")</f>
        <v>5</v>
      </c>
    </row>
    <row r="28" spans="4:4">
      <c r="D28">
        <f>COUNTIFS(D2:D22,"&lt;50",D2:D22,"&gt;=40")</f>
        <v>1</v>
      </c>
    </row>
    <row r="29" spans="4:4">
      <c r="D29">
        <f>COUNTIF(D2:D22,"&lt;40")</f>
        <v>0</v>
      </c>
    </row>
  </sheetData>
  <pageMargins left="0.699305555555556" right="0.699305555555556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67"/>
  <sheetViews>
    <sheetView topLeftCell="A52" workbookViewId="0">
      <selection activeCell="I62" sqref="I62"/>
    </sheetView>
  </sheetViews>
  <sheetFormatPr defaultColWidth="9" defaultRowHeight="12.75" outlineLevelCol="3"/>
  <cols>
    <col min="1" max="1" width="11.2857142857143" customWidth="1"/>
    <col min="2" max="2" width="9.14285714285714" style="4"/>
    <col min="3" max="3" width="37" customWidth="1"/>
  </cols>
  <sheetData>
    <row r="1" spans="1:4">
      <c r="A1" s="1" t="s">
        <v>0</v>
      </c>
      <c r="B1" s="2" t="s">
        <v>1</v>
      </c>
      <c r="C1" s="1" t="s">
        <v>2</v>
      </c>
      <c r="D1" t="s">
        <v>29</v>
      </c>
    </row>
    <row r="2" spans="1:4">
      <c r="A2" s="1" t="s">
        <v>50</v>
      </c>
      <c r="B2" s="2">
        <v>4977</v>
      </c>
      <c r="C2" s="1" t="s">
        <v>51</v>
      </c>
      <c r="D2">
        <v>69</v>
      </c>
    </row>
    <row r="3" spans="1:4">
      <c r="A3" s="1" t="s">
        <v>81</v>
      </c>
      <c r="B3" s="2">
        <v>4007</v>
      </c>
      <c r="C3" s="1" t="s">
        <v>82</v>
      </c>
      <c r="D3">
        <v>64</v>
      </c>
    </row>
    <row r="4" spans="1:4">
      <c r="A4" s="1" t="s">
        <v>85</v>
      </c>
      <c r="B4" s="2">
        <v>4008</v>
      </c>
      <c r="C4" s="1" t="s">
        <v>86</v>
      </c>
      <c r="D4">
        <v>68</v>
      </c>
    </row>
    <row r="5" spans="1:4">
      <c r="A5" s="1" t="s">
        <v>93</v>
      </c>
      <c r="B5" s="2">
        <v>4910</v>
      </c>
      <c r="C5" s="1" t="s">
        <v>94</v>
      </c>
      <c r="D5">
        <v>61</v>
      </c>
    </row>
    <row r="6" spans="1:4">
      <c r="A6" s="1" t="s">
        <v>95</v>
      </c>
      <c r="B6" s="2">
        <v>4911</v>
      </c>
      <c r="C6" s="1" t="s">
        <v>96</v>
      </c>
      <c r="D6">
        <v>56</v>
      </c>
    </row>
    <row r="7" spans="1:4">
      <c r="A7" s="1" t="s">
        <v>97</v>
      </c>
      <c r="B7" s="2">
        <v>4011</v>
      </c>
      <c r="C7" s="1" t="s">
        <v>98</v>
      </c>
      <c r="D7">
        <v>56</v>
      </c>
    </row>
    <row r="8" spans="1:4">
      <c r="A8" s="1" t="s">
        <v>101</v>
      </c>
      <c r="B8" s="2">
        <v>4012</v>
      </c>
      <c r="C8" s="1" t="s">
        <v>102</v>
      </c>
      <c r="D8">
        <v>67</v>
      </c>
    </row>
    <row r="9" spans="1:4">
      <c r="A9" s="1" t="s">
        <v>109</v>
      </c>
      <c r="B9" s="2">
        <v>4914</v>
      </c>
      <c r="C9" s="1" t="s">
        <v>110</v>
      </c>
      <c r="D9">
        <v>61</v>
      </c>
    </row>
    <row r="10" spans="1:4">
      <c r="A10" s="1" t="s">
        <v>111</v>
      </c>
      <c r="B10" s="2">
        <v>4015</v>
      </c>
      <c r="C10" s="1" t="s">
        <v>112</v>
      </c>
      <c r="D10">
        <v>62</v>
      </c>
    </row>
    <row r="11" spans="1:4">
      <c r="A11" s="1" t="s">
        <v>119</v>
      </c>
      <c r="B11" s="2">
        <v>4017</v>
      </c>
      <c r="C11" s="1" t="s">
        <v>120</v>
      </c>
      <c r="D11">
        <v>57</v>
      </c>
    </row>
    <row r="12" spans="1:4">
      <c r="A12" s="1" t="s">
        <v>123</v>
      </c>
      <c r="B12" s="2">
        <v>4018</v>
      </c>
      <c r="C12" s="1" t="s">
        <v>124</v>
      </c>
      <c r="D12">
        <v>66</v>
      </c>
    </row>
    <row r="13" spans="1:4">
      <c r="A13" s="1" t="s">
        <v>127</v>
      </c>
      <c r="B13" s="2">
        <v>4019</v>
      </c>
      <c r="C13" s="1" t="s">
        <v>128</v>
      </c>
      <c r="D13">
        <v>68</v>
      </c>
    </row>
    <row r="14" spans="1:4">
      <c r="A14" s="1" t="s">
        <v>129</v>
      </c>
      <c r="B14" s="2">
        <v>4982</v>
      </c>
      <c r="C14" s="1" t="s">
        <v>130</v>
      </c>
      <c r="D14">
        <v>45</v>
      </c>
    </row>
    <row r="15" spans="1:4">
      <c r="A15" s="1" t="s">
        <v>139</v>
      </c>
      <c r="B15" s="2">
        <v>4021</v>
      </c>
      <c r="C15" s="1" t="s">
        <v>140</v>
      </c>
      <c r="D15">
        <v>59</v>
      </c>
    </row>
    <row r="16" spans="1:4">
      <c r="A16" s="1" t="s">
        <v>145</v>
      </c>
      <c r="B16" s="2">
        <v>4022</v>
      </c>
      <c r="C16" s="1" t="s">
        <v>146</v>
      </c>
      <c r="D16">
        <v>57</v>
      </c>
    </row>
    <row r="17" spans="1:4">
      <c r="A17" s="1" t="s">
        <v>149</v>
      </c>
      <c r="B17" s="2">
        <v>4023</v>
      </c>
      <c r="C17" s="1" t="s">
        <v>150</v>
      </c>
      <c r="D17">
        <v>72</v>
      </c>
    </row>
    <row r="18" spans="1:4">
      <c r="A18" s="1" t="s">
        <v>157</v>
      </c>
      <c r="B18" s="2">
        <v>4925</v>
      </c>
      <c r="C18" s="1" t="s">
        <v>158</v>
      </c>
      <c r="D18">
        <v>58</v>
      </c>
    </row>
    <row r="19" spans="1:4">
      <c r="A19" s="1" t="s">
        <v>163</v>
      </c>
      <c r="B19" s="2">
        <v>4926</v>
      </c>
      <c r="C19" s="1" t="s">
        <v>164</v>
      </c>
      <c r="D19">
        <v>61</v>
      </c>
    </row>
    <row r="20" spans="1:4">
      <c r="A20" s="1" t="s">
        <v>169</v>
      </c>
      <c r="B20" s="2">
        <v>4029</v>
      </c>
      <c r="C20" s="1" t="s">
        <v>170</v>
      </c>
      <c r="D20">
        <v>58</v>
      </c>
    </row>
    <row r="21" spans="1:4">
      <c r="A21" s="1" t="s">
        <v>181</v>
      </c>
      <c r="B21" s="2">
        <v>4931</v>
      </c>
      <c r="C21" s="1" t="s">
        <v>182</v>
      </c>
      <c r="D21">
        <v>57</v>
      </c>
    </row>
    <row r="22" spans="1:4">
      <c r="A22" s="1" t="s">
        <v>187</v>
      </c>
      <c r="B22" s="2">
        <v>4033</v>
      </c>
      <c r="C22" s="1" t="s">
        <v>188</v>
      </c>
      <c r="D22">
        <v>65</v>
      </c>
    </row>
    <row r="23" spans="1:4">
      <c r="A23" s="1" t="s">
        <v>189</v>
      </c>
      <c r="B23" s="2">
        <v>4933</v>
      </c>
      <c r="C23" s="1" t="s">
        <v>190</v>
      </c>
      <c r="D23">
        <v>56</v>
      </c>
    </row>
    <row r="24" spans="1:4">
      <c r="A24" s="1" t="s">
        <v>193</v>
      </c>
      <c r="B24" s="2">
        <v>4934</v>
      </c>
      <c r="C24" s="1" t="s">
        <v>194</v>
      </c>
      <c r="D24">
        <v>49</v>
      </c>
    </row>
    <row r="25" spans="1:4">
      <c r="A25" s="1" t="s">
        <v>197</v>
      </c>
      <c r="B25" s="2">
        <v>4935</v>
      </c>
      <c r="C25" s="1" t="s">
        <v>198</v>
      </c>
      <c r="D25">
        <v>60</v>
      </c>
    </row>
    <row r="26" spans="1:4">
      <c r="A26" s="1" t="s">
        <v>201</v>
      </c>
      <c r="B26" s="2">
        <v>4936</v>
      </c>
      <c r="C26" s="1" t="s">
        <v>202</v>
      </c>
      <c r="D26">
        <v>60</v>
      </c>
    </row>
    <row r="27" spans="1:4">
      <c r="A27" s="1" t="s">
        <v>217</v>
      </c>
      <c r="B27" s="2">
        <v>4940</v>
      </c>
      <c r="C27" s="1" t="s">
        <v>218</v>
      </c>
      <c r="D27">
        <v>46</v>
      </c>
    </row>
    <row r="28" spans="1:4">
      <c r="A28" s="1" t="s">
        <v>229</v>
      </c>
      <c r="B28" s="2">
        <v>4044</v>
      </c>
      <c r="C28" s="1" t="s">
        <v>230</v>
      </c>
      <c r="D28">
        <v>75</v>
      </c>
    </row>
    <row r="29" spans="1:4">
      <c r="A29" s="1" t="s">
        <v>235</v>
      </c>
      <c r="B29" s="2">
        <v>4944</v>
      </c>
      <c r="C29" s="1" t="s">
        <v>236</v>
      </c>
      <c r="D29">
        <v>54</v>
      </c>
    </row>
    <row r="30" spans="1:4">
      <c r="A30" s="1" t="s">
        <v>245</v>
      </c>
      <c r="B30" s="2">
        <v>4047</v>
      </c>
      <c r="C30" s="1" t="s">
        <v>246</v>
      </c>
      <c r="D30">
        <v>58</v>
      </c>
    </row>
    <row r="31" spans="1:4">
      <c r="A31" s="1" t="s">
        <v>249</v>
      </c>
      <c r="B31" s="2">
        <v>4048</v>
      </c>
      <c r="C31" s="1" t="s">
        <v>250</v>
      </c>
      <c r="D31">
        <v>70</v>
      </c>
    </row>
    <row r="32" spans="1:4">
      <c r="A32" s="1" t="s">
        <v>255</v>
      </c>
      <c r="B32" s="2">
        <v>4050</v>
      </c>
      <c r="C32" s="1" t="s">
        <v>256</v>
      </c>
      <c r="D32">
        <v>59</v>
      </c>
    </row>
    <row r="33" spans="1:4">
      <c r="A33" s="1" t="s">
        <v>257</v>
      </c>
      <c r="B33" s="2">
        <v>4949</v>
      </c>
      <c r="C33" s="1" t="s">
        <v>258</v>
      </c>
      <c r="D33">
        <v>69</v>
      </c>
    </row>
    <row r="34" spans="1:4">
      <c r="A34" s="1" t="s">
        <v>259</v>
      </c>
      <c r="B34" s="2">
        <v>4950</v>
      </c>
      <c r="C34" s="1" t="s">
        <v>260</v>
      </c>
      <c r="D34">
        <v>66</v>
      </c>
    </row>
    <row r="35" spans="1:4">
      <c r="A35" s="1" t="s">
        <v>261</v>
      </c>
      <c r="B35" s="2">
        <v>4951</v>
      </c>
      <c r="C35" s="1" t="s">
        <v>262</v>
      </c>
      <c r="D35">
        <v>62</v>
      </c>
    </row>
    <row r="36" spans="1:4">
      <c r="A36" s="1" t="s">
        <v>271</v>
      </c>
      <c r="B36" s="2">
        <v>4054</v>
      </c>
      <c r="C36" s="1" t="s">
        <v>272</v>
      </c>
      <c r="D36">
        <v>55</v>
      </c>
    </row>
    <row r="37" spans="1:4">
      <c r="A37" s="1" t="s">
        <v>281</v>
      </c>
      <c r="B37" s="2">
        <v>4955</v>
      </c>
      <c r="C37" s="1" t="s">
        <v>282</v>
      </c>
      <c r="D37">
        <v>53</v>
      </c>
    </row>
    <row r="38" spans="1:4">
      <c r="A38" s="1" t="s">
        <v>283</v>
      </c>
      <c r="B38" s="2">
        <v>4057</v>
      </c>
      <c r="C38" s="1" t="s">
        <v>284</v>
      </c>
      <c r="D38">
        <v>67</v>
      </c>
    </row>
    <row r="39" spans="1:4">
      <c r="A39" s="1" t="s">
        <v>285</v>
      </c>
      <c r="B39" s="2">
        <v>4956</v>
      </c>
      <c r="C39" s="1" t="s">
        <v>286</v>
      </c>
      <c r="D39">
        <v>61</v>
      </c>
    </row>
    <row r="40" spans="1:4">
      <c r="A40" s="1" t="s">
        <v>287</v>
      </c>
      <c r="B40" s="2">
        <v>4058</v>
      </c>
      <c r="C40" s="1" t="s">
        <v>288</v>
      </c>
      <c r="D40">
        <v>46</v>
      </c>
    </row>
    <row r="41" spans="1:4">
      <c r="A41" s="1" t="s">
        <v>293</v>
      </c>
      <c r="B41" s="2">
        <v>4060</v>
      </c>
      <c r="C41" s="1" t="s">
        <v>294</v>
      </c>
      <c r="D41">
        <v>64</v>
      </c>
    </row>
    <row r="42" spans="1:4">
      <c r="A42" s="1" t="s">
        <v>297</v>
      </c>
      <c r="B42" s="2">
        <v>4061</v>
      </c>
      <c r="C42" s="1" t="s">
        <v>298</v>
      </c>
      <c r="D42">
        <v>61</v>
      </c>
    </row>
    <row r="43" spans="1:4">
      <c r="A43" s="1" t="s">
        <v>301</v>
      </c>
      <c r="B43" s="2">
        <v>4959</v>
      </c>
      <c r="C43" s="1" t="s">
        <v>302</v>
      </c>
      <c r="D43">
        <v>63</v>
      </c>
    </row>
    <row r="44" spans="1:4">
      <c r="A44" s="1" t="s">
        <v>305</v>
      </c>
      <c r="B44" s="2">
        <v>4960</v>
      </c>
      <c r="C44" s="1" t="s">
        <v>306</v>
      </c>
      <c r="D44">
        <v>54</v>
      </c>
    </row>
    <row r="45" spans="1:4">
      <c r="A45" s="1" t="s">
        <v>308</v>
      </c>
      <c r="B45" s="2">
        <v>4961</v>
      </c>
      <c r="C45" s="1" t="s">
        <v>309</v>
      </c>
      <c r="D45" s="5">
        <v>57</v>
      </c>
    </row>
    <row r="46" spans="1:4">
      <c r="A46" s="1" t="s">
        <v>310</v>
      </c>
      <c r="B46" s="2">
        <v>4962</v>
      </c>
      <c r="C46" s="1" t="s">
        <v>311</v>
      </c>
      <c r="D46" s="5">
        <v>77</v>
      </c>
    </row>
    <row r="47" spans="1:4">
      <c r="A47" s="1" t="s">
        <v>314</v>
      </c>
      <c r="B47" s="2">
        <v>4963</v>
      </c>
      <c r="C47" s="1" t="s">
        <v>315</v>
      </c>
      <c r="D47" s="5">
        <v>50</v>
      </c>
    </row>
    <row r="48" spans="1:4">
      <c r="A48" s="1" t="s">
        <v>316</v>
      </c>
      <c r="B48" s="2">
        <v>4065</v>
      </c>
      <c r="C48" s="1" t="s">
        <v>317</v>
      </c>
      <c r="D48" s="5">
        <v>44</v>
      </c>
    </row>
    <row r="49" spans="1:4">
      <c r="A49" s="1" t="s">
        <v>318</v>
      </c>
      <c r="B49" s="2">
        <v>4964</v>
      </c>
      <c r="C49" s="1" t="s">
        <v>319</v>
      </c>
      <c r="D49" s="5">
        <v>52</v>
      </c>
    </row>
    <row r="50" spans="1:4">
      <c r="A50" s="1" t="s">
        <v>320</v>
      </c>
      <c r="B50" s="2">
        <v>4066</v>
      </c>
      <c r="C50" s="1" t="s">
        <v>321</v>
      </c>
      <c r="D50" s="5">
        <v>52</v>
      </c>
    </row>
    <row r="51" spans="1:4">
      <c r="A51" s="1" t="s">
        <v>324</v>
      </c>
      <c r="B51" s="2">
        <v>4067</v>
      </c>
      <c r="C51" s="1" t="s">
        <v>325</v>
      </c>
      <c r="D51" s="5">
        <v>51</v>
      </c>
    </row>
    <row r="52" spans="1:4">
      <c r="A52" s="1" t="s">
        <v>330</v>
      </c>
      <c r="B52" s="2">
        <v>4967</v>
      </c>
      <c r="C52" s="1" t="s">
        <v>331</v>
      </c>
      <c r="D52" s="5">
        <v>69</v>
      </c>
    </row>
    <row r="53" spans="1:4">
      <c r="A53" s="1" t="s">
        <v>332</v>
      </c>
      <c r="B53" s="2">
        <v>4069</v>
      </c>
      <c r="C53" s="1" t="s">
        <v>333</v>
      </c>
      <c r="D53" s="5">
        <v>53</v>
      </c>
    </row>
    <row r="54" spans="1:4">
      <c r="A54" s="1" t="s">
        <v>340</v>
      </c>
      <c r="B54" s="2">
        <v>4071</v>
      </c>
      <c r="C54" s="1" t="s">
        <v>341</v>
      </c>
      <c r="D54" s="5">
        <v>70</v>
      </c>
    </row>
    <row r="55" spans="1:4">
      <c r="A55" s="1" t="s">
        <v>348</v>
      </c>
      <c r="B55" s="2">
        <v>4971</v>
      </c>
      <c r="C55" s="1" t="s">
        <v>349</v>
      </c>
      <c r="D55" s="5">
        <v>69</v>
      </c>
    </row>
    <row r="56" spans="1:4">
      <c r="A56" s="1" t="s">
        <v>350</v>
      </c>
      <c r="B56" s="2">
        <v>4972</v>
      </c>
      <c r="C56" s="1" t="s">
        <v>351</v>
      </c>
      <c r="D56" s="5">
        <v>59</v>
      </c>
    </row>
    <row r="57" spans="1:4">
      <c r="A57" s="1" t="s">
        <v>352</v>
      </c>
      <c r="B57" s="2">
        <v>4073</v>
      </c>
      <c r="C57" s="1" t="s">
        <v>353</v>
      </c>
      <c r="D57" s="5">
        <v>48</v>
      </c>
    </row>
    <row r="58" spans="1:4">
      <c r="A58" s="1" t="s">
        <v>356</v>
      </c>
      <c r="B58" s="2">
        <v>4074</v>
      </c>
      <c r="C58" s="1" t="s">
        <v>357</v>
      </c>
      <c r="D58" s="5">
        <v>53</v>
      </c>
    </row>
    <row r="59" spans="1:4">
      <c r="A59" s="1" t="s">
        <v>362</v>
      </c>
      <c r="B59" s="2">
        <v>4974</v>
      </c>
      <c r="C59" s="1" t="s">
        <v>363</v>
      </c>
      <c r="D59" s="5">
        <v>54</v>
      </c>
    </row>
    <row r="60" spans="1:4">
      <c r="A60" s="1" t="s">
        <v>368</v>
      </c>
      <c r="B60" s="2">
        <v>4976</v>
      </c>
      <c r="C60" s="1" t="s">
        <v>369</v>
      </c>
      <c r="D60" s="5">
        <v>71</v>
      </c>
    </row>
    <row r="62" spans="4:4">
      <c r="D62">
        <f>COUNTIF(D2:D60,"&gt;=66")</f>
        <v>16</v>
      </c>
    </row>
    <row r="63" spans="4:4">
      <c r="D63">
        <f>COUNTIFS(D2:D60,"&lt;66",D2:D60,"&gt;=60")</f>
        <v>13</v>
      </c>
    </row>
    <row r="64" spans="4:4">
      <c r="D64">
        <f>COUNTIFS(D2:D60,"&lt;60",D2:D60,"&gt;=55")</f>
        <v>14</v>
      </c>
    </row>
    <row r="65" spans="4:4">
      <c r="D65">
        <f>COUNTIFS(D2:D60,"&lt;55",D2:D60,"&gt;=50")</f>
        <v>10</v>
      </c>
    </row>
    <row r="66" spans="4:4">
      <c r="D66">
        <f>COUNTIFS(D2:D60,"&lt;50",D2:D60,"&gt;=40")</f>
        <v>6</v>
      </c>
    </row>
    <row r="67" spans="4:4">
      <c r="D67">
        <f>COUNTIF(D2:D60,"&lt;40")</f>
        <v>0</v>
      </c>
    </row>
  </sheetData>
  <autoFilter ref="D1:D67">
    <extLst/>
  </autoFilter>
  <pageMargins left="0.699305555555556" right="0.699305555555556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96"/>
  <sheetViews>
    <sheetView topLeftCell="A73" workbookViewId="0">
      <selection activeCell="D91" sqref="D91:D96"/>
    </sheetView>
  </sheetViews>
  <sheetFormatPr defaultColWidth="9" defaultRowHeight="12.75" outlineLevelCol="3"/>
  <cols>
    <col min="1" max="1" width="14.5714285714286" customWidth="1"/>
    <col min="3" max="3" width="36.4285714285714" customWidth="1"/>
  </cols>
  <sheetData>
    <row r="1" spans="1:4">
      <c r="A1" s="1" t="s">
        <v>0</v>
      </c>
      <c r="B1" s="2" t="s">
        <v>1</v>
      </c>
      <c r="C1" s="1" t="s">
        <v>2</v>
      </c>
      <c r="D1" t="s">
        <v>33</v>
      </c>
    </row>
    <row r="2" spans="1:4">
      <c r="A2" s="1" t="s">
        <v>46</v>
      </c>
      <c r="B2" s="2">
        <v>4929</v>
      </c>
      <c r="C2" s="1" t="s">
        <v>47</v>
      </c>
      <c r="D2">
        <v>49</v>
      </c>
    </row>
    <row r="3" spans="1:4">
      <c r="A3" s="1" t="s">
        <v>53</v>
      </c>
      <c r="B3" s="2">
        <v>4901</v>
      </c>
      <c r="C3" s="1" t="s">
        <v>54</v>
      </c>
      <c r="D3">
        <v>73</v>
      </c>
    </row>
    <row r="4" spans="1:4">
      <c r="A4" s="1" t="s">
        <v>56</v>
      </c>
      <c r="B4" s="2">
        <v>4001</v>
      </c>
      <c r="C4" s="1" t="s">
        <v>57</v>
      </c>
      <c r="D4">
        <v>74</v>
      </c>
    </row>
    <row r="5" spans="1:4">
      <c r="A5" s="1" t="s">
        <v>58</v>
      </c>
      <c r="B5" s="2">
        <v>4902</v>
      </c>
      <c r="C5" s="1" t="s">
        <v>59</v>
      </c>
      <c r="D5">
        <v>73</v>
      </c>
    </row>
    <row r="6" spans="1:4">
      <c r="A6" s="1" t="s">
        <v>60</v>
      </c>
      <c r="B6" s="2">
        <v>4002</v>
      </c>
      <c r="C6" s="1" t="s">
        <v>61</v>
      </c>
      <c r="D6">
        <v>69</v>
      </c>
    </row>
    <row r="7" spans="1:4">
      <c r="A7" s="1" t="s">
        <v>62</v>
      </c>
      <c r="B7" s="2">
        <v>4003</v>
      </c>
      <c r="C7" s="1" t="s">
        <v>63</v>
      </c>
      <c r="D7">
        <v>69</v>
      </c>
    </row>
    <row r="8" spans="1:4">
      <c r="A8" s="1" t="s">
        <v>65</v>
      </c>
      <c r="B8" s="2">
        <v>4004</v>
      </c>
      <c r="C8" s="1" t="s">
        <v>66</v>
      </c>
      <c r="D8">
        <v>70</v>
      </c>
    </row>
    <row r="9" spans="1:4">
      <c r="A9" s="1" t="s">
        <v>67</v>
      </c>
      <c r="B9" s="2">
        <v>4903</v>
      </c>
      <c r="C9" s="1" t="s">
        <v>68</v>
      </c>
      <c r="D9">
        <v>78</v>
      </c>
    </row>
    <row r="10" spans="1:4">
      <c r="A10" s="1" t="s">
        <v>69</v>
      </c>
      <c r="B10" s="2">
        <v>4978</v>
      </c>
      <c r="C10" s="1" t="s">
        <v>70</v>
      </c>
      <c r="D10">
        <v>67</v>
      </c>
    </row>
    <row r="11" spans="1:4">
      <c r="A11" s="1" t="s">
        <v>71</v>
      </c>
      <c r="B11" s="2">
        <v>4005</v>
      </c>
      <c r="C11" s="1" t="s">
        <v>72</v>
      </c>
      <c r="D11">
        <v>70</v>
      </c>
    </row>
    <row r="12" spans="1:4">
      <c r="A12" s="1" t="s">
        <v>73</v>
      </c>
      <c r="B12" s="2">
        <v>4904</v>
      </c>
      <c r="C12" s="1" t="s">
        <v>74</v>
      </c>
      <c r="D12">
        <v>68</v>
      </c>
    </row>
    <row r="13" spans="1:4">
      <c r="A13" s="1" t="s">
        <v>77</v>
      </c>
      <c r="B13" s="2">
        <v>4905</v>
      </c>
      <c r="C13" s="1" t="s">
        <v>78</v>
      </c>
      <c r="D13">
        <v>59</v>
      </c>
    </row>
    <row r="14" spans="1:4">
      <c r="A14" s="1" t="s">
        <v>81</v>
      </c>
      <c r="B14" s="2">
        <v>4007</v>
      </c>
      <c r="C14" s="1" t="s">
        <v>82</v>
      </c>
      <c r="D14">
        <v>75</v>
      </c>
    </row>
    <row r="15" spans="1:4">
      <c r="A15" s="1" t="s">
        <v>83</v>
      </c>
      <c r="B15" s="2">
        <v>4907</v>
      </c>
      <c r="C15" s="1" t="s">
        <v>84</v>
      </c>
      <c r="D15">
        <v>70</v>
      </c>
    </row>
    <row r="16" spans="1:4">
      <c r="A16" s="1" t="s">
        <v>87</v>
      </c>
      <c r="B16" s="2">
        <v>4908</v>
      </c>
      <c r="C16" s="1" t="s">
        <v>88</v>
      </c>
      <c r="D16">
        <v>80</v>
      </c>
    </row>
    <row r="17" spans="1:4">
      <c r="A17" s="1" t="s">
        <v>99</v>
      </c>
      <c r="B17" s="2">
        <v>4912</v>
      </c>
      <c r="C17" s="1" t="s">
        <v>100</v>
      </c>
      <c r="D17">
        <v>70</v>
      </c>
    </row>
    <row r="18" spans="1:4">
      <c r="A18" s="1" t="s">
        <v>103</v>
      </c>
      <c r="B18" s="2">
        <v>4913</v>
      </c>
      <c r="C18" s="1" t="s">
        <v>104</v>
      </c>
      <c r="D18">
        <v>80</v>
      </c>
    </row>
    <row r="19" spans="1:4">
      <c r="A19" s="1" t="s">
        <v>105</v>
      </c>
      <c r="B19" s="2">
        <v>4013</v>
      </c>
      <c r="C19" s="1" t="s">
        <v>106</v>
      </c>
      <c r="D19">
        <v>78</v>
      </c>
    </row>
    <row r="20" spans="1:4">
      <c r="A20" s="1" t="s">
        <v>109</v>
      </c>
      <c r="B20" s="2">
        <v>4914</v>
      </c>
      <c r="C20" s="1" t="s">
        <v>110</v>
      </c>
      <c r="D20">
        <v>65</v>
      </c>
    </row>
    <row r="21" spans="1:4">
      <c r="A21" s="1" t="s">
        <v>113</v>
      </c>
      <c r="B21" s="2">
        <v>4979</v>
      </c>
      <c r="C21" s="1" t="s">
        <v>114</v>
      </c>
      <c r="D21">
        <v>58</v>
      </c>
    </row>
    <row r="22" spans="1:4">
      <c r="A22" s="1" t="s">
        <v>119</v>
      </c>
      <c r="B22" s="2">
        <v>4017</v>
      </c>
      <c r="C22" s="1" t="s">
        <v>120</v>
      </c>
      <c r="D22">
        <v>80</v>
      </c>
    </row>
    <row r="23" spans="1:4">
      <c r="A23" s="1" t="s">
        <v>121</v>
      </c>
      <c r="B23" s="2">
        <v>4916</v>
      </c>
      <c r="C23" s="1" t="s">
        <v>122</v>
      </c>
      <c r="D23">
        <v>59</v>
      </c>
    </row>
    <row r="24" spans="1:4">
      <c r="A24" s="1" t="s">
        <v>125</v>
      </c>
      <c r="B24" s="2">
        <v>4917</v>
      </c>
      <c r="C24" s="1" t="s">
        <v>126</v>
      </c>
      <c r="D24">
        <v>54</v>
      </c>
    </row>
    <row r="25" spans="1:4">
      <c r="A25" s="1" t="s">
        <v>127</v>
      </c>
      <c r="B25" s="2">
        <v>4019</v>
      </c>
      <c r="C25" s="1" t="s">
        <v>128</v>
      </c>
      <c r="D25">
        <v>78</v>
      </c>
    </row>
    <row r="26" spans="1:4">
      <c r="A26" s="1" t="s">
        <v>131</v>
      </c>
      <c r="B26" s="2">
        <v>4918</v>
      </c>
      <c r="C26" s="1" t="s">
        <v>132</v>
      </c>
      <c r="D26">
        <v>75</v>
      </c>
    </row>
    <row r="27" spans="1:4">
      <c r="A27" s="1" t="s">
        <v>133</v>
      </c>
      <c r="B27" s="2">
        <v>4020</v>
      </c>
      <c r="C27" s="1" t="s">
        <v>134</v>
      </c>
      <c r="D27">
        <v>79</v>
      </c>
    </row>
    <row r="28" spans="1:4">
      <c r="A28" s="1" t="s">
        <v>137</v>
      </c>
      <c r="B28" s="2">
        <v>4920</v>
      </c>
      <c r="C28" s="1" t="s">
        <v>138</v>
      </c>
      <c r="D28">
        <v>71</v>
      </c>
    </row>
    <row r="29" spans="1:4">
      <c r="A29" s="1" t="s">
        <v>139</v>
      </c>
      <c r="B29" s="2">
        <v>4021</v>
      </c>
      <c r="C29" s="1" t="s">
        <v>140</v>
      </c>
      <c r="D29">
        <v>62</v>
      </c>
    </row>
    <row r="30" spans="1:4">
      <c r="A30" s="1" t="s">
        <v>143</v>
      </c>
      <c r="B30" s="2">
        <v>4922</v>
      </c>
      <c r="C30" s="1" t="s">
        <v>144</v>
      </c>
      <c r="D30">
        <v>74</v>
      </c>
    </row>
    <row r="31" spans="1:4">
      <c r="A31" s="1" t="s">
        <v>145</v>
      </c>
      <c r="B31" s="2">
        <v>4022</v>
      </c>
      <c r="C31" s="1" t="s">
        <v>146</v>
      </c>
      <c r="D31">
        <v>77</v>
      </c>
    </row>
    <row r="32" spans="1:4">
      <c r="A32" s="1" t="s">
        <v>147</v>
      </c>
      <c r="B32" s="2">
        <v>4923</v>
      </c>
      <c r="C32" s="1" t="s">
        <v>148</v>
      </c>
      <c r="D32">
        <v>69</v>
      </c>
    </row>
    <row r="33" spans="1:4">
      <c r="A33" s="1" t="s">
        <v>149</v>
      </c>
      <c r="B33" s="2">
        <v>4023</v>
      </c>
      <c r="C33" s="1" t="s">
        <v>150</v>
      </c>
      <c r="D33">
        <v>71</v>
      </c>
    </row>
    <row r="34" spans="1:4">
      <c r="A34" s="1" t="s">
        <v>153</v>
      </c>
      <c r="B34" s="2">
        <v>4924</v>
      </c>
      <c r="C34" s="1" t="s">
        <v>154</v>
      </c>
      <c r="D34">
        <v>74</v>
      </c>
    </row>
    <row r="35" spans="1:4">
      <c r="A35" s="1" t="s">
        <v>161</v>
      </c>
      <c r="B35" s="2">
        <v>4027</v>
      </c>
      <c r="C35" s="1" t="s">
        <v>162</v>
      </c>
      <c r="D35">
        <v>64</v>
      </c>
    </row>
    <row r="36" spans="1:4">
      <c r="A36" s="1" t="s">
        <v>163</v>
      </c>
      <c r="B36" s="2">
        <v>4926</v>
      </c>
      <c r="C36" s="1" t="s">
        <v>164</v>
      </c>
      <c r="D36">
        <v>69</v>
      </c>
    </row>
    <row r="37" spans="1:4">
      <c r="A37" s="1" t="s">
        <v>165</v>
      </c>
      <c r="B37" s="2">
        <v>4028</v>
      </c>
      <c r="C37" s="1" t="s">
        <v>166</v>
      </c>
      <c r="D37">
        <v>64</v>
      </c>
    </row>
    <row r="38" spans="1:4">
      <c r="A38" s="1" t="s">
        <v>167</v>
      </c>
      <c r="B38" s="2">
        <v>4927</v>
      </c>
      <c r="C38" s="1" t="s">
        <v>168</v>
      </c>
      <c r="D38">
        <v>52</v>
      </c>
    </row>
    <row r="39" spans="1:4">
      <c r="A39" s="1" t="s">
        <v>169</v>
      </c>
      <c r="B39" s="2">
        <v>4029</v>
      </c>
      <c r="C39" s="1" t="s">
        <v>170</v>
      </c>
      <c r="D39">
        <v>58</v>
      </c>
    </row>
    <row r="40" spans="1:4">
      <c r="A40" s="1" t="s">
        <v>171</v>
      </c>
      <c r="B40" s="2">
        <v>4928</v>
      </c>
      <c r="C40" s="1" t="s">
        <v>172</v>
      </c>
      <c r="D40">
        <v>71</v>
      </c>
    </row>
    <row r="41" spans="1:4">
      <c r="A41" s="1" t="s">
        <v>173</v>
      </c>
      <c r="B41" s="2">
        <v>4030</v>
      </c>
      <c r="C41" s="1" t="s">
        <v>174</v>
      </c>
      <c r="D41">
        <v>74</v>
      </c>
    </row>
    <row r="42" spans="1:4">
      <c r="A42" s="1" t="s">
        <v>181</v>
      </c>
      <c r="B42" s="2">
        <v>4931</v>
      </c>
      <c r="C42" s="1" t="s">
        <v>182</v>
      </c>
      <c r="D42">
        <v>67</v>
      </c>
    </row>
    <row r="43" spans="1:4">
      <c r="A43" s="1" t="s">
        <v>187</v>
      </c>
      <c r="B43" s="2">
        <v>4033</v>
      </c>
      <c r="C43" s="1" t="s">
        <v>188</v>
      </c>
      <c r="D43">
        <v>63</v>
      </c>
    </row>
    <row r="44" spans="1:4">
      <c r="A44" s="1" t="s">
        <v>189</v>
      </c>
      <c r="B44" s="2">
        <v>4933</v>
      </c>
      <c r="C44" s="1" t="s">
        <v>190</v>
      </c>
      <c r="D44">
        <v>62</v>
      </c>
    </row>
    <row r="45" spans="1:4">
      <c r="A45" s="1" t="s">
        <v>191</v>
      </c>
      <c r="B45" s="2">
        <v>4034</v>
      </c>
      <c r="C45" s="1" t="s">
        <v>192</v>
      </c>
      <c r="D45">
        <v>73</v>
      </c>
    </row>
    <row r="46" spans="1:4">
      <c r="A46" s="1" t="s">
        <v>195</v>
      </c>
      <c r="B46" s="2">
        <v>4035</v>
      </c>
      <c r="C46" s="1" t="s">
        <v>196</v>
      </c>
      <c r="D46">
        <v>65</v>
      </c>
    </row>
    <row r="47" spans="1:4">
      <c r="A47" s="1" t="s">
        <v>197</v>
      </c>
      <c r="B47" s="2">
        <v>4935</v>
      </c>
      <c r="C47" s="1" t="s">
        <v>198</v>
      </c>
      <c r="D47">
        <v>69</v>
      </c>
    </row>
    <row r="48" spans="1:4">
      <c r="A48" s="1" t="s">
        <v>201</v>
      </c>
      <c r="B48" s="2">
        <v>4936</v>
      </c>
      <c r="C48" s="1" t="s">
        <v>202</v>
      </c>
      <c r="D48">
        <v>64</v>
      </c>
    </row>
    <row r="49" spans="1:4">
      <c r="A49" s="1" t="s">
        <v>205</v>
      </c>
      <c r="B49" s="2">
        <v>4037</v>
      </c>
      <c r="C49" s="1" t="s">
        <v>206</v>
      </c>
      <c r="D49">
        <v>59</v>
      </c>
    </row>
    <row r="50" spans="1:4">
      <c r="A50" s="1" t="s">
        <v>207</v>
      </c>
      <c r="B50" s="2">
        <v>4038</v>
      </c>
      <c r="C50" s="1" t="s">
        <v>208</v>
      </c>
      <c r="D50">
        <v>66</v>
      </c>
    </row>
    <row r="51" spans="1:4">
      <c r="A51" s="1" t="s">
        <v>209</v>
      </c>
      <c r="B51" s="2">
        <v>4938</v>
      </c>
      <c r="C51" s="1" t="s">
        <v>210</v>
      </c>
      <c r="D51">
        <v>65</v>
      </c>
    </row>
    <row r="52" spans="1:4">
      <c r="A52" s="1" t="s">
        <v>213</v>
      </c>
      <c r="B52" s="2">
        <v>4039</v>
      </c>
      <c r="C52" s="1" t="s">
        <v>214</v>
      </c>
      <c r="D52">
        <v>52</v>
      </c>
    </row>
    <row r="53" spans="1:4">
      <c r="A53" s="1" t="s">
        <v>215</v>
      </c>
      <c r="B53" s="2">
        <v>4040</v>
      </c>
      <c r="C53" s="1" t="s">
        <v>216</v>
      </c>
      <c r="D53">
        <v>58</v>
      </c>
    </row>
    <row r="54" spans="1:4">
      <c r="A54" s="1" t="s">
        <v>221</v>
      </c>
      <c r="B54" s="2">
        <v>4941</v>
      </c>
      <c r="C54" s="1" t="s">
        <v>222</v>
      </c>
      <c r="D54">
        <v>66</v>
      </c>
    </row>
    <row r="55" spans="1:4">
      <c r="A55" s="1" t="s">
        <v>227</v>
      </c>
      <c r="B55" s="2">
        <v>4942</v>
      </c>
      <c r="C55" s="1" t="s">
        <v>228</v>
      </c>
      <c r="D55">
        <v>66</v>
      </c>
    </row>
    <row r="56" spans="1:4">
      <c r="A56" s="1" t="s">
        <v>235</v>
      </c>
      <c r="B56" s="2">
        <v>4944</v>
      </c>
      <c r="C56" s="1" t="s">
        <v>236</v>
      </c>
      <c r="D56">
        <v>47</v>
      </c>
    </row>
    <row r="57" spans="1:4">
      <c r="A57" s="1" t="s">
        <v>237</v>
      </c>
      <c r="B57" s="2">
        <v>4045</v>
      </c>
      <c r="C57" s="1" t="s">
        <v>238</v>
      </c>
      <c r="D57">
        <v>58</v>
      </c>
    </row>
    <row r="58" spans="1:4">
      <c r="A58" s="1" t="s">
        <v>241</v>
      </c>
      <c r="B58" s="2">
        <v>4046</v>
      </c>
      <c r="C58" s="1" t="s">
        <v>242</v>
      </c>
      <c r="D58">
        <v>60</v>
      </c>
    </row>
    <row r="59" spans="1:4">
      <c r="A59" s="1" t="s">
        <v>243</v>
      </c>
      <c r="B59" s="2">
        <v>4946</v>
      </c>
      <c r="C59" s="1" t="s">
        <v>244</v>
      </c>
      <c r="D59">
        <v>67</v>
      </c>
    </row>
    <row r="60" spans="1:4">
      <c r="A60" s="1" t="s">
        <v>245</v>
      </c>
      <c r="B60" s="2">
        <v>4047</v>
      </c>
      <c r="C60" s="1" t="s">
        <v>246</v>
      </c>
      <c r="D60">
        <v>59</v>
      </c>
    </row>
    <row r="61" spans="1:4">
      <c r="A61" s="1" t="s">
        <v>249</v>
      </c>
      <c r="B61" s="2">
        <v>4048</v>
      </c>
      <c r="C61" s="1" t="s">
        <v>250</v>
      </c>
      <c r="D61">
        <v>63</v>
      </c>
    </row>
    <row r="62" spans="1:4">
      <c r="A62" s="1" t="s">
        <v>251</v>
      </c>
      <c r="B62" s="2">
        <v>4049</v>
      </c>
      <c r="C62" s="1" t="s">
        <v>252</v>
      </c>
      <c r="D62">
        <v>85</v>
      </c>
    </row>
    <row r="63" spans="1:4">
      <c r="A63" s="1" t="s">
        <v>255</v>
      </c>
      <c r="B63" s="2">
        <v>4050</v>
      </c>
      <c r="C63" s="1" t="s">
        <v>256</v>
      </c>
      <c r="D63">
        <v>79</v>
      </c>
    </row>
    <row r="64" spans="1:4">
      <c r="A64" s="1" t="s">
        <v>257</v>
      </c>
      <c r="B64" s="2">
        <v>4949</v>
      </c>
      <c r="C64" s="1" t="s">
        <v>258</v>
      </c>
      <c r="D64">
        <v>83</v>
      </c>
    </row>
    <row r="65" spans="1:4">
      <c r="A65" s="1" t="s">
        <v>259</v>
      </c>
      <c r="B65" s="2">
        <v>4950</v>
      </c>
      <c r="C65" s="1" t="s">
        <v>260</v>
      </c>
      <c r="D65">
        <v>82</v>
      </c>
    </row>
    <row r="66" spans="1:4">
      <c r="A66" s="1" t="s">
        <v>261</v>
      </c>
      <c r="B66" s="2">
        <v>4951</v>
      </c>
      <c r="C66" s="1" t="s">
        <v>262</v>
      </c>
      <c r="D66">
        <v>82</v>
      </c>
    </row>
    <row r="67" spans="1:4">
      <c r="A67" s="1" t="s">
        <v>263</v>
      </c>
      <c r="B67" s="2">
        <v>4051</v>
      </c>
      <c r="C67" s="1" t="s">
        <v>264</v>
      </c>
      <c r="D67">
        <v>87</v>
      </c>
    </row>
    <row r="68" spans="1:4">
      <c r="A68" s="1" t="s">
        <v>265</v>
      </c>
      <c r="B68" s="2">
        <v>4052</v>
      </c>
      <c r="C68" s="1" t="s">
        <v>266</v>
      </c>
      <c r="D68">
        <v>80</v>
      </c>
    </row>
    <row r="69" spans="1:4">
      <c r="A69" s="1" t="s">
        <v>269</v>
      </c>
      <c r="B69" s="2">
        <v>4952</v>
      </c>
      <c r="C69" s="1" t="s">
        <v>270</v>
      </c>
      <c r="D69">
        <v>80</v>
      </c>
    </row>
    <row r="70" spans="1:4">
      <c r="A70" s="1" t="s">
        <v>271</v>
      </c>
      <c r="B70" s="2">
        <v>4054</v>
      </c>
      <c r="C70" s="1" t="s">
        <v>272</v>
      </c>
      <c r="D70">
        <v>66</v>
      </c>
    </row>
    <row r="71" spans="1:4">
      <c r="A71" s="1" t="s">
        <v>275</v>
      </c>
      <c r="B71" s="2">
        <v>4055</v>
      </c>
      <c r="C71" s="1" t="s">
        <v>276</v>
      </c>
      <c r="D71">
        <v>70</v>
      </c>
    </row>
    <row r="72" spans="1:4">
      <c r="A72" s="1" t="s">
        <v>279</v>
      </c>
      <c r="B72" s="2">
        <v>4056</v>
      </c>
      <c r="C72" s="1" t="s">
        <v>280</v>
      </c>
      <c r="D72">
        <v>77</v>
      </c>
    </row>
    <row r="73" spans="1:4">
      <c r="A73" s="1" t="s">
        <v>291</v>
      </c>
      <c r="B73" s="2">
        <v>4980</v>
      </c>
      <c r="C73" s="1" t="s">
        <v>292</v>
      </c>
      <c r="D73">
        <v>61</v>
      </c>
    </row>
    <row r="74" spans="1:4">
      <c r="A74" s="1" t="s">
        <v>293</v>
      </c>
      <c r="B74" s="2">
        <v>4060</v>
      </c>
      <c r="C74" s="1" t="s">
        <v>294</v>
      </c>
      <c r="D74">
        <v>82</v>
      </c>
    </row>
    <row r="75" spans="1:4">
      <c r="A75" s="1" t="s">
        <v>295</v>
      </c>
      <c r="B75" s="2">
        <v>4957</v>
      </c>
      <c r="C75" s="1" t="s">
        <v>296</v>
      </c>
      <c r="D75">
        <v>78</v>
      </c>
    </row>
    <row r="76" spans="1:4">
      <c r="A76" s="1" t="s">
        <v>299</v>
      </c>
      <c r="B76" s="2">
        <v>4958</v>
      </c>
      <c r="C76" s="1" t="s">
        <v>300</v>
      </c>
      <c r="D76">
        <v>82</v>
      </c>
    </row>
    <row r="77" spans="1:4">
      <c r="A77" s="1" t="s">
        <v>310</v>
      </c>
      <c r="B77" s="2">
        <v>4962</v>
      </c>
      <c r="C77" s="1" t="s">
        <v>311</v>
      </c>
      <c r="D77" s="5">
        <v>84</v>
      </c>
    </row>
    <row r="78" spans="1:4">
      <c r="A78" s="1" t="s">
        <v>324</v>
      </c>
      <c r="B78" s="2">
        <v>4067</v>
      </c>
      <c r="C78" s="1" t="s">
        <v>325</v>
      </c>
      <c r="D78" s="5">
        <v>71</v>
      </c>
    </row>
    <row r="79" spans="1:4">
      <c r="A79" s="1" t="s">
        <v>326</v>
      </c>
      <c r="B79" s="2">
        <v>4966</v>
      </c>
      <c r="C79" s="1" t="s">
        <v>327</v>
      </c>
      <c r="D79" s="5">
        <v>85</v>
      </c>
    </row>
    <row r="80" spans="1:4">
      <c r="A80" s="1" t="s">
        <v>332</v>
      </c>
      <c r="B80" s="2">
        <v>4069</v>
      </c>
      <c r="C80" s="1" t="s">
        <v>333</v>
      </c>
      <c r="D80" s="5">
        <v>65</v>
      </c>
    </row>
    <row r="81" spans="1:4">
      <c r="A81" s="1" t="s">
        <v>336</v>
      </c>
      <c r="B81" s="2">
        <v>4070</v>
      </c>
      <c r="C81" s="1" t="s">
        <v>337</v>
      </c>
      <c r="D81" s="5">
        <v>77</v>
      </c>
    </row>
    <row r="82" spans="1:4">
      <c r="A82" s="1" t="s">
        <v>340</v>
      </c>
      <c r="B82" s="2">
        <v>4071</v>
      </c>
      <c r="C82" s="1" t="s">
        <v>341</v>
      </c>
      <c r="D82" s="5">
        <v>72</v>
      </c>
    </row>
    <row r="83" spans="1:4">
      <c r="A83" s="1" t="s">
        <v>348</v>
      </c>
      <c r="B83" s="2">
        <v>4971</v>
      </c>
      <c r="C83" s="1" t="s">
        <v>349</v>
      </c>
      <c r="D83" s="5">
        <v>85</v>
      </c>
    </row>
    <row r="84" spans="1:4">
      <c r="A84" s="1" t="s">
        <v>352</v>
      </c>
      <c r="B84" s="2">
        <v>4073</v>
      </c>
      <c r="C84" s="1" t="s">
        <v>353</v>
      </c>
      <c r="D84" s="5">
        <v>61</v>
      </c>
    </row>
    <row r="85" spans="1:4">
      <c r="A85" s="1" t="s">
        <v>354</v>
      </c>
      <c r="B85" s="2">
        <v>4973</v>
      </c>
      <c r="C85" s="1" t="s">
        <v>355</v>
      </c>
      <c r="D85" s="5">
        <v>71</v>
      </c>
    </row>
    <row r="86" spans="1:4">
      <c r="A86" s="1" t="s">
        <v>362</v>
      </c>
      <c r="B86" s="2">
        <v>4974</v>
      </c>
      <c r="C86" s="1" t="s">
        <v>363</v>
      </c>
      <c r="D86" s="5">
        <v>74</v>
      </c>
    </row>
    <row r="87" spans="1:4">
      <c r="A87" s="1" t="s">
        <v>364</v>
      </c>
      <c r="B87" s="2">
        <v>4077</v>
      </c>
      <c r="C87" s="1" t="s">
        <v>365</v>
      </c>
      <c r="D87" s="5">
        <v>49</v>
      </c>
    </row>
    <row r="88" spans="1:4">
      <c r="A88" s="1" t="s">
        <v>366</v>
      </c>
      <c r="B88" s="2">
        <v>4975</v>
      </c>
      <c r="C88" s="1" t="s">
        <v>367</v>
      </c>
      <c r="D88" s="5">
        <v>76</v>
      </c>
    </row>
    <row r="89" spans="1:4">
      <c r="A89" s="1" t="s">
        <v>368</v>
      </c>
      <c r="B89" s="2">
        <v>4976</v>
      </c>
      <c r="C89" s="1" t="s">
        <v>369</v>
      </c>
      <c r="D89" s="5">
        <v>83</v>
      </c>
    </row>
    <row r="90" spans="2:2">
      <c r="B90" s="4"/>
    </row>
    <row r="91" spans="2:4">
      <c r="B91" s="4"/>
      <c r="D91">
        <f>COUNTIF(D2:D89,"&gt;=66")</f>
        <v>60</v>
      </c>
    </row>
    <row r="92" spans="2:4">
      <c r="B92" s="4"/>
      <c r="D92">
        <f>COUNTIFS(D2:D89,"&lt;66",D2:D89,"&gt;=60")</f>
        <v>14</v>
      </c>
    </row>
    <row r="93" spans="2:4">
      <c r="B93" s="4"/>
      <c r="D93">
        <f>COUNTIFS(D2:D89,"&lt;60",D2:D89,"&gt;=55")</f>
        <v>8</v>
      </c>
    </row>
    <row r="94" spans="2:4">
      <c r="B94" s="4"/>
      <c r="D94">
        <f>COUNTIFS(D2:D89,"&lt;55",D2:D89,"&gt;=50")</f>
        <v>3</v>
      </c>
    </row>
    <row r="95" spans="2:4">
      <c r="B95" s="4"/>
      <c r="D95">
        <f>COUNTIFS(D2:D89,"&lt;50",D2:D89,"&gt;=40")</f>
        <v>3</v>
      </c>
    </row>
    <row r="96" spans="2:4">
      <c r="B96" s="4"/>
      <c r="D96">
        <f>COUNTIF(D2:D89,"&lt;40")</f>
        <v>0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beit2k15_16</vt:lpstr>
      <vt:lpstr>BE-9</vt:lpstr>
      <vt:lpstr>BE-10</vt:lpstr>
      <vt:lpstr>ACN</vt:lpstr>
      <vt:lpstr>AGA</vt:lpstr>
      <vt:lpstr>MC</vt:lpstr>
      <vt:lpstr>ITES</vt:lpstr>
      <vt:lpstr>ISR</vt:lpstr>
      <vt:lpstr>IOT</vt:lpstr>
      <vt:lpstr>GIT</vt:lpstr>
      <vt:lpstr>BIO</vt:lpstr>
      <vt:lpstr>Class-wise</vt:lpstr>
      <vt:lpstr>Fails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pict</dc:creator>
  <cp:lastModifiedBy>Shree-Sai</cp:lastModifiedBy>
  <dcterms:created xsi:type="dcterms:W3CDTF">2016-02-01T16:57:00Z</dcterms:created>
  <dcterms:modified xsi:type="dcterms:W3CDTF">2020-01-27T08:10:05Z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1033-11.2.0.9144</vt:lpwstr>
  </property>
</Properties>
</file>