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15-16\"/>
    </mc:Choice>
  </mc:AlternateContent>
  <xr:revisionPtr revIDLastSave="0" documentId="13_ncr:1_{F11FD3DE-0BA0-4DF8-AE00-9EB545D384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it2k15_16" sheetId="1" r:id="rId1"/>
    <sheet name="SE9" sheetId="2" r:id="rId2"/>
    <sheet name="SE10" sheetId="3" r:id="rId3"/>
    <sheet name="Fails" sheetId="4" r:id="rId4"/>
    <sheet name="Faculty" sheetId="5" r:id="rId5"/>
  </sheets>
  <definedNames>
    <definedName name="_xlnm._FilterDatabase" localSheetId="3" hidden="1">Fails!$E$2:$E$29</definedName>
    <definedName name="_xlnm._FilterDatabase" localSheetId="2" hidden="1">'SE10'!$A$1:$A$85</definedName>
    <definedName name="_xlnm._FilterDatabase" localSheetId="1" hidden="1">'SE9'!$A$1:$A$83</definedName>
    <definedName name="_xlnm._FilterDatabase" localSheetId="0" hidden="1">seit2k15_16!$AA$1:$AA$159</definedName>
    <definedName name="_xlnm.Print_Area" localSheetId="0">seit2k15_16!$A$1:$AC$164</definedName>
    <definedName name="_xlnm.Print_Titles" localSheetId="0">seit2k15_16!$1:$1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4" i="1" l="1"/>
  <c r="AC154" i="1"/>
  <c r="AC155" i="1"/>
  <c r="AC156" i="1"/>
  <c r="AC157" i="1"/>
  <c r="AC158" i="1"/>
  <c r="AC159" i="1"/>
  <c r="AC153" i="1"/>
  <c r="H33" i="5"/>
  <c r="G33" i="5"/>
  <c r="F33" i="5"/>
  <c r="E33" i="5"/>
  <c r="D33" i="5"/>
  <c r="C33" i="5"/>
  <c r="B33" i="5"/>
  <c r="H30" i="5"/>
  <c r="G30" i="5"/>
  <c r="F30" i="5"/>
  <c r="E30" i="5"/>
  <c r="D30" i="5"/>
  <c r="C30" i="5"/>
  <c r="B30" i="5"/>
  <c r="H27" i="5"/>
  <c r="G27" i="5"/>
  <c r="F27" i="5"/>
  <c r="E27" i="5"/>
  <c r="D27" i="5"/>
  <c r="C27" i="5"/>
  <c r="B27" i="5"/>
  <c r="H24" i="5"/>
  <c r="G24" i="5"/>
  <c r="F24" i="5"/>
  <c r="E24" i="5"/>
  <c r="D24" i="5"/>
  <c r="C24" i="5"/>
  <c r="B24" i="5"/>
  <c r="H22" i="5"/>
  <c r="G22" i="5"/>
  <c r="F22" i="5"/>
  <c r="E22" i="5"/>
  <c r="D22" i="5"/>
  <c r="C22" i="5"/>
  <c r="B22" i="5"/>
  <c r="H16" i="5"/>
  <c r="G16" i="5"/>
  <c r="F16" i="5"/>
  <c r="E16" i="5"/>
  <c r="D16" i="5"/>
  <c r="C16" i="5"/>
  <c r="B16" i="5"/>
  <c r="H13" i="5"/>
  <c r="G13" i="5"/>
  <c r="F13" i="5"/>
  <c r="E13" i="5"/>
  <c r="D13" i="5"/>
  <c r="C13" i="5"/>
  <c r="B13" i="5"/>
  <c r="H10" i="5"/>
  <c r="G10" i="5"/>
  <c r="F10" i="5"/>
  <c r="E10" i="5"/>
  <c r="D10" i="5"/>
  <c r="C10" i="5"/>
  <c r="B10" i="5"/>
  <c r="H7" i="5"/>
  <c r="G7" i="5"/>
  <c r="F7" i="5"/>
  <c r="E7" i="5"/>
  <c r="D7" i="5"/>
  <c r="C7" i="5"/>
  <c r="B7" i="5"/>
  <c r="H5" i="5"/>
  <c r="G5" i="5"/>
  <c r="F5" i="5"/>
  <c r="E5" i="5"/>
  <c r="D5" i="5"/>
  <c r="C5" i="5"/>
  <c r="B5" i="5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S82" i="3"/>
  <c r="R82" i="3"/>
  <c r="Q82" i="3"/>
  <c r="P82" i="3"/>
  <c r="N82" i="3"/>
  <c r="S81" i="3"/>
  <c r="R81" i="3"/>
  <c r="Q81" i="3"/>
  <c r="P81" i="3"/>
  <c r="N81" i="3"/>
  <c r="S80" i="3"/>
  <c r="R80" i="3"/>
  <c r="Q80" i="3"/>
  <c r="P80" i="3"/>
  <c r="N80" i="3"/>
  <c r="S79" i="3"/>
  <c r="R79" i="3"/>
  <c r="Q79" i="3"/>
  <c r="P79" i="3"/>
  <c r="N79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0" i="3"/>
  <c r="Z39" i="3"/>
  <c r="Z38" i="3"/>
  <c r="Z37" i="3"/>
  <c r="Z36" i="3"/>
  <c r="Z35" i="3"/>
  <c r="Z34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S83" i="2"/>
  <c r="R83" i="2"/>
  <c r="Q83" i="2"/>
  <c r="P83" i="2"/>
  <c r="N83" i="2"/>
  <c r="S82" i="2"/>
  <c r="R82" i="2"/>
  <c r="Q82" i="2"/>
  <c r="P82" i="2"/>
  <c r="N82" i="2"/>
  <c r="S81" i="2"/>
  <c r="R81" i="2"/>
  <c r="Q81" i="2"/>
  <c r="P81" i="2"/>
  <c r="N81" i="2"/>
  <c r="S80" i="2"/>
  <c r="R80" i="2"/>
  <c r="Q80" i="2"/>
  <c r="P80" i="2"/>
  <c r="N80" i="2"/>
  <c r="S79" i="2"/>
  <c r="R79" i="2"/>
  <c r="Q79" i="2"/>
  <c r="P79" i="2"/>
  <c r="N79" i="2"/>
  <c r="S78" i="2"/>
  <c r="R78" i="2"/>
  <c r="Q78" i="2"/>
  <c r="P78" i="2"/>
  <c r="N78" i="2"/>
  <c r="S77" i="2"/>
  <c r="R77" i="2"/>
  <c r="Q77" i="2"/>
  <c r="P77" i="2"/>
  <c r="N77" i="2"/>
  <c r="Z74" i="2"/>
  <c r="Z73" i="2"/>
  <c r="Z72" i="2"/>
  <c r="Z71" i="2"/>
  <c r="Z70" i="2"/>
  <c r="Z69" i="2"/>
  <c r="Z68" i="2"/>
  <c r="Z67" i="2"/>
  <c r="Z66" i="2"/>
  <c r="Z65" i="2"/>
  <c r="Z64" i="2"/>
  <c r="Z63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Y161" i="1"/>
  <c r="Y163" i="1" s="1"/>
  <c r="X161" i="1"/>
  <c r="X163" i="1" s="1"/>
  <c r="W161" i="1"/>
  <c r="W163" i="1" s="1"/>
  <c r="V161" i="1"/>
  <c r="V163" i="1" s="1"/>
  <c r="U161" i="1"/>
  <c r="U163" i="1" s="1"/>
  <c r="T161" i="1"/>
  <c r="T163" i="1" s="1"/>
  <c r="S161" i="1"/>
  <c r="S163" i="1" s="1"/>
  <c r="R161" i="1"/>
  <c r="R163" i="1" s="1"/>
  <c r="Q161" i="1"/>
  <c r="Q163" i="1" s="1"/>
  <c r="P161" i="1"/>
  <c r="P163" i="1" s="1"/>
  <c r="O161" i="1"/>
  <c r="O163" i="1" s="1"/>
  <c r="N161" i="1"/>
  <c r="N163" i="1" s="1"/>
  <c r="M161" i="1"/>
  <c r="M163" i="1" s="1"/>
  <c r="L161" i="1"/>
  <c r="L163" i="1" s="1"/>
  <c r="K161" i="1"/>
  <c r="K163" i="1" s="1"/>
  <c r="J161" i="1"/>
  <c r="J163" i="1" s="1"/>
  <c r="I161" i="1"/>
  <c r="I163" i="1" s="1"/>
  <c r="H161" i="1"/>
  <c r="H163" i="1" s="1"/>
  <c r="G161" i="1"/>
  <c r="G163" i="1" s="1"/>
  <c r="F161" i="1"/>
  <c r="F163" i="1" s="1"/>
  <c r="E161" i="1"/>
  <c r="E163" i="1" s="1"/>
  <c r="D161" i="1"/>
  <c r="D163" i="1" s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Y155" i="1"/>
  <c r="AB151" i="1"/>
  <c r="Z151" i="1"/>
  <c r="AB150" i="1"/>
  <c r="Z150" i="1"/>
  <c r="AB149" i="1"/>
  <c r="Z148" i="1"/>
  <c r="AB148" i="1" s="1"/>
  <c r="Z147" i="1"/>
  <c r="AB147" i="1" s="1"/>
  <c r="Z146" i="1"/>
  <c r="AB146" i="1" s="1"/>
  <c r="Z145" i="1"/>
  <c r="AB145" i="1" s="1"/>
  <c r="Z144" i="1"/>
  <c r="AB144" i="1" s="1"/>
  <c r="Z143" i="1"/>
  <c r="AB143" i="1" s="1"/>
  <c r="Z142" i="1"/>
  <c r="AB142" i="1" s="1"/>
  <c r="Z141" i="1"/>
  <c r="AB141" i="1" s="1"/>
  <c r="Z140" i="1"/>
  <c r="AB140" i="1" s="1"/>
  <c r="Z139" i="1"/>
  <c r="AB139" i="1" s="1"/>
  <c r="Z138" i="1"/>
  <c r="AB138" i="1" s="1"/>
  <c r="Z137" i="1"/>
  <c r="AB137" i="1" s="1"/>
  <c r="Z136" i="1"/>
  <c r="AB136" i="1" s="1"/>
  <c r="Z135" i="1"/>
  <c r="AB135" i="1" s="1"/>
  <c r="Z134" i="1"/>
  <c r="AB134" i="1" s="1"/>
  <c r="Z133" i="1"/>
  <c r="AB133" i="1" s="1"/>
  <c r="Z132" i="1"/>
  <c r="AB132" i="1" s="1"/>
  <c r="Z131" i="1"/>
  <c r="AB131" i="1" s="1"/>
  <c r="Z130" i="1"/>
  <c r="AB130" i="1" s="1"/>
  <c r="Z129" i="1"/>
  <c r="AB129" i="1" s="1"/>
  <c r="Z128" i="1"/>
  <c r="AB128" i="1" s="1"/>
  <c r="Z127" i="1"/>
  <c r="AB127" i="1" s="1"/>
  <c r="Z126" i="1"/>
  <c r="AB126" i="1" s="1"/>
  <c r="Z125" i="1"/>
  <c r="AB125" i="1" s="1"/>
  <c r="Z124" i="1"/>
  <c r="AB124" i="1" s="1"/>
  <c r="Z123" i="1"/>
  <c r="AB123" i="1" s="1"/>
  <c r="Z122" i="1"/>
  <c r="AB122" i="1" s="1"/>
  <c r="Z121" i="1"/>
  <c r="AB121" i="1" s="1"/>
  <c r="AB120" i="1"/>
  <c r="AB119" i="1"/>
  <c r="Z119" i="1"/>
  <c r="AB118" i="1"/>
  <c r="Z118" i="1"/>
  <c r="AB117" i="1"/>
  <c r="Z117" i="1"/>
  <c r="Z116" i="1"/>
  <c r="AB116" i="1" s="1"/>
  <c r="AB115" i="1"/>
  <c r="Z115" i="1"/>
  <c r="AB114" i="1"/>
  <c r="Z114" i="1"/>
  <c r="AB113" i="1"/>
  <c r="Z113" i="1"/>
  <c r="Z112" i="1"/>
  <c r="AB112" i="1" s="1"/>
  <c r="AB111" i="1"/>
  <c r="Z111" i="1"/>
  <c r="AB110" i="1"/>
  <c r="Z110" i="1"/>
  <c r="AB109" i="1"/>
  <c r="Z109" i="1"/>
  <c r="Z108" i="1"/>
  <c r="AB108" i="1" s="1"/>
  <c r="AB107" i="1"/>
  <c r="Z107" i="1"/>
  <c r="AB106" i="1"/>
  <c r="Z106" i="1"/>
  <c r="AB105" i="1"/>
  <c r="Z105" i="1"/>
  <c r="Z104" i="1"/>
  <c r="AB104" i="1" s="1"/>
  <c r="AB103" i="1"/>
  <c r="Z103" i="1"/>
  <c r="AB102" i="1"/>
  <c r="Z102" i="1"/>
  <c r="AB101" i="1"/>
  <c r="Z101" i="1"/>
  <c r="Z100" i="1"/>
  <c r="AB100" i="1" s="1"/>
  <c r="AB99" i="1"/>
  <c r="Z99" i="1"/>
  <c r="AB98" i="1"/>
  <c r="Z98" i="1"/>
  <c r="AB97" i="1"/>
  <c r="Z97" i="1"/>
  <c r="Z96" i="1"/>
  <c r="AB96" i="1" s="1"/>
  <c r="AB95" i="1"/>
  <c r="Z95" i="1"/>
  <c r="AB94" i="1"/>
  <c r="Z94" i="1"/>
  <c r="AB93" i="1"/>
  <c r="Z93" i="1"/>
  <c r="Z92" i="1"/>
  <c r="AB92" i="1" s="1"/>
  <c r="AB91" i="1"/>
  <c r="Z91" i="1"/>
  <c r="AB90" i="1"/>
  <c r="Z89" i="1"/>
  <c r="AB89" i="1" s="1"/>
  <c r="Z88" i="1"/>
  <c r="AB88" i="1" s="1"/>
  <c r="Z87" i="1"/>
  <c r="AB87" i="1" s="1"/>
  <c r="Z86" i="1"/>
  <c r="AB86" i="1" s="1"/>
  <c r="Z85" i="1"/>
  <c r="AB85" i="1" s="1"/>
  <c r="Z84" i="1"/>
  <c r="AB84" i="1" s="1"/>
  <c r="Z83" i="1"/>
  <c r="AB83" i="1" s="1"/>
  <c r="Z82" i="1"/>
  <c r="AB82" i="1" s="1"/>
  <c r="Z81" i="1"/>
  <c r="AB81" i="1" s="1"/>
  <c r="Z80" i="1"/>
  <c r="AB80" i="1" s="1"/>
  <c r="Z79" i="1"/>
  <c r="AB79" i="1" s="1"/>
  <c r="Z78" i="1"/>
  <c r="AB78" i="1" s="1"/>
  <c r="AB77" i="1"/>
  <c r="AB76" i="1"/>
  <c r="Z76" i="1"/>
  <c r="Z75" i="1"/>
  <c r="AB75" i="1" s="1"/>
  <c r="AB74" i="1"/>
  <c r="Z74" i="1"/>
  <c r="AB73" i="1"/>
  <c r="Z73" i="1"/>
  <c r="AB72" i="1"/>
  <c r="Z72" i="1"/>
  <c r="Z71" i="1"/>
  <c r="AB71" i="1" s="1"/>
  <c r="AB70" i="1"/>
  <c r="Z70" i="1"/>
  <c r="AB69" i="1"/>
  <c r="Z69" i="1"/>
  <c r="AB68" i="1"/>
  <c r="Z68" i="1"/>
  <c r="Z67" i="1"/>
  <c r="AB67" i="1" s="1"/>
  <c r="AB66" i="1"/>
  <c r="Z66" i="1"/>
  <c r="AB65" i="1"/>
  <c r="Z65" i="1"/>
  <c r="AB64" i="1"/>
  <c r="Z64" i="1"/>
  <c r="Z63" i="1"/>
  <c r="AB63" i="1" s="1"/>
  <c r="AB62" i="1"/>
  <c r="Z62" i="1"/>
  <c r="AB61" i="1"/>
  <c r="Z61" i="1"/>
  <c r="AB60" i="1"/>
  <c r="Z60" i="1"/>
  <c r="Z59" i="1"/>
  <c r="AB59" i="1" s="1"/>
  <c r="AB58" i="1"/>
  <c r="Z58" i="1"/>
  <c r="AB57" i="1"/>
  <c r="Z57" i="1"/>
  <c r="AB56" i="1"/>
  <c r="Z56" i="1"/>
  <c r="Z55" i="1"/>
  <c r="AB55" i="1" s="1"/>
  <c r="AB54" i="1"/>
  <c r="Z54" i="1"/>
  <c r="AB53" i="1"/>
  <c r="Z53" i="1"/>
  <c r="AB52" i="1"/>
  <c r="Z52" i="1"/>
  <c r="Z51" i="1"/>
  <c r="AB51" i="1" s="1"/>
  <c r="AB50" i="1"/>
  <c r="Z50" i="1"/>
  <c r="AB49" i="1"/>
  <c r="Z49" i="1"/>
  <c r="AB48" i="1"/>
  <c r="Z48" i="1"/>
  <c r="Z47" i="1"/>
  <c r="AB47" i="1" s="1"/>
  <c r="AB46" i="1"/>
  <c r="Z46" i="1"/>
  <c r="AB45" i="1"/>
  <c r="Z45" i="1"/>
  <c r="AB44" i="1"/>
  <c r="Z44" i="1"/>
  <c r="Z43" i="1"/>
  <c r="AB43" i="1" s="1"/>
  <c r="AB42" i="1"/>
  <c r="Z42" i="1"/>
  <c r="AB41" i="1"/>
  <c r="Z41" i="1"/>
  <c r="AB40" i="1"/>
  <c r="Z40" i="1"/>
  <c r="Z39" i="1"/>
  <c r="AB39" i="1" s="1"/>
  <c r="AB38" i="1"/>
  <c r="Z38" i="1"/>
  <c r="AB37" i="1"/>
  <c r="Z37" i="1"/>
  <c r="AB36" i="1"/>
  <c r="Z36" i="1"/>
  <c r="Z35" i="1"/>
  <c r="AB35" i="1" s="1"/>
  <c r="AB34" i="1"/>
  <c r="Z34" i="1"/>
  <c r="AB33" i="1"/>
  <c r="Z33" i="1"/>
  <c r="AB32" i="1"/>
  <c r="Z32" i="1"/>
  <c r="Z31" i="1"/>
  <c r="AB31" i="1" s="1"/>
  <c r="AB30" i="1"/>
  <c r="Z30" i="1"/>
  <c r="AB29" i="1"/>
  <c r="Z29" i="1"/>
  <c r="AB28" i="1"/>
  <c r="Z28" i="1"/>
  <c r="Z27" i="1"/>
  <c r="AB27" i="1" s="1"/>
  <c r="AB26" i="1"/>
  <c r="Z26" i="1"/>
  <c r="AB25" i="1"/>
  <c r="Z25" i="1"/>
  <c r="AB24" i="1"/>
  <c r="Z24" i="1"/>
  <c r="Z23" i="1"/>
  <c r="AB23" i="1" s="1"/>
  <c r="AB22" i="1"/>
  <c r="Z22" i="1"/>
  <c r="AB21" i="1"/>
  <c r="Z21" i="1"/>
  <c r="AB20" i="1"/>
  <c r="Z20" i="1"/>
  <c r="Z19" i="1"/>
  <c r="AB19" i="1" s="1"/>
  <c r="AB18" i="1"/>
  <c r="Z18" i="1"/>
  <c r="AB17" i="1"/>
  <c r="Z17" i="1"/>
  <c r="AB16" i="1"/>
  <c r="Z16" i="1"/>
  <c r="Z15" i="1"/>
  <c r="AB15" i="1" s="1"/>
  <c r="AB14" i="1"/>
  <c r="Z14" i="1"/>
  <c r="AB13" i="1"/>
  <c r="Z13" i="1"/>
  <c r="AB12" i="1"/>
  <c r="Z12" i="1"/>
  <c r="Z11" i="1"/>
  <c r="AB11" i="1" s="1"/>
  <c r="AB10" i="1"/>
  <c r="Z10" i="1"/>
  <c r="AB9" i="1"/>
  <c r="Z9" i="1"/>
  <c r="AB8" i="1"/>
  <c r="Z8" i="1"/>
  <c r="Z7" i="1"/>
  <c r="AB7" i="1" s="1"/>
  <c r="AB6" i="1"/>
  <c r="Z6" i="1"/>
  <c r="AB5" i="1"/>
  <c r="Z5" i="1"/>
  <c r="AB4" i="1"/>
  <c r="Z4" i="1"/>
  <c r="Z3" i="1"/>
  <c r="AB3" i="1" s="1"/>
  <c r="AB2" i="1"/>
  <c r="AB161" i="1" s="1"/>
  <c r="AB162" i="1" s="1"/>
  <c r="Z2" i="1"/>
</calcChain>
</file>

<file path=xl/sharedStrings.xml><?xml version="1.0" encoding="utf-8"?>
<sst xmlns="http://schemas.openxmlformats.org/spreadsheetml/2006/main" count="1296" uniqueCount="359">
  <si>
    <t xml:space="preserve">Roll No </t>
  </si>
  <si>
    <t>Seat No</t>
  </si>
  <si>
    <t>Name</t>
  </si>
  <si>
    <t>DS</t>
  </si>
  <si>
    <t>CO</t>
  </si>
  <si>
    <t>DELD</t>
  </si>
  <si>
    <t>FDS</t>
  </si>
  <si>
    <t>PSOOP</t>
  </si>
  <si>
    <t>DELD PR</t>
  </si>
  <si>
    <t>DELD OR</t>
  </si>
  <si>
    <t xml:space="preserve">PL TW </t>
  </si>
  <si>
    <t>PL PR</t>
  </si>
  <si>
    <t>CNL</t>
  </si>
  <si>
    <t>M-III</t>
  </si>
  <si>
    <t>M-III _TW</t>
  </si>
  <si>
    <t>CG</t>
  </si>
  <si>
    <t>PAI</t>
  </si>
  <si>
    <t>DSF</t>
  </si>
  <si>
    <t>FCN</t>
  </si>
  <si>
    <t>PAI-TW</t>
  </si>
  <si>
    <t>PAI-OR</t>
  </si>
  <si>
    <t>DSF-TW</t>
  </si>
  <si>
    <t>DSF-PR</t>
  </si>
  <si>
    <t>CG_TW</t>
  </si>
  <si>
    <t>CG-PR</t>
  </si>
  <si>
    <t>Total</t>
  </si>
  <si>
    <t>CLASS</t>
  </si>
  <si>
    <t>%</t>
  </si>
  <si>
    <t>S140058501</t>
  </si>
  <si>
    <t>AAKRUTI SHITUT</t>
  </si>
  <si>
    <t>FC</t>
  </si>
  <si>
    <t>S140058502</t>
  </si>
  <si>
    <t>AVADH PRADEEP AGRAWAL</t>
  </si>
  <si>
    <t>D</t>
  </si>
  <si>
    <t>S140058503</t>
  </si>
  <si>
    <t>AGRAWAL MANTHAN ANIL</t>
  </si>
  <si>
    <t>S140058504</t>
  </si>
  <si>
    <t>UJJWAL AGRAWAL</t>
  </si>
  <si>
    <t>HSC</t>
  </si>
  <si>
    <t>S140058505</t>
  </si>
  <si>
    <t>AGRAWAL YASH RAJESH</t>
  </si>
  <si>
    <t>S140058506</t>
  </si>
  <si>
    <t>AGWANE NIKHIL BALAJI</t>
  </si>
  <si>
    <t>A</t>
  </si>
  <si>
    <t>FAILS</t>
  </si>
  <si>
    <t>S140058507</t>
  </si>
  <si>
    <t>AMLE SAI MUKUND</t>
  </si>
  <si>
    <t>S140058508</t>
  </si>
  <si>
    <t>ANJALI JAIN</t>
  </si>
  <si>
    <t>S140058509</t>
  </si>
  <si>
    <t>ARORA MITESH SANJAYKUMAR</t>
  </si>
  <si>
    <t>S140058510</t>
  </si>
  <si>
    <t>ARUN SHUKLA</t>
  </si>
  <si>
    <t>S140058511</t>
  </si>
  <si>
    <t>BADGUJAR GAYATRI SANTOSH</t>
  </si>
  <si>
    <t>ATKT</t>
  </si>
  <si>
    <t>S140058512</t>
  </si>
  <si>
    <t>BADGUJAR NILAM VIJAY</t>
  </si>
  <si>
    <t>S140058513</t>
  </si>
  <si>
    <t>BAKARE ABHISHEK JAYAPRAKASH</t>
  </si>
  <si>
    <t>S140058514</t>
  </si>
  <si>
    <t>BALLULLAYA SOURABH SHREEDHARA</t>
  </si>
  <si>
    <t>S140058515</t>
  </si>
  <si>
    <t>TEJAL BAYASKAR</t>
  </si>
  <si>
    <t>S140058516</t>
  </si>
  <si>
    <t>BHANGALE CHAITANYA SANJAY</t>
  </si>
  <si>
    <t>S140058517</t>
  </si>
  <si>
    <t>BHANGALE UJJWAL RAVINDRA</t>
  </si>
  <si>
    <t>S140058518</t>
  </si>
  <si>
    <t>BHOR SURAJ VISHWAS</t>
  </si>
  <si>
    <t>S140058519</t>
  </si>
  <si>
    <t>BHUTE ABHIJEET SURESH (2113)</t>
  </si>
  <si>
    <t>S140058520</t>
  </si>
  <si>
    <t>CHAUDHARI NAMRATA ANIL</t>
  </si>
  <si>
    <t>S140058521</t>
  </si>
  <si>
    <t>CHOUGULE MADHURA MAHAVIR</t>
  </si>
  <si>
    <t>S140058522</t>
  </si>
  <si>
    <t>CHOUGULE RONIT RAJKUMAR</t>
  </si>
  <si>
    <t>S140058523</t>
  </si>
  <si>
    <t>DARADE KRUSHNA KESHAV</t>
  </si>
  <si>
    <t>S140058524</t>
  </si>
  <si>
    <t>DEVAN SHREYASH RAJENDRA</t>
  </si>
  <si>
    <t>S140058525</t>
  </si>
  <si>
    <t>DEVENDRA LALCHAND OSWAL</t>
  </si>
  <si>
    <t>S140058526</t>
  </si>
  <si>
    <t>DHOLE ASHWIN RAJKUMAR</t>
  </si>
  <si>
    <t>S140058527</t>
  </si>
  <si>
    <t>DHONDAGE JAGRUTI ASHOK</t>
  </si>
  <si>
    <t>S140058528</t>
  </si>
  <si>
    <t>DHONDGE RUCHA CHANDRAKANT</t>
  </si>
  <si>
    <t>S140058529</t>
  </si>
  <si>
    <t>DIWAN AISHWARYA MADAN</t>
  </si>
  <si>
    <t>S140058530</t>
  </si>
  <si>
    <t>DOKE PIYUSH BALSHIRAM</t>
  </si>
  <si>
    <t>S140058531</t>
  </si>
  <si>
    <t>GADEKAR RAHUL KONDIBHAU</t>
  </si>
  <si>
    <t>S140058532</t>
  </si>
  <si>
    <t>GAWALI JAGNNATH RAMNATH</t>
  </si>
  <si>
    <t>S140058533</t>
  </si>
  <si>
    <t>GAWALI MANASI SURESH</t>
  </si>
  <si>
    <t>S140058534</t>
  </si>
  <si>
    <t>GHEWARI ROMA SANJAY</t>
  </si>
  <si>
    <t>S140058535</t>
  </si>
  <si>
    <t>GHORPADE NIDHI SHRIRAM</t>
  </si>
  <si>
    <t>S140058536</t>
  </si>
  <si>
    <t>JAIDEEP SINGH NARINDER AHLUWALIA</t>
  </si>
  <si>
    <t>S140058537</t>
  </si>
  <si>
    <t>JUNAGADE ATHARVA SAMEER</t>
  </si>
  <si>
    <t>S140058538</t>
  </si>
  <si>
    <t>KADAM JEEVAN NATHURAM</t>
  </si>
  <si>
    <t>S140058539</t>
  </si>
  <si>
    <t>KALRA SAHIL RAJESH</t>
  </si>
  <si>
    <t>S140058540</t>
  </si>
  <si>
    <t>KAMBLE HARSHAD RAJU</t>
  </si>
  <si>
    <t>S140058541</t>
  </si>
  <si>
    <t>KAMBLE PALASH MAHENDRA</t>
  </si>
  <si>
    <t>S140058542</t>
  </si>
  <si>
    <t>KAMBLE SUNIL BALAJI</t>
  </si>
  <si>
    <t>S140058543</t>
  </si>
  <si>
    <t>KANCHI SWANAND RAMCHANDRA</t>
  </si>
  <si>
    <t>S140058544</t>
  </si>
  <si>
    <t>KAPADEKAR SAI MAHENDRA</t>
  </si>
  <si>
    <t>S140058545</t>
  </si>
  <si>
    <t>KARAN SINGH RATHORE</t>
  </si>
  <si>
    <t>S140058546</t>
  </si>
  <si>
    <t>KASAR SURAJKUMAR LAXMANRAO</t>
  </si>
  <si>
    <t>S140058547</t>
  </si>
  <si>
    <t>SHIVPRASAD SHYAMSUNDER KATE</t>
  </si>
  <si>
    <t>S140058548</t>
  </si>
  <si>
    <t>KAVATKAR AMIT MEGHASHYAM</t>
  </si>
  <si>
    <t>S140058549</t>
  </si>
  <si>
    <t>KAWATHEKAR SAMRUDDHI PANDIT</t>
  </si>
  <si>
    <t>S140058550</t>
  </si>
  <si>
    <t>MRUNAL MANISH KHINVASARA</t>
  </si>
  <si>
    <t>S140058551</t>
  </si>
  <si>
    <t>KODAG SWAPNAJA RANGRAO</t>
  </si>
  <si>
    <t>S140058552</t>
  </si>
  <si>
    <t>KODE JANHAVI PRAVIN</t>
  </si>
  <si>
    <t>S140058553</t>
  </si>
  <si>
    <t>KOTHIKAR JAYKUMAR SHYAMSUNDAR</t>
  </si>
  <si>
    <t>SC</t>
  </si>
  <si>
    <t>S140058554</t>
  </si>
  <si>
    <t>KUCHERIA KSHITIJ MADHUR</t>
  </si>
  <si>
    <t>S140058555</t>
  </si>
  <si>
    <t>KULKARNI NAYAN PRADEEP</t>
  </si>
  <si>
    <t>S140058556</t>
  </si>
  <si>
    <t>KULKARNI OMKAR SUNIL</t>
  </si>
  <si>
    <t>S140058557</t>
  </si>
  <si>
    <t>SHSHMITA KUMARI</t>
  </si>
  <si>
    <t>S140058558</t>
  </si>
  <si>
    <t>KUNTE DHARATI VASANT</t>
  </si>
  <si>
    <t>S140058559</t>
  </si>
  <si>
    <t>MONIKA KUYATE</t>
  </si>
  <si>
    <t>S140058560</t>
  </si>
  <si>
    <t>LADDHA ARTI MANOHAR</t>
  </si>
  <si>
    <t>S140058561</t>
  </si>
  <si>
    <t>LOHAKARE SONALI KHANDU</t>
  </si>
  <si>
    <t>S140058562</t>
  </si>
  <si>
    <t>M SHUSHANTH</t>
  </si>
  <si>
    <t>S140058563</t>
  </si>
  <si>
    <t>MAHAJAN MANDAR LAXMIKANT</t>
  </si>
  <si>
    <t>S140058564</t>
  </si>
  <si>
    <t>MAJALI SHRAVANI AVINASH</t>
  </si>
  <si>
    <t>S140058565</t>
  </si>
  <si>
    <t>MALANI KAILASH SATYANARAYAN</t>
  </si>
  <si>
    <t>S140058566</t>
  </si>
  <si>
    <t>MALVE SHRADDHA SANJAY</t>
  </si>
  <si>
    <t>S140058567</t>
  </si>
  <si>
    <t>MANDHANI NIKITA LAXMINIVAS</t>
  </si>
  <si>
    <t>S140058568</t>
  </si>
  <si>
    <t>MANISH</t>
  </si>
  <si>
    <t>S140058569</t>
  </si>
  <si>
    <t>MANTRI SHUBHAM SATYANARAYANJI</t>
  </si>
  <si>
    <t>S140058570</t>
  </si>
  <si>
    <t>MAANAV MEHROTRA</t>
  </si>
  <si>
    <t>S140058571</t>
  </si>
  <si>
    <t>METE HANSRAJ SANJAY</t>
  </si>
  <si>
    <t>S140058572</t>
  </si>
  <si>
    <t>MISAL PRIYA BABASAHEB</t>
  </si>
  <si>
    <t>S140058573</t>
  </si>
  <si>
    <t>MODY ANKIT MANOJ</t>
  </si>
  <si>
    <t>S140058574</t>
  </si>
  <si>
    <t>SATYAJEET SARJERAO MOHALKAR</t>
  </si>
  <si>
    <t>S140058575</t>
  </si>
  <si>
    <t>MOMIN SOHEL ABDUL SATTAR</t>
  </si>
  <si>
    <t>S140058576</t>
  </si>
  <si>
    <t>MUCHAL PAVANDEEP AJEET SINGH MUCHAL</t>
  </si>
  <si>
    <t>S140058577</t>
  </si>
  <si>
    <t>MULEY PRAJAKTA PRADEEPRAO</t>
  </si>
  <si>
    <t>S140058578</t>
  </si>
  <si>
    <t>MUNDADA AAKANKSHA GIRISH</t>
  </si>
  <si>
    <t>S140058579</t>
  </si>
  <si>
    <t>MUNDALIK SURAJ SHAMKUMAR</t>
  </si>
  <si>
    <t>S140058580</t>
  </si>
  <si>
    <t>MUSALE SHARAYU ANIL</t>
  </si>
  <si>
    <t>S140058581</t>
  </si>
  <si>
    <t>MUTHA SAKSHI MANOJ</t>
  </si>
  <si>
    <t>S140058582</t>
  </si>
  <si>
    <t>NAIK SAMRUDHI KISHORE</t>
  </si>
  <si>
    <t>S140058583</t>
  </si>
  <si>
    <t>NALAWADE PIYUSH VIJAY</t>
  </si>
  <si>
    <t>S140058584</t>
  </si>
  <si>
    <t>NATTHANI SHIVAMKUMAR DEEPAKKUMAR</t>
  </si>
  <si>
    <t>S140058585</t>
  </si>
  <si>
    <t>NIKHIL MEHTA</t>
  </si>
  <si>
    <t>S140058586</t>
  </si>
  <si>
    <t>OHOL ABHIJEET SANJAY</t>
  </si>
  <si>
    <t>S140058587</t>
  </si>
  <si>
    <t>PADMASALI PRANAV DILIP</t>
  </si>
  <si>
    <t>S140058588</t>
  </si>
  <si>
    <t>PALLAVI BANSAL</t>
  </si>
  <si>
    <t>S140058589</t>
  </si>
  <si>
    <t>PATANGRAO NAMRATA DIPAK</t>
  </si>
  <si>
    <t>S140058590</t>
  </si>
  <si>
    <t>PATEKARI AWAIS JAFAR IQBAL</t>
  </si>
  <si>
    <t>S140058591</t>
  </si>
  <si>
    <t>PATIL PRAJAKTA NIMBA</t>
  </si>
  <si>
    <t>S140058592</t>
  </si>
  <si>
    <t>PATIL PRASAD SUDHIR</t>
  </si>
  <si>
    <t>S140058593</t>
  </si>
  <si>
    <t>PATIL PUNAM UMESH</t>
  </si>
  <si>
    <t>S140058594</t>
  </si>
  <si>
    <t>PATIL YATISH VISHWAS</t>
  </si>
  <si>
    <t>S140058595</t>
  </si>
  <si>
    <t>PATOLE BHAGYASHREE VIJAY</t>
  </si>
  <si>
    <t>S140058596</t>
  </si>
  <si>
    <t>PAWAR YASHVARDHAN MANOHAR</t>
  </si>
  <si>
    <t>S140058597</t>
  </si>
  <si>
    <t>PETKAR NISHANT KIRAN</t>
  </si>
  <si>
    <t>S140058598</t>
  </si>
  <si>
    <t>PINGALE KANCHAN ASHOK</t>
  </si>
  <si>
    <t>S140058599</t>
  </si>
  <si>
    <t>PORWAL KRISHNA BADRINARAYAN</t>
  </si>
  <si>
    <t>S140058600</t>
  </si>
  <si>
    <t>PRATEEK MALHOTRA</t>
  </si>
  <si>
    <t>S140058601</t>
  </si>
  <si>
    <t>PRIYANKA FULZELE</t>
  </si>
  <si>
    <t>S140058602</t>
  </si>
  <si>
    <t>PULIN CHAUDHARY</t>
  </si>
  <si>
    <t>S140058603</t>
  </si>
  <si>
    <t>PURVA CHAKKARWAR</t>
  </si>
  <si>
    <t>S140058604</t>
  </si>
  <si>
    <t>RAHUL SUNIL CHAUDHARI</t>
  </si>
  <si>
    <t>S140058605</t>
  </si>
  <si>
    <t>RAJAT RAUSHAN</t>
  </si>
  <si>
    <t>S140058606</t>
  </si>
  <si>
    <t>RAMRAKHYA RAM KANHAIYALAL</t>
  </si>
  <si>
    <t>S140058607</t>
  </si>
  <si>
    <t>RANE ANURAG RAJENDRAKUMAR</t>
  </si>
  <si>
    <t>S140058608</t>
  </si>
  <si>
    <t>RASHNEET KAUR RAJPAL</t>
  </si>
  <si>
    <t>S140058609</t>
  </si>
  <si>
    <t>RATNA PRABHA BHAIRAGOND</t>
  </si>
  <si>
    <t>S140058610</t>
  </si>
  <si>
    <t>RAWALE RATNADEEP GAUTAM</t>
  </si>
  <si>
    <t>S140058611</t>
  </si>
  <si>
    <t>RAYOMAND KAIPUSHIN RAIMALWALLA</t>
  </si>
  <si>
    <t>S140058612</t>
  </si>
  <si>
    <t>RUDRAWAR SHRUTI SHRINIVAS</t>
  </si>
  <si>
    <t>S140058613</t>
  </si>
  <si>
    <t>SAGAR AMOL KOLHATKAR</t>
  </si>
  <si>
    <t>S140058614</t>
  </si>
  <si>
    <t>SAGAR PRIYADARSHNI SURESH</t>
  </si>
  <si>
    <t>S140058615</t>
  </si>
  <si>
    <t>MILIND NARENDRA SAHOO</t>
  </si>
  <si>
    <t>S140058616</t>
  </si>
  <si>
    <t>RAHUL SANGVIKAR</t>
  </si>
  <si>
    <t>S140058617</t>
  </si>
  <si>
    <t>SANJANA RINKE</t>
  </si>
  <si>
    <t>S140058618</t>
  </si>
  <si>
    <t>KULKARNI SANKET PRAKASH</t>
  </si>
  <si>
    <t>S140058619</t>
  </si>
  <si>
    <t>SANKPAL AKSHAYA MAHADEV</t>
  </si>
  <si>
    <t>S140058620</t>
  </si>
  <si>
    <t>SARNOT SALONI ALIAS PUJA SUNIL</t>
  </si>
  <si>
    <t>S140058621</t>
  </si>
  <si>
    <t>SATVIK RAJENDRA SHUKLA</t>
  </si>
  <si>
    <t>S140058622</t>
  </si>
  <si>
    <t>SHAH ESHA JAYESH</t>
  </si>
  <si>
    <t>S140058623</t>
  </si>
  <si>
    <t>SHAH SHAKTI BHUPENDRA</t>
  </si>
  <si>
    <t>S140058624</t>
  </si>
  <si>
    <t>SHAIKH SHAHISTA SHOUKATALI</t>
  </si>
  <si>
    <t>S140058625</t>
  </si>
  <si>
    <t>SACHI SHAMBHARKAR</t>
  </si>
  <si>
    <t>S140058626</t>
  </si>
  <si>
    <t>SHELAR ASHWINI GANPAT</t>
  </si>
  <si>
    <t>S140058627</t>
  </si>
  <si>
    <t>SHELAR HARSHADA AJAY</t>
  </si>
  <si>
    <t>S140058628</t>
  </si>
  <si>
    <t>SHINDE AKSHAY RAMCHANDRA</t>
  </si>
  <si>
    <t>S140058629</t>
  </si>
  <si>
    <t>SHINDE SARVADA SURENDRA</t>
  </si>
  <si>
    <t>S140058630</t>
  </si>
  <si>
    <t>CHINMAY PURUSHOTTAM SHIRORE</t>
  </si>
  <si>
    <t>S140058631</t>
  </si>
  <si>
    <t>GALANI SHREYA RATANKUMAR</t>
  </si>
  <si>
    <t>S140058632</t>
  </si>
  <si>
    <t>SHREYA MALVIYA</t>
  </si>
  <si>
    <t>S140058633</t>
  </si>
  <si>
    <t>SIRMAGADUM AISHWARYA RAJENDRA</t>
  </si>
  <si>
    <t>S140058634</t>
  </si>
  <si>
    <t>SOMWANSHI RUSHIL AJAY</t>
  </si>
  <si>
    <t>S140058635</t>
  </si>
  <si>
    <t>SONAWANE PRAJAKTA PRAVIN</t>
  </si>
  <si>
    <t>S140058636</t>
  </si>
  <si>
    <t>SUHAVAN GUPTA</t>
  </si>
  <si>
    <t>S140058637</t>
  </si>
  <si>
    <t>SUMEET KUMAR</t>
  </si>
  <si>
    <t>S140058638</t>
  </si>
  <si>
    <t>TAPADIYA AMRUTA SHAMSUNDER</t>
  </si>
  <si>
    <t>S140058639</t>
  </si>
  <si>
    <t>TATIA SHREYASH RAJENDRA</t>
  </si>
  <si>
    <t>S140058640</t>
  </si>
  <si>
    <t>TEJAS SANDESH KULKARNI</t>
  </si>
  <si>
    <t>S140058641</t>
  </si>
  <si>
    <t>ANIRUDDH SHANKAR TEJOMURTULA</t>
  </si>
  <si>
    <t>S140058642</t>
  </si>
  <si>
    <t>TOTALA CHAITALI LAXIMIKANT</t>
  </si>
  <si>
    <t>S140058643</t>
  </si>
  <si>
    <t>TRUPTI BHAMARE</t>
  </si>
  <si>
    <t>S140058644</t>
  </si>
  <si>
    <t>UGHADE TEJAL ASHOK</t>
  </si>
  <si>
    <t>S140058645</t>
  </si>
  <si>
    <t>VAIBHAV LOHANI</t>
  </si>
  <si>
    <t>S140058646</t>
  </si>
  <si>
    <t>VEER POOJA LAXMAN</t>
  </si>
  <si>
    <t>S140058647</t>
  </si>
  <si>
    <t>WADJE SHASHANK VENKATRAO</t>
  </si>
  <si>
    <t>S140058648</t>
  </si>
  <si>
    <t>WAJIRE PANKAJ PANDURANG</t>
  </si>
  <si>
    <t>S140058649</t>
  </si>
  <si>
    <t>WATTAMWAR SUYASH SANJEEV</t>
  </si>
  <si>
    <t>S140058650</t>
  </si>
  <si>
    <t>WAYDANDE SNEHAL RAJARAM</t>
  </si>
  <si>
    <t>All Clr</t>
  </si>
  <si>
    <t>Dist</t>
  </si>
  <si>
    <t>Fail %</t>
  </si>
  <si>
    <t>Pass</t>
  </si>
  <si>
    <t>PASS</t>
  </si>
  <si>
    <t>Fails</t>
  </si>
  <si>
    <t>Absent</t>
  </si>
  <si>
    <t>AVG%</t>
  </si>
  <si>
    <t>Avg 10 Scale</t>
  </si>
  <si>
    <t xml:space="preserve">Appeared </t>
  </si>
  <si>
    <t>ABSENT</t>
  </si>
  <si>
    <t>CAP-1</t>
  </si>
  <si>
    <t>NT</t>
  </si>
  <si>
    <t>OPEN</t>
  </si>
  <si>
    <t>Diploma</t>
  </si>
  <si>
    <t>ST</t>
  </si>
  <si>
    <t>OBC</t>
  </si>
  <si>
    <t>Inst Level</t>
  </si>
  <si>
    <t>NT-3</t>
  </si>
  <si>
    <t>NT-2</t>
  </si>
  <si>
    <t>CAP-2</t>
  </si>
  <si>
    <t>SE-9</t>
  </si>
  <si>
    <t>DIST</t>
  </si>
  <si>
    <t>SE-10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</si>
</sst>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">
    <font>
      <sz val="10"/>
      <name val="Arial"/>
      <charset val="134"/>
    </font>
    <font>
      <sz val="10"/>
      <color indexed="10"/>
      <name val="Arial"/>
      <charset val="134"/>
    </font>
    <font>
      <b/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Failiure Analysis of Students W.R.T Addmission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Fails!$E$28:$E$33</c:f>
              <c:strCache>
                <c:ptCount val="6"/>
                <c:pt idx="0">
                  <c:v>SC</c:v>
                </c:pt>
                <c:pt idx="1">
                  <c:v>Inst Level</c:v>
                </c:pt>
                <c:pt idx="2">
                  <c:v>OPEN</c:v>
                </c:pt>
                <c:pt idx="3">
                  <c:v>NT</c:v>
                </c:pt>
                <c:pt idx="4">
                  <c:v>ST</c:v>
                </c:pt>
                <c:pt idx="5">
                  <c:v>OBC</c:v>
                </c:pt>
              </c:strCache>
            </c:strRef>
          </c:cat>
          <c:val>
            <c:numRef>
              <c:f>Fails!$F$28:$F$33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3-4A7C-848B-BFFAF12946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8938368"/>
        <c:axId val="50013312"/>
      </c:barChart>
      <c:catAx>
        <c:axId val="48938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3312"/>
        <c:crosses val="autoZero"/>
        <c:auto val="1"/>
        <c:lblAlgn val="ctr"/>
        <c:lblOffset val="100"/>
        <c:noMultiLvlLbl val="0"/>
      </c:catAx>
      <c:valAx>
        <c:axId val="50013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8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37</xdr:row>
      <xdr:rowOff>47625</xdr:rowOff>
    </xdr:from>
    <xdr:to>
      <xdr:col>11</xdr:col>
      <xdr:colOff>295275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3"/>
  <sheetViews>
    <sheetView tabSelected="1" view="pageBreakPreview" topLeftCell="E139" zoomScaleNormal="85" zoomScaleSheetLayoutView="100" workbookViewId="0">
      <selection activeCell="AA154" sqref="AA154"/>
    </sheetView>
  </sheetViews>
  <sheetFormatPr defaultColWidth="9" defaultRowHeight="13.2"/>
  <cols>
    <col min="1" max="1" width="8.109375" style="7" customWidth="1"/>
    <col min="2" max="2" width="12.109375" style="10" customWidth="1"/>
    <col min="3" max="3" width="35.77734375" style="11" customWidth="1"/>
    <col min="4" max="4" width="4.109375" style="10" customWidth="1"/>
    <col min="5" max="5" width="4.33203125" style="10" customWidth="1"/>
    <col min="6" max="6" width="6.44140625" style="10" customWidth="1"/>
    <col min="7" max="7" width="5.33203125" style="10" customWidth="1"/>
    <col min="8" max="8" width="8.33203125" style="10" customWidth="1"/>
    <col min="9" max="9" width="9.5546875" style="10" customWidth="1"/>
    <col min="10" max="10" width="9.6640625" style="10" customWidth="1"/>
    <col min="11" max="11" width="7.88671875" style="10" customWidth="1"/>
    <col min="12" max="12" width="7" style="10" customWidth="1"/>
    <col min="13" max="13" width="7.44140625" style="10" customWidth="1"/>
    <col min="14" max="14" width="5" style="10" customWidth="1"/>
    <col min="15" max="15" width="9.44140625" style="10" customWidth="1"/>
    <col min="16" max="17" width="4.5546875" style="10" customWidth="1"/>
    <col min="18" max="19" width="5.33203125" style="10" customWidth="1"/>
    <col min="20" max="20" width="8" style="10" customWidth="1"/>
    <col min="21" max="21" width="7.88671875" style="10" customWidth="1"/>
    <col min="22" max="22" width="8.6640625" style="10" customWidth="1"/>
    <col min="23" max="23" width="8.44140625" style="10" customWidth="1"/>
    <col min="24" max="24" width="8.109375" style="10" customWidth="1"/>
    <col min="25" max="25" width="7.44140625" style="10" customWidth="1"/>
    <col min="26" max="26" width="5.5546875" style="10" customWidth="1"/>
    <col min="27" max="27" width="7.6640625" style="10" customWidth="1"/>
    <col min="28" max="28" width="12.88671875" style="10" customWidth="1"/>
    <col min="29" max="16384" width="9" style="10"/>
  </cols>
  <sheetData>
    <row r="1" spans="1:28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</row>
    <row r="2" spans="1:28">
      <c r="A2" s="3">
        <v>2901</v>
      </c>
      <c r="B2" s="15" t="s">
        <v>28</v>
      </c>
      <c r="C2" s="16" t="s">
        <v>29</v>
      </c>
      <c r="D2" s="15">
        <v>60</v>
      </c>
      <c r="E2" s="15">
        <v>44</v>
      </c>
      <c r="F2" s="15">
        <v>59</v>
      </c>
      <c r="G2" s="15">
        <v>64</v>
      </c>
      <c r="H2" s="15">
        <v>54</v>
      </c>
      <c r="I2" s="15">
        <v>30</v>
      </c>
      <c r="J2" s="15">
        <v>33</v>
      </c>
      <c r="K2" s="15">
        <v>38</v>
      </c>
      <c r="L2" s="15">
        <v>40</v>
      </c>
      <c r="M2" s="15">
        <v>37</v>
      </c>
      <c r="N2" s="15">
        <v>57</v>
      </c>
      <c r="O2" s="15">
        <v>10</v>
      </c>
      <c r="P2" s="15">
        <v>67</v>
      </c>
      <c r="Q2" s="15">
        <v>53</v>
      </c>
      <c r="R2" s="15">
        <v>61</v>
      </c>
      <c r="S2" s="15">
        <v>59</v>
      </c>
      <c r="T2" s="15">
        <v>15</v>
      </c>
      <c r="U2" s="15">
        <v>37</v>
      </c>
      <c r="V2" s="15">
        <v>16</v>
      </c>
      <c r="W2" s="15">
        <v>28</v>
      </c>
      <c r="X2" s="15">
        <v>18</v>
      </c>
      <c r="Y2" s="15">
        <v>35</v>
      </c>
      <c r="Z2" s="15">
        <f>SUM(D2:Y2)</f>
        <v>915</v>
      </c>
      <c r="AA2" s="15" t="s">
        <v>30</v>
      </c>
      <c r="AB2" s="19">
        <f>Z2/15</f>
        <v>61</v>
      </c>
    </row>
    <row r="3" spans="1:28">
      <c r="A3" s="3">
        <v>2910</v>
      </c>
      <c r="B3" s="15" t="s">
        <v>31</v>
      </c>
      <c r="C3" s="16" t="s">
        <v>32</v>
      </c>
      <c r="D3" s="15">
        <v>75</v>
      </c>
      <c r="E3" s="15">
        <v>63</v>
      </c>
      <c r="F3" s="15">
        <v>66</v>
      </c>
      <c r="G3" s="15">
        <v>73</v>
      </c>
      <c r="H3" s="15">
        <v>59</v>
      </c>
      <c r="I3" s="15">
        <v>25</v>
      </c>
      <c r="J3" s="15">
        <v>30</v>
      </c>
      <c r="K3" s="15">
        <v>47</v>
      </c>
      <c r="L3" s="15">
        <v>43</v>
      </c>
      <c r="M3" s="15">
        <v>43</v>
      </c>
      <c r="N3" s="15">
        <v>65</v>
      </c>
      <c r="O3" s="15">
        <v>20</v>
      </c>
      <c r="P3" s="15">
        <v>79</v>
      </c>
      <c r="Q3" s="15">
        <v>72</v>
      </c>
      <c r="R3" s="15">
        <v>70</v>
      </c>
      <c r="S3" s="15">
        <v>80</v>
      </c>
      <c r="T3" s="15">
        <v>22</v>
      </c>
      <c r="U3" s="15">
        <v>42</v>
      </c>
      <c r="V3" s="15">
        <v>22</v>
      </c>
      <c r="W3" s="15">
        <v>38</v>
      </c>
      <c r="X3" s="15">
        <v>24</v>
      </c>
      <c r="Y3" s="15">
        <v>44</v>
      </c>
      <c r="Z3" s="15">
        <f t="shared" ref="Z3:Z66" si="0">SUM(D3:Y3)</f>
        <v>1102</v>
      </c>
      <c r="AA3" s="15" t="s">
        <v>33</v>
      </c>
      <c r="AB3" s="19">
        <f t="shared" ref="AB3:AB66" si="1">Z3/15</f>
        <v>73.466666666666669</v>
      </c>
    </row>
    <row r="4" spans="1:28">
      <c r="A4" s="3">
        <v>2902</v>
      </c>
      <c r="B4" s="15" t="s">
        <v>34</v>
      </c>
      <c r="C4" s="16" t="s">
        <v>35</v>
      </c>
      <c r="D4" s="15">
        <v>71</v>
      </c>
      <c r="E4" s="15">
        <v>58</v>
      </c>
      <c r="F4" s="15">
        <v>72</v>
      </c>
      <c r="G4" s="15">
        <v>72</v>
      </c>
      <c r="H4" s="15">
        <v>52</v>
      </c>
      <c r="I4" s="15">
        <v>27</v>
      </c>
      <c r="J4" s="15">
        <v>30</v>
      </c>
      <c r="K4" s="15">
        <v>35</v>
      </c>
      <c r="L4" s="15">
        <v>43</v>
      </c>
      <c r="M4" s="15">
        <v>34</v>
      </c>
      <c r="N4" s="15">
        <v>68</v>
      </c>
      <c r="O4" s="15">
        <v>16</v>
      </c>
      <c r="P4" s="15">
        <v>66</v>
      </c>
      <c r="Q4" s="15">
        <v>57</v>
      </c>
      <c r="R4" s="15">
        <v>68</v>
      </c>
      <c r="S4" s="15">
        <v>70</v>
      </c>
      <c r="T4" s="15">
        <v>18</v>
      </c>
      <c r="U4" s="15">
        <v>40</v>
      </c>
      <c r="V4" s="15">
        <v>19</v>
      </c>
      <c r="W4" s="15">
        <v>32</v>
      </c>
      <c r="X4" s="15">
        <v>21</v>
      </c>
      <c r="Y4" s="15">
        <v>38</v>
      </c>
      <c r="Z4" s="15">
        <f t="shared" si="0"/>
        <v>1007</v>
      </c>
      <c r="AA4" s="15" t="s">
        <v>33</v>
      </c>
      <c r="AB4" s="19">
        <f t="shared" si="1"/>
        <v>67.13333333333334</v>
      </c>
    </row>
    <row r="5" spans="1:28">
      <c r="A5" s="3">
        <v>2978</v>
      </c>
      <c r="B5" s="15" t="s">
        <v>36</v>
      </c>
      <c r="C5" s="16" t="s">
        <v>37</v>
      </c>
      <c r="D5" s="15">
        <v>66</v>
      </c>
      <c r="E5" s="15">
        <v>43</v>
      </c>
      <c r="F5" s="15">
        <v>59</v>
      </c>
      <c r="G5" s="15">
        <v>44</v>
      </c>
      <c r="H5" s="15">
        <v>47</v>
      </c>
      <c r="I5" s="15">
        <v>28</v>
      </c>
      <c r="J5" s="15">
        <v>20</v>
      </c>
      <c r="K5" s="15">
        <v>34</v>
      </c>
      <c r="L5" s="15">
        <v>44</v>
      </c>
      <c r="M5" s="15">
        <v>40</v>
      </c>
      <c r="N5" s="15">
        <v>58</v>
      </c>
      <c r="O5" s="15">
        <v>15</v>
      </c>
      <c r="P5" s="15">
        <v>57</v>
      </c>
      <c r="Q5" s="15">
        <v>49</v>
      </c>
      <c r="R5" s="15">
        <v>42</v>
      </c>
      <c r="S5" s="15">
        <v>56</v>
      </c>
      <c r="T5" s="15">
        <v>17</v>
      </c>
      <c r="U5" s="15">
        <v>23</v>
      </c>
      <c r="V5" s="15">
        <v>18</v>
      </c>
      <c r="W5" s="15">
        <v>30</v>
      </c>
      <c r="X5" s="15">
        <v>17</v>
      </c>
      <c r="Y5" s="15">
        <v>35</v>
      </c>
      <c r="Z5" s="15">
        <f t="shared" si="0"/>
        <v>842</v>
      </c>
      <c r="AA5" s="15" t="s">
        <v>38</v>
      </c>
      <c r="AB5" s="19">
        <f t="shared" si="1"/>
        <v>56.133333333333333</v>
      </c>
    </row>
    <row r="6" spans="1:28">
      <c r="A6" s="3">
        <v>2903</v>
      </c>
      <c r="B6" s="15" t="s">
        <v>39</v>
      </c>
      <c r="C6" s="16" t="s">
        <v>40</v>
      </c>
      <c r="D6" s="15">
        <v>51</v>
      </c>
      <c r="E6" s="15">
        <v>40</v>
      </c>
      <c r="F6" s="15">
        <v>57</v>
      </c>
      <c r="G6" s="15">
        <v>51</v>
      </c>
      <c r="H6" s="15">
        <v>47</v>
      </c>
      <c r="I6" s="15">
        <v>29</v>
      </c>
      <c r="J6" s="15">
        <v>30</v>
      </c>
      <c r="K6" s="15">
        <v>36</v>
      </c>
      <c r="L6" s="15">
        <v>42</v>
      </c>
      <c r="M6" s="15">
        <v>38</v>
      </c>
      <c r="N6" s="15">
        <v>40</v>
      </c>
      <c r="O6" s="15">
        <v>14</v>
      </c>
      <c r="P6" s="15">
        <v>65</v>
      </c>
      <c r="Q6" s="15">
        <v>48</v>
      </c>
      <c r="R6" s="15">
        <v>57</v>
      </c>
      <c r="S6" s="15">
        <v>58</v>
      </c>
      <c r="T6" s="15">
        <v>16</v>
      </c>
      <c r="U6" s="15">
        <v>21</v>
      </c>
      <c r="V6" s="15">
        <v>13</v>
      </c>
      <c r="W6" s="15">
        <v>28</v>
      </c>
      <c r="X6" s="15">
        <v>16</v>
      </c>
      <c r="Y6" s="15">
        <v>33</v>
      </c>
      <c r="Z6" s="15">
        <f t="shared" si="0"/>
        <v>830</v>
      </c>
      <c r="AA6" s="15" t="s">
        <v>38</v>
      </c>
      <c r="AB6" s="19">
        <f t="shared" si="1"/>
        <v>55.333333333333336</v>
      </c>
    </row>
    <row r="7" spans="1:28">
      <c r="A7" s="3">
        <v>2001</v>
      </c>
      <c r="B7" s="15" t="s">
        <v>41</v>
      </c>
      <c r="C7" s="16" t="s">
        <v>42</v>
      </c>
      <c r="D7" s="15">
        <v>44</v>
      </c>
      <c r="E7" s="15">
        <v>41</v>
      </c>
      <c r="F7" s="15">
        <v>47</v>
      </c>
      <c r="G7" s="15">
        <v>22</v>
      </c>
      <c r="H7" s="15">
        <v>33</v>
      </c>
      <c r="I7" s="15" t="s">
        <v>43</v>
      </c>
      <c r="J7" s="15" t="s">
        <v>43</v>
      </c>
      <c r="K7" s="15">
        <v>20</v>
      </c>
      <c r="L7" s="15" t="s">
        <v>43</v>
      </c>
      <c r="M7" s="15">
        <v>20</v>
      </c>
      <c r="N7" s="15" t="s">
        <v>43</v>
      </c>
      <c r="O7" s="15" t="s">
        <v>43</v>
      </c>
      <c r="P7" s="15" t="s">
        <v>43</v>
      </c>
      <c r="Q7" s="15" t="s">
        <v>43</v>
      </c>
      <c r="R7" s="15" t="s">
        <v>43</v>
      </c>
      <c r="S7" s="15" t="s">
        <v>43</v>
      </c>
      <c r="T7" s="15" t="s">
        <v>43</v>
      </c>
      <c r="U7" s="15" t="s">
        <v>43</v>
      </c>
      <c r="V7" s="15" t="s">
        <v>43</v>
      </c>
      <c r="W7" s="15" t="s">
        <v>43</v>
      </c>
      <c r="X7" s="15" t="s">
        <v>43</v>
      </c>
      <c r="Y7" s="15" t="s">
        <v>43</v>
      </c>
      <c r="Z7" s="15">
        <f t="shared" si="0"/>
        <v>227</v>
      </c>
      <c r="AA7" s="15" t="s">
        <v>44</v>
      </c>
      <c r="AB7" s="19">
        <f t="shared" si="1"/>
        <v>15.133333333333333</v>
      </c>
    </row>
    <row r="8" spans="1:28">
      <c r="A8" s="3">
        <v>2905</v>
      </c>
      <c r="B8" s="15" t="s">
        <v>45</v>
      </c>
      <c r="C8" s="16" t="s">
        <v>46</v>
      </c>
      <c r="D8" s="15">
        <v>75</v>
      </c>
      <c r="E8" s="15">
        <v>73</v>
      </c>
      <c r="F8" s="15">
        <v>68</v>
      </c>
      <c r="G8" s="15">
        <v>63</v>
      </c>
      <c r="H8" s="15">
        <v>68</v>
      </c>
      <c r="I8" s="15">
        <v>27</v>
      </c>
      <c r="J8" s="15">
        <v>20</v>
      </c>
      <c r="K8" s="15">
        <v>45</v>
      </c>
      <c r="L8" s="15">
        <v>45</v>
      </c>
      <c r="M8" s="15">
        <v>40</v>
      </c>
      <c r="N8" s="15">
        <v>51</v>
      </c>
      <c r="O8" s="15">
        <v>19</v>
      </c>
      <c r="P8" s="15">
        <v>85</v>
      </c>
      <c r="Q8" s="15">
        <v>66</v>
      </c>
      <c r="R8" s="15">
        <v>70</v>
      </c>
      <c r="S8" s="15">
        <v>79</v>
      </c>
      <c r="T8" s="15">
        <v>19</v>
      </c>
      <c r="U8" s="15">
        <v>37</v>
      </c>
      <c r="V8" s="15">
        <v>19</v>
      </c>
      <c r="W8" s="15">
        <v>42</v>
      </c>
      <c r="X8" s="15">
        <v>23</v>
      </c>
      <c r="Y8" s="15">
        <v>35</v>
      </c>
      <c r="Z8" s="15">
        <f t="shared" si="0"/>
        <v>1069</v>
      </c>
      <c r="AA8" s="15" t="s">
        <v>33</v>
      </c>
      <c r="AB8" s="19">
        <f t="shared" si="1"/>
        <v>71.266666666666666</v>
      </c>
    </row>
    <row r="9" spans="1:28">
      <c r="A9" s="3">
        <v>2907</v>
      </c>
      <c r="B9" s="15" t="s">
        <v>47</v>
      </c>
      <c r="C9" s="16" t="s">
        <v>48</v>
      </c>
      <c r="D9" s="15">
        <v>65</v>
      </c>
      <c r="E9" s="15">
        <v>48</v>
      </c>
      <c r="F9" s="15">
        <v>50</v>
      </c>
      <c r="G9" s="15">
        <v>57</v>
      </c>
      <c r="H9" s="15">
        <v>45</v>
      </c>
      <c r="I9" s="15">
        <v>22</v>
      </c>
      <c r="J9" s="15">
        <v>20</v>
      </c>
      <c r="K9" s="15">
        <v>37</v>
      </c>
      <c r="L9" s="15">
        <v>45</v>
      </c>
      <c r="M9" s="15">
        <v>40</v>
      </c>
      <c r="N9" s="15">
        <v>72</v>
      </c>
      <c r="O9" s="15">
        <v>15</v>
      </c>
      <c r="P9" s="15">
        <v>74</v>
      </c>
      <c r="Q9" s="15">
        <v>56</v>
      </c>
      <c r="R9" s="15">
        <v>69</v>
      </c>
      <c r="S9" s="15">
        <v>59</v>
      </c>
      <c r="T9" s="15">
        <v>18</v>
      </c>
      <c r="U9" s="15">
        <v>35</v>
      </c>
      <c r="V9" s="15">
        <v>18</v>
      </c>
      <c r="W9" s="15">
        <v>38</v>
      </c>
      <c r="X9" s="15">
        <v>19</v>
      </c>
      <c r="Y9" s="15">
        <v>35</v>
      </c>
      <c r="Z9" s="15">
        <f t="shared" si="0"/>
        <v>937</v>
      </c>
      <c r="AA9" s="15" t="s">
        <v>30</v>
      </c>
      <c r="AB9" s="19">
        <f t="shared" si="1"/>
        <v>62.466666666666669</v>
      </c>
    </row>
    <row r="10" spans="1:28">
      <c r="A10" s="3">
        <v>2908</v>
      </c>
      <c r="B10" s="15" t="s">
        <v>49</v>
      </c>
      <c r="C10" s="16" t="s">
        <v>50</v>
      </c>
      <c r="D10" s="15">
        <v>67</v>
      </c>
      <c r="E10" s="15">
        <v>66</v>
      </c>
      <c r="F10" s="15">
        <v>62</v>
      </c>
      <c r="G10" s="15">
        <v>60</v>
      </c>
      <c r="H10" s="15">
        <v>58</v>
      </c>
      <c r="I10" s="15">
        <v>28</v>
      </c>
      <c r="J10" s="15">
        <v>29</v>
      </c>
      <c r="K10" s="15">
        <v>44</v>
      </c>
      <c r="L10" s="15">
        <v>40</v>
      </c>
      <c r="M10" s="15">
        <v>41</v>
      </c>
      <c r="N10" s="15">
        <v>73</v>
      </c>
      <c r="O10" s="15">
        <v>18</v>
      </c>
      <c r="P10" s="15">
        <v>85</v>
      </c>
      <c r="Q10" s="15">
        <v>65</v>
      </c>
      <c r="R10" s="15">
        <v>64</v>
      </c>
      <c r="S10" s="15">
        <v>65</v>
      </c>
      <c r="T10" s="15">
        <v>20</v>
      </c>
      <c r="U10" s="15">
        <v>38</v>
      </c>
      <c r="V10" s="15">
        <v>19</v>
      </c>
      <c r="W10" s="15">
        <v>40</v>
      </c>
      <c r="X10" s="15">
        <v>21</v>
      </c>
      <c r="Y10" s="15">
        <v>31</v>
      </c>
      <c r="Z10" s="15">
        <f t="shared" si="0"/>
        <v>1034</v>
      </c>
      <c r="AA10" s="15" t="s">
        <v>33</v>
      </c>
      <c r="AB10" s="19">
        <f t="shared" si="1"/>
        <v>68.933333333333337</v>
      </c>
    </row>
    <row r="11" spans="1:28">
      <c r="A11" s="3">
        <v>2909</v>
      </c>
      <c r="B11" s="15" t="s">
        <v>51</v>
      </c>
      <c r="C11" s="16" t="s">
        <v>52</v>
      </c>
      <c r="D11" s="15">
        <v>77</v>
      </c>
      <c r="E11" s="15">
        <v>60</v>
      </c>
      <c r="F11" s="15">
        <v>80</v>
      </c>
      <c r="G11" s="15">
        <v>68</v>
      </c>
      <c r="H11" s="15">
        <v>61</v>
      </c>
      <c r="I11" s="15">
        <v>30</v>
      </c>
      <c r="J11" s="15">
        <v>32</v>
      </c>
      <c r="K11" s="15">
        <v>42</v>
      </c>
      <c r="L11" s="15">
        <v>40</v>
      </c>
      <c r="M11" s="15">
        <v>45</v>
      </c>
      <c r="N11" s="15">
        <v>90</v>
      </c>
      <c r="O11" s="15">
        <v>20</v>
      </c>
      <c r="P11" s="15">
        <v>84</v>
      </c>
      <c r="Q11" s="15">
        <v>64</v>
      </c>
      <c r="R11" s="15">
        <v>79</v>
      </c>
      <c r="S11" s="15">
        <v>73</v>
      </c>
      <c r="T11" s="15">
        <v>22</v>
      </c>
      <c r="U11" s="15">
        <v>38</v>
      </c>
      <c r="V11" s="15">
        <v>23</v>
      </c>
      <c r="W11" s="15">
        <v>42</v>
      </c>
      <c r="X11" s="15">
        <v>24</v>
      </c>
      <c r="Y11" s="15">
        <v>34</v>
      </c>
      <c r="Z11" s="15">
        <f t="shared" si="0"/>
        <v>1128</v>
      </c>
      <c r="AA11" s="15" t="s">
        <v>33</v>
      </c>
      <c r="AB11" s="19">
        <f t="shared" si="1"/>
        <v>75.2</v>
      </c>
    </row>
    <row r="12" spans="1:28">
      <c r="A12" s="3">
        <v>2052</v>
      </c>
      <c r="B12" s="15" t="s">
        <v>53</v>
      </c>
      <c r="C12" s="16" t="s">
        <v>54</v>
      </c>
      <c r="D12" s="15">
        <v>40</v>
      </c>
      <c r="E12" s="15">
        <v>48</v>
      </c>
      <c r="F12" s="15">
        <v>48</v>
      </c>
      <c r="G12" s="15">
        <v>41</v>
      </c>
      <c r="H12" s="15">
        <v>50</v>
      </c>
      <c r="I12" s="15">
        <v>22</v>
      </c>
      <c r="J12" s="15">
        <v>21</v>
      </c>
      <c r="K12" s="15">
        <v>42</v>
      </c>
      <c r="L12" s="15">
        <v>35</v>
      </c>
      <c r="M12" s="15">
        <v>41</v>
      </c>
      <c r="N12" s="17">
        <v>42</v>
      </c>
      <c r="O12" s="15">
        <v>17</v>
      </c>
      <c r="P12" s="15">
        <v>54</v>
      </c>
      <c r="Q12" s="15">
        <v>43</v>
      </c>
      <c r="R12" s="15">
        <v>45</v>
      </c>
      <c r="S12" s="15">
        <v>63</v>
      </c>
      <c r="T12" s="15">
        <v>20</v>
      </c>
      <c r="U12" s="15">
        <v>24</v>
      </c>
      <c r="V12" s="15">
        <v>18</v>
      </c>
      <c r="W12" s="15">
        <v>15</v>
      </c>
      <c r="X12" s="15">
        <v>20</v>
      </c>
      <c r="Y12" s="15">
        <v>5</v>
      </c>
      <c r="Z12" s="15">
        <f t="shared" si="0"/>
        <v>754</v>
      </c>
      <c r="AA12" s="18" t="s">
        <v>55</v>
      </c>
      <c r="AB12" s="19">
        <f t="shared" si="1"/>
        <v>50.266666666666666</v>
      </c>
    </row>
    <row r="13" spans="1:28">
      <c r="A13" s="3">
        <v>2911</v>
      </c>
      <c r="B13" s="15" t="s">
        <v>56</v>
      </c>
      <c r="C13" s="16" t="s">
        <v>57</v>
      </c>
      <c r="D13" s="15">
        <v>66</v>
      </c>
      <c r="E13" s="15">
        <v>68</v>
      </c>
      <c r="F13" s="15">
        <v>77</v>
      </c>
      <c r="G13" s="15">
        <v>66</v>
      </c>
      <c r="H13" s="15">
        <v>65</v>
      </c>
      <c r="I13" s="15">
        <v>37</v>
      </c>
      <c r="J13" s="15">
        <v>38</v>
      </c>
      <c r="K13" s="15">
        <v>47</v>
      </c>
      <c r="L13" s="15">
        <v>42</v>
      </c>
      <c r="M13" s="15">
        <v>48</v>
      </c>
      <c r="N13" s="15">
        <v>77</v>
      </c>
      <c r="O13" s="15">
        <v>23</v>
      </c>
      <c r="P13" s="15">
        <v>71</v>
      </c>
      <c r="Q13" s="15">
        <v>65</v>
      </c>
      <c r="R13" s="15">
        <v>57</v>
      </c>
      <c r="S13" s="15">
        <v>70</v>
      </c>
      <c r="T13" s="15">
        <v>23</v>
      </c>
      <c r="U13" s="15">
        <v>40</v>
      </c>
      <c r="V13" s="15">
        <v>23</v>
      </c>
      <c r="W13" s="15">
        <v>35</v>
      </c>
      <c r="X13" s="15">
        <v>24</v>
      </c>
      <c r="Y13" s="15">
        <v>30</v>
      </c>
      <c r="Z13" s="15">
        <f t="shared" si="0"/>
        <v>1092</v>
      </c>
      <c r="AA13" s="18" t="s">
        <v>33</v>
      </c>
      <c r="AB13" s="19">
        <f t="shared" si="1"/>
        <v>72.8</v>
      </c>
    </row>
    <row r="14" spans="1:28">
      <c r="A14" s="3">
        <v>2004</v>
      </c>
      <c r="B14" s="15" t="s">
        <v>58</v>
      </c>
      <c r="C14" s="16" t="s">
        <v>59</v>
      </c>
      <c r="D14" s="15">
        <v>57</v>
      </c>
      <c r="E14" s="15">
        <v>68</v>
      </c>
      <c r="F14" s="15">
        <v>68</v>
      </c>
      <c r="G14" s="15">
        <v>61</v>
      </c>
      <c r="H14" s="15">
        <v>57</v>
      </c>
      <c r="I14" s="15">
        <v>34</v>
      </c>
      <c r="J14" s="15">
        <v>36</v>
      </c>
      <c r="K14" s="15">
        <v>43</v>
      </c>
      <c r="L14" s="15">
        <v>44</v>
      </c>
      <c r="M14" s="15">
        <v>39</v>
      </c>
      <c r="N14" s="15">
        <v>78</v>
      </c>
      <c r="O14" s="15">
        <v>14</v>
      </c>
      <c r="P14" s="15">
        <v>79</v>
      </c>
      <c r="Q14" s="15">
        <v>69</v>
      </c>
      <c r="R14" s="15">
        <v>77</v>
      </c>
      <c r="S14" s="15">
        <v>82</v>
      </c>
      <c r="T14" s="15">
        <v>22</v>
      </c>
      <c r="U14" s="15">
        <v>40</v>
      </c>
      <c r="V14" s="15">
        <v>20</v>
      </c>
      <c r="W14" s="15">
        <v>43</v>
      </c>
      <c r="X14" s="15">
        <v>18</v>
      </c>
      <c r="Y14" s="15">
        <v>42</v>
      </c>
      <c r="Z14" s="15">
        <f t="shared" si="0"/>
        <v>1091</v>
      </c>
      <c r="AA14" s="18" t="s">
        <v>33</v>
      </c>
      <c r="AB14" s="19">
        <f t="shared" si="1"/>
        <v>72.733333333333334</v>
      </c>
    </row>
    <row r="15" spans="1:28">
      <c r="A15" s="3">
        <v>2913</v>
      </c>
      <c r="B15" s="15" t="s">
        <v>60</v>
      </c>
      <c r="C15" s="16" t="s">
        <v>61</v>
      </c>
      <c r="D15" s="15">
        <v>74</v>
      </c>
      <c r="E15" s="15">
        <v>67</v>
      </c>
      <c r="F15" s="15">
        <v>73</v>
      </c>
      <c r="G15" s="15">
        <v>67</v>
      </c>
      <c r="H15" s="15">
        <v>65</v>
      </c>
      <c r="I15" s="15">
        <v>35</v>
      </c>
      <c r="J15" s="15">
        <v>29</v>
      </c>
      <c r="K15" s="15">
        <v>47</v>
      </c>
      <c r="L15" s="15">
        <v>45</v>
      </c>
      <c r="M15" s="15">
        <v>48</v>
      </c>
      <c r="N15" s="15">
        <v>96</v>
      </c>
      <c r="O15" s="15">
        <v>21</v>
      </c>
      <c r="P15" s="15">
        <v>73</v>
      </c>
      <c r="Q15" s="15">
        <v>66</v>
      </c>
      <c r="R15" s="15">
        <v>71</v>
      </c>
      <c r="S15" s="15">
        <v>78</v>
      </c>
      <c r="T15" s="15">
        <v>24</v>
      </c>
      <c r="U15" s="15">
        <v>43</v>
      </c>
      <c r="V15" s="15">
        <v>23</v>
      </c>
      <c r="W15" s="15">
        <v>44</v>
      </c>
      <c r="X15" s="15">
        <v>24</v>
      </c>
      <c r="Y15" s="15">
        <v>36</v>
      </c>
      <c r="Z15" s="15">
        <f t="shared" si="0"/>
        <v>1149</v>
      </c>
      <c r="AA15" s="18" t="s">
        <v>33</v>
      </c>
      <c r="AB15" s="19">
        <f t="shared" si="1"/>
        <v>76.599999999999994</v>
      </c>
    </row>
    <row r="16" spans="1:28">
      <c r="A16" s="3">
        <v>2046</v>
      </c>
      <c r="B16" s="15" t="s">
        <v>62</v>
      </c>
      <c r="C16" s="16" t="s">
        <v>63</v>
      </c>
      <c r="D16" s="15">
        <v>54</v>
      </c>
      <c r="E16" s="15">
        <v>60</v>
      </c>
      <c r="F16" s="15">
        <v>57</v>
      </c>
      <c r="G16" s="15">
        <v>54</v>
      </c>
      <c r="H16" s="15">
        <v>66</v>
      </c>
      <c r="I16" s="15">
        <v>20</v>
      </c>
      <c r="J16" s="15">
        <v>20</v>
      </c>
      <c r="K16" s="15">
        <v>38</v>
      </c>
      <c r="L16" s="15">
        <v>37</v>
      </c>
      <c r="M16" s="15">
        <v>38</v>
      </c>
      <c r="N16" s="15">
        <v>79</v>
      </c>
      <c r="O16" s="15">
        <v>18</v>
      </c>
      <c r="P16" s="15">
        <v>78</v>
      </c>
      <c r="Q16" s="15">
        <v>69</v>
      </c>
      <c r="R16" s="15">
        <v>78</v>
      </c>
      <c r="S16" s="15">
        <v>81</v>
      </c>
      <c r="T16" s="15">
        <v>20</v>
      </c>
      <c r="U16" s="15">
        <v>40</v>
      </c>
      <c r="V16" s="15">
        <v>23</v>
      </c>
      <c r="W16" s="15">
        <v>42</v>
      </c>
      <c r="X16" s="15">
        <v>22</v>
      </c>
      <c r="Y16" s="15">
        <v>33</v>
      </c>
      <c r="Z16" s="15">
        <f t="shared" si="0"/>
        <v>1027</v>
      </c>
      <c r="AA16" s="18" t="s">
        <v>33</v>
      </c>
      <c r="AB16" s="19">
        <f t="shared" si="1"/>
        <v>68.466666666666669</v>
      </c>
    </row>
    <row r="17" spans="1:28">
      <c r="A17" s="3">
        <v>2914</v>
      </c>
      <c r="B17" s="15" t="s">
        <v>64</v>
      </c>
      <c r="C17" s="16" t="s">
        <v>65</v>
      </c>
      <c r="D17" s="15">
        <v>77</v>
      </c>
      <c r="E17" s="15">
        <v>69</v>
      </c>
      <c r="F17" s="15">
        <v>82</v>
      </c>
      <c r="G17" s="15">
        <v>61</v>
      </c>
      <c r="H17" s="15">
        <v>65</v>
      </c>
      <c r="I17" s="15">
        <v>20</v>
      </c>
      <c r="J17" s="15">
        <v>22</v>
      </c>
      <c r="K17" s="15">
        <v>43</v>
      </c>
      <c r="L17" s="15">
        <v>38</v>
      </c>
      <c r="M17" s="15">
        <v>43</v>
      </c>
      <c r="N17" s="15">
        <v>85</v>
      </c>
      <c r="O17" s="15">
        <v>17</v>
      </c>
      <c r="P17" s="15">
        <v>73</v>
      </c>
      <c r="Q17" s="15">
        <v>63</v>
      </c>
      <c r="R17" s="15">
        <v>68</v>
      </c>
      <c r="S17" s="15">
        <v>76</v>
      </c>
      <c r="T17" s="15">
        <v>21</v>
      </c>
      <c r="U17" s="15">
        <v>40</v>
      </c>
      <c r="V17" s="15">
        <v>19</v>
      </c>
      <c r="W17" s="15">
        <v>30</v>
      </c>
      <c r="X17" s="15">
        <v>21</v>
      </c>
      <c r="Y17" s="15">
        <v>38</v>
      </c>
      <c r="Z17" s="15">
        <f t="shared" si="0"/>
        <v>1071</v>
      </c>
      <c r="AA17" s="18" t="s">
        <v>33</v>
      </c>
      <c r="AB17" s="19">
        <f t="shared" si="1"/>
        <v>71.400000000000006</v>
      </c>
    </row>
    <row r="18" spans="1:28">
      <c r="A18" s="3">
        <v>2915</v>
      </c>
      <c r="B18" s="15" t="s">
        <v>66</v>
      </c>
      <c r="C18" s="16" t="s">
        <v>67</v>
      </c>
      <c r="D18" s="15">
        <v>77</v>
      </c>
      <c r="E18" s="15">
        <v>56</v>
      </c>
      <c r="F18" s="15">
        <v>74</v>
      </c>
      <c r="G18" s="15">
        <v>68</v>
      </c>
      <c r="H18" s="15">
        <v>56</v>
      </c>
      <c r="I18" s="15">
        <v>30</v>
      </c>
      <c r="J18" s="15">
        <v>30</v>
      </c>
      <c r="K18" s="15">
        <v>36</v>
      </c>
      <c r="L18" s="15">
        <v>37</v>
      </c>
      <c r="M18" s="15">
        <v>42</v>
      </c>
      <c r="N18" s="15">
        <v>72</v>
      </c>
      <c r="O18" s="15">
        <v>15</v>
      </c>
      <c r="P18" s="15">
        <v>85</v>
      </c>
      <c r="Q18" s="15">
        <v>55</v>
      </c>
      <c r="R18" s="15">
        <v>71</v>
      </c>
      <c r="S18" s="15">
        <v>75</v>
      </c>
      <c r="T18" s="15">
        <v>18</v>
      </c>
      <c r="U18" s="15">
        <v>38</v>
      </c>
      <c r="V18" s="15">
        <v>15</v>
      </c>
      <c r="W18" s="15">
        <v>40</v>
      </c>
      <c r="X18" s="15">
        <v>18</v>
      </c>
      <c r="Y18" s="15">
        <v>22</v>
      </c>
      <c r="Z18" s="15">
        <f t="shared" si="0"/>
        <v>1030</v>
      </c>
      <c r="AA18" s="18" t="s">
        <v>33</v>
      </c>
      <c r="AB18" s="19">
        <f t="shared" si="1"/>
        <v>68.666666666666671</v>
      </c>
    </row>
    <row r="19" spans="1:28">
      <c r="A19" s="3">
        <v>2916</v>
      </c>
      <c r="B19" s="15" t="s">
        <v>68</v>
      </c>
      <c r="C19" s="16" t="s">
        <v>69</v>
      </c>
      <c r="D19" s="15">
        <v>70</v>
      </c>
      <c r="E19" s="15">
        <v>66</v>
      </c>
      <c r="F19" s="15">
        <v>75</v>
      </c>
      <c r="G19" s="15">
        <v>62</v>
      </c>
      <c r="H19" s="15">
        <v>68</v>
      </c>
      <c r="I19" s="15">
        <v>36</v>
      </c>
      <c r="J19" s="15">
        <v>40</v>
      </c>
      <c r="K19" s="15">
        <v>42</v>
      </c>
      <c r="L19" s="15">
        <v>43</v>
      </c>
      <c r="M19" s="15">
        <v>45</v>
      </c>
      <c r="N19" s="15">
        <v>66</v>
      </c>
      <c r="O19" s="15">
        <v>19</v>
      </c>
      <c r="P19" s="15">
        <v>73</v>
      </c>
      <c r="Q19" s="15">
        <v>65</v>
      </c>
      <c r="R19" s="15">
        <v>76</v>
      </c>
      <c r="S19" s="15">
        <v>83</v>
      </c>
      <c r="T19" s="15">
        <v>23</v>
      </c>
      <c r="U19" s="15">
        <v>34</v>
      </c>
      <c r="V19" s="15">
        <v>20</v>
      </c>
      <c r="W19" s="15">
        <v>43</v>
      </c>
      <c r="X19" s="15">
        <v>23</v>
      </c>
      <c r="Y19" s="15">
        <v>20</v>
      </c>
      <c r="Z19" s="15">
        <f t="shared" si="0"/>
        <v>1092</v>
      </c>
      <c r="AA19" s="18" t="s">
        <v>33</v>
      </c>
      <c r="AB19" s="19">
        <f t="shared" si="1"/>
        <v>72.8</v>
      </c>
    </row>
    <row r="20" spans="1:28">
      <c r="A20" s="3">
        <v>2981</v>
      </c>
      <c r="B20" s="15" t="s">
        <v>70</v>
      </c>
      <c r="C20" s="16" t="s">
        <v>71</v>
      </c>
      <c r="D20" s="15">
        <v>67</v>
      </c>
      <c r="E20" s="15">
        <v>44</v>
      </c>
      <c r="F20" s="15">
        <v>63</v>
      </c>
      <c r="G20" s="15">
        <v>66</v>
      </c>
      <c r="H20" s="15">
        <v>62</v>
      </c>
      <c r="I20" s="15">
        <v>30</v>
      </c>
      <c r="J20" s="15">
        <v>25</v>
      </c>
      <c r="K20" s="15">
        <v>44</v>
      </c>
      <c r="L20" s="15">
        <v>38</v>
      </c>
      <c r="M20" s="15">
        <v>39</v>
      </c>
      <c r="N20" s="15">
        <v>78</v>
      </c>
      <c r="O20" s="15">
        <v>17</v>
      </c>
      <c r="P20" s="15">
        <v>67</v>
      </c>
      <c r="Q20" s="15">
        <v>57</v>
      </c>
      <c r="R20" s="15">
        <v>67</v>
      </c>
      <c r="S20" s="15">
        <v>63</v>
      </c>
      <c r="T20" s="15">
        <v>19</v>
      </c>
      <c r="U20" s="15">
        <v>37</v>
      </c>
      <c r="V20" s="15">
        <v>21</v>
      </c>
      <c r="W20" s="15">
        <v>35</v>
      </c>
      <c r="X20" s="15">
        <v>21</v>
      </c>
      <c r="Y20" s="15">
        <v>35</v>
      </c>
      <c r="Z20" s="15">
        <f t="shared" si="0"/>
        <v>995</v>
      </c>
      <c r="AA20" s="18" t="s">
        <v>33</v>
      </c>
      <c r="AB20" s="19">
        <f t="shared" si="1"/>
        <v>66.333333333333329</v>
      </c>
    </row>
    <row r="21" spans="1:28">
      <c r="A21" s="3">
        <v>2917</v>
      </c>
      <c r="B21" s="15" t="s">
        <v>72</v>
      </c>
      <c r="C21" s="16" t="s">
        <v>73</v>
      </c>
      <c r="D21" s="15">
        <v>64</v>
      </c>
      <c r="E21" s="15">
        <v>68</v>
      </c>
      <c r="F21" s="15">
        <v>60</v>
      </c>
      <c r="G21" s="15">
        <v>55</v>
      </c>
      <c r="H21" s="15">
        <v>62</v>
      </c>
      <c r="I21" s="15">
        <v>35</v>
      </c>
      <c r="J21" s="15">
        <v>30</v>
      </c>
      <c r="K21" s="15">
        <v>38</v>
      </c>
      <c r="L21" s="15">
        <v>44</v>
      </c>
      <c r="M21" s="15">
        <v>48</v>
      </c>
      <c r="N21" s="15">
        <v>69</v>
      </c>
      <c r="O21" s="15">
        <v>22</v>
      </c>
      <c r="P21" s="15">
        <v>75</v>
      </c>
      <c r="Q21" s="15">
        <v>61</v>
      </c>
      <c r="R21" s="15">
        <v>68</v>
      </c>
      <c r="S21" s="15">
        <v>73</v>
      </c>
      <c r="T21" s="15">
        <v>20</v>
      </c>
      <c r="U21" s="15">
        <v>38</v>
      </c>
      <c r="V21" s="15">
        <v>22</v>
      </c>
      <c r="W21" s="15">
        <v>38</v>
      </c>
      <c r="X21" s="15">
        <v>24</v>
      </c>
      <c r="Y21" s="15">
        <v>25</v>
      </c>
      <c r="Z21" s="15">
        <f t="shared" si="0"/>
        <v>1039</v>
      </c>
      <c r="AA21" s="18" t="s">
        <v>33</v>
      </c>
      <c r="AB21" s="19">
        <f t="shared" si="1"/>
        <v>69.266666666666666</v>
      </c>
    </row>
    <row r="22" spans="1:28">
      <c r="A22" s="3">
        <v>2006</v>
      </c>
      <c r="B22" s="15" t="s">
        <v>74</v>
      </c>
      <c r="C22" s="16" t="s">
        <v>75</v>
      </c>
      <c r="D22" s="15">
        <v>64</v>
      </c>
      <c r="E22" s="15">
        <v>40</v>
      </c>
      <c r="F22" s="15">
        <v>64</v>
      </c>
      <c r="G22" s="15">
        <v>45</v>
      </c>
      <c r="H22" s="15">
        <v>55</v>
      </c>
      <c r="I22" s="15">
        <v>20</v>
      </c>
      <c r="J22" s="15">
        <v>25</v>
      </c>
      <c r="K22" s="15">
        <v>36</v>
      </c>
      <c r="L22" s="15">
        <v>35</v>
      </c>
      <c r="M22" s="15">
        <v>35</v>
      </c>
      <c r="N22" s="15">
        <v>53</v>
      </c>
      <c r="O22" s="15">
        <v>14</v>
      </c>
      <c r="P22" s="15">
        <v>69</v>
      </c>
      <c r="Q22" s="15">
        <v>52</v>
      </c>
      <c r="R22" s="15">
        <v>62</v>
      </c>
      <c r="S22" s="15">
        <v>62</v>
      </c>
      <c r="T22" s="15">
        <v>15</v>
      </c>
      <c r="U22" s="15">
        <v>36</v>
      </c>
      <c r="V22" s="15">
        <v>19</v>
      </c>
      <c r="W22" s="15">
        <v>35</v>
      </c>
      <c r="X22" s="15">
        <v>18</v>
      </c>
      <c r="Y22" s="15">
        <v>38</v>
      </c>
      <c r="Z22" s="15">
        <f t="shared" si="0"/>
        <v>892</v>
      </c>
      <c r="AA22" s="18" t="s">
        <v>30</v>
      </c>
      <c r="AB22" s="19">
        <f t="shared" si="1"/>
        <v>59.466666666666669</v>
      </c>
    </row>
    <row r="23" spans="1:28">
      <c r="A23" s="3">
        <v>2919</v>
      </c>
      <c r="B23" s="15" t="s">
        <v>76</v>
      </c>
      <c r="C23" s="16" t="s">
        <v>77</v>
      </c>
      <c r="D23" s="15">
        <v>54</v>
      </c>
      <c r="E23" s="15">
        <v>40</v>
      </c>
      <c r="F23" s="15">
        <v>57</v>
      </c>
      <c r="G23" s="15">
        <v>54</v>
      </c>
      <c r="H23" s="15">
        <v>53</v>
      </c>
      <c r="I23" s="15">
        <v>20</v>
      </c>
      <c r="J23" s="15">
        <v>26</v>
      </c>
      <c r="K23" s="15">
        <v>38</v>
      </c>
      <c r="L23" s="15">
        <v>36</v>
      </c>
      <c r="M23" s="15">
        <v>42</v>
      </c>
      <c r="N23" s="15">
        <v>63</v>
      </c>
      <c r="O23" s="15">
        <v>19</v>
      </c>
      <c r="P23" s="15">
        <v>62</v>
      </c>
      <c r="Q23" s="15">
        <v>51</v>
      </c>
      <c r="R23" s="15">
        <v>56</v>
      </c>
      <c r="S23" s="15">
        <v>63</v>
      </c>
      <c r="T23" s="15">
        <v>22</v>
      </c>
      <c r="U23" s="15">
        <v>38</v>
      </c>
      <c r="V23" s="15">
        <v>19</v>
      </c>
      <c r="W23" s="15">
        <v>35</v>
      </c>
      <c r="X23" s="15">
        <v>19</v>
      </c>
      <c r="Y23" s="15">
        <v>33</v>
      </c>
      <c r="Z23" s="15">
        <f t="shared" si="0"/>
        <v>900</v>
      </c>
      <c r="AA23" s="18" t="s">
        <v>30</v>
      </c>
      <c r="AB23" s="19">
        <f t="shared" si="1"/>
        <v>60</v>
      </c>
    </row>
    <row r="24" spans="1:28">
      <c r="A24" s="3">
        <v>2920</v>
      </c>
      <c r="B24" s="15" t="s">
        <v>78</v>
      </c>
      <c r="C24" s="16" t="s">
        <v>79</v>
      </c>
      <c r="D24" s="15">
        <v>74</v>
      </c>
      <c r="E24" s="15">
        <v>68</v>
      </c>
      <c r="F24" s="15">
        <v>74</v>
      </c>
      <c r="G24" s="15">
        <v>68</v>
      </c>
      <c r="H24" s="15">
        <v>49</v>
      </c>
      <c r="I24" s="15">
        <v>30</v>
      </c>
      <c r="J24" s="15">
        <v>30</v>
      </c>
      <c r="K24" s="15">
        <v>39</v>
      </c>
      <c r="L24" s="15">
        <v>40</v>
      </c>
      <c r="M24" s="15">
        <v>45</v>
      </c>
      <c r="N24" s="15">
        <v>72</v>
      </c>
      <c r="O24" s="15">
        <v>18</v>
      </c>
      <c r="P24" s="15">
        <v>75</v>
      </c>
      <c r="Q24" s="15">
        <v>59</v>
      </c>
      <c r="R24" s="15">
        <v>62</v>
      </c>
      <c r="S24" s="15">
        <v>76</v>
      </c>
      <c r="T24" s="15">
        <v>21</v>
      </c>
      <c r="U24" s="15">
        <v>33</v>
      </c>
      <c r="V24" s="15">
        <v>20</v>
      </c>
      <c r="W24" s="15">
        <v>40</v>
      </c>
      <c r="X24" s="15">
        <v>21</v>
      </c>
      <c r="Y24" s="15">
        <v>25</v>
      </c>
      <c r="Z24" s="15">
        <f t="shared" si="0"/>
        <v>1039</v>
      </c>
      <c r="AA24" s="18" t="s">
        <v>33</v>
      </c>
      <c r="AB24" s="19">
        <f t="shared" si="1"/>
        <v>69.266666666666666</v>
      </c>
    </row>
    <row r="25" spans="1:28">
      <c r="A25" s="3">
        <v>2921</v>
      </c>
      <c r="B25" s="15" t="s">
        <v>80</v>
      </c>
      <c r="C25" s="16" t="s">
        <v>81</v>
      </c>
      <c r="D25" s="15">
        <v>64</v>
      </c>
      <c r="E25" s="15">
        <v>63</v>
      </c>
      <c r="F25" s="15">
        <v>72</v>
      </c>
      <c r="G25" s="15">
        <v>51</v>
      </c>
      <c r="H25" s="15">
        <v>54</v>
      </c>
      <c r="I25" s="15">
        <v>35</v>
      </c>
      <c r="J25" s="15">
        <v>35</v>
      </c>
      <c r="K25" s="15">
        <v>43</v>
      </c>
      <c r="L25" s="15">
        <v>40</v>
      </c>
      <c r="M25" s="15">
        <v>41</v>
      </c>
      <c r="N25" s="15">
        <v>72</v>
      </c>
      <c r="O25" s="15">
        <v>17</v>
      </c>
      <c r="P25" s="15">
        <v>77</v>
      </c>
      <c r="Q25" s="15">
        <v>66</v>
      </c>
      <c r="R25" s="15">
        <v>69</v>
      </c>
      <c r="S25" s="15">
        <v>58</v>
      </c>
      <c r="T25" s="15">
        <v>23</v>
      </c>
      <c r="U25" s="15">
        <v>27</v>
      </c>
      <c r="V25" s="15">
        <v>20</v>
      </c>
      <c r="W25" s="15">
        <v>30</v>
      </c>
      <c r="X25" s="15">
        <v>19</v>
      </c>
      <c r="Y25" s="15">
        <v>30</v>
      </c>
      <c r="Z25" s="15">
        <f t="shared" si="0"/>
        <v>1006</v>
      </c>
      <c r="AA25" s="18" t="s">
        <v>33</v>
      </c>
      <c r="AB25" s="19">
        <f t="shared" si="1"/>
        <v>67.066666666666663</v>
      </c>
    </row>
    <row r="26" spans="1:28">
      <c r="A26" s="3">
        <v>2007</v>
      </c>
      <c r="B26" s="15" t="s">
        <v>82</v>
      </c>
      <c r="C26" s="16" t="s">
        <v>83</v>
      </c>
      <c r="D26" s="15">
        <v>61</v>
      </c>
      <c r="E26" s="15">
        <v>49</v>
      </c>
      <c r="F26" s="15">
        <v>70</v>
      </c>
      <c r="G26" s="15">
        <v>49</v>
      </c>
      <c r="H26" s="15">
        <v>54</v>
      </c>
      <c r="I26" s="15">
        <v>20</v>
      </c>
      <c r="J26" s="15">
        <v>24</v>
      </c>
      <c r="K26" s="15">
        <v>36</v>
      </c>
      <c r="L26" s="15">
        <v>41</v>
      </c>
      <c r="M26" s="15">
        <v>36</v>
      </c>
      <c r="N26" s="15">
        <v>42</v>
      </c>
      <c r="O26" s="15">
        <v>13</v>
      </c>
      <c r="P26" s="15">
        <v>78</v>
      </c>
      <c r="Q26" s="15">
        <v>56</v>
      </c>
      <c r="R26" s="15">
        <v>60</v>
      </c>
      <c r="S26" s="15">
        <v>66</v>
      </c>
      <c r="T26" s="15">
        <v>22</v>
      </c>
      <c r="U26" s="15">
        <v>26</v>
      </c>
      <c r="V26" s="15">
        <v>22</v>
      </c>
      <c r="W26" s="15">
        <v>42</v>
      </c>
      <c r="X26" s="15">
        <v>20</v>
      </c>
      <c r="Y26" s="15">
        <v>43</v>
      </c>
      <c r="Z26" s="15">
        <f t="shared" si="0"/>
        <v>930</v>
      </c>
      <c r="AA26" s="18" t="s">
        <v>30</v>
      </c>
      <c r="AB26" s="19">
        <f t="shared" si="1"/>
        <v>62</v>
      </c>
    </row>
    <row r="27" spans="1:28">
      <c r="A27" s="3">
        <v>2075</v>
      </c>
      <c r="B27" s="15" t="s">
        <v>84</v>
      </c>
      <c r="C27" s="16" t="s">
        <v>85</v>
      </c>
      <c r="D27" s="15">
        <v>17</v>
      </c>
      <c r="E27" s="15">
        <v>19</v>
      </c>
      <c r="F27" s="15">
        <v>19</v>
      </c>
      <c r="G27" s="15">
        <v>42</v>
      </c>
      <c r="H27" s="15">
        <v>47</v>
      </c>
      <c r="I27" s="15">
        <v>6</v>
      </c>
      <c r="J27" s="15">
        <v>0</v>
      </c>
      <c r="K27" s="15">
        <v>20</v>
      </c>
      <c r="L27" s="15" t="s">
        <v>43</v>
      </c>
      <c r="M27" s="15">
        <v>23</v>
      </c>
      <c r="N27" s="18" t="s">
        <v>43</v>
      </c>
      <c r="O27" s="18" t="s">
        <v>43</v>
      </c>
      <c r="P27" s="18" t="s">
        <v>43</v>
      </c>
      <c r="Q27" s="18" t="s">
        <v>43</v>
      </c>
      <c r="R27" s="18" t="s">
        <v>43</v>
      </c>
      <c r="S27" s="18" t="s">
        <v>43</v>
      </c>
      <c r="T27" s="18" t="s">
        <v>43</v>
      </c>
      <c r="U27" s="18" t="s">
        <v>43</v>
      </c>
      <c r="V27" s="18" t="s">
        <v>43</v>
      </c>
      <c r="W27" s="18" t="s">
        <v>43</v>
      </c>
      <c r="X27" s="18" t="s">
        <v>43</v>
      </c>
      <c r="Y27" s="18" t="s">
        <v>43</v>
      </c>
      <c r="Z27" s="15">
        <f t="shared" si="0"/>
        <v>193</v>
      </c>
      <c r="AA27" s="15" t="s">
        <v>44</v>
      </c>
      <c r="AB27" s="19">
        <f t="shared" si="1"/>
        <v>12.866666666666667</v>
      </c>
    </row>
    <row r="28" spans="1:28">
      <c r="A28" s="3">
        <v>2922</v>
      </c>
      <c r="B28" s="15" t="s">
        <v>86</v>
      </c>
      <c r="C28" s="16" t="s">
        <v>87</v>
      </c>
      <c r="D28" s="15">
        <v>61</v>
      </c>
      <c r="E28" s="15">
        <v>49</v>
      </c>
      <c r="F28" s="15">
        <v>68</v>
      </c>
      <c r="G28" s="15">
        <v>63</v>
      </c>
      <c r="H28" s="15">
        <v>72</v>
      </c>
      <c r="I28" s="15">
        <v>22</v>
      </c>
      <c r="J28" s="15">
        <v>25</v>
      </c>
      <c r="K28" s="15">
        <v>40</v>
      </c>
      <c r="L28" s="15">
        <v>43</v>
      </c>
      <c r="M28" s="15">
        <v>38</v>
      </c>
      <c r="N28" s="18">
        <v>77</v>
      </c>
      <c r="O28" s="18">
        <v>18</v>
      </c>
      <c r="P28" s="18">
        <v>65</v>
      </c>
      <c r="Q28" s="18">
        <v>54</v>
      </c>
      <c r="R28" s="18">
        <v>72</v>
      </c>
      <c r="S28" s="18">
        <v>63</v>
      </c>
      <c r="T28" s="18">
        <v>20</v>
      </c>
      <c r="U28" s="18">
        <v>37</v>
      </c>
      <c r="V28" s="18">
        <v>21</v>
      </c>
      <c r="W28" s="18">
        <v>44</v>
      </c>
      <c r="X28" s="18">
        <v>23</v>
      </c>
      <c r="Y28" s="18">
        <v>40</v>
      </c>
      <c r="Z28" s="15">
        <f t="shared" si="0"/>
        <v>1015</v>
      </c>
      <c r="AA28" s="18" t="s">
        <v>33</v>
      </c>
      <c r="AB28" s="19">
        <f t="shared" si="1"/>
        <v>67.666666666666671</v>
      </c>
    </row>
    <row r="29" spans="1:28">
      <c r="A29" s="3">
        <v>2923</v>
      </c>
      <c r="B29" s="15" t="s">
        <v>88</v>
      </c>
      <c r="C29" s="16" t="s">
        <v>89</v>
      </c>
      <c r="D29" s="15">
        <v>88</v>
      </c>
      <c r="E29" s="15">
        <v>73</v>
      </c>
      <c r="F29" s="15">
        <v>73</v>
      </c>
      <c r="G29" s="15">
        <v>84</v>
      </c>
      <c r="H29" s="15">
        <v>72</v>
      </c>
      <c r="I29" s="15">
        <v>26</v>
      </c>
      <c r="J29" s="15">
        <v>30</v>
      </c>
      <c r="K29" s="15">
        <v>47</v>
      </c>
      <c r="L29" s="15">
        <v>45</v>
      </c>
      <c r="M29" s="15">
        <v>48</v>
      </c>
      <c r="N29" s="18">
        <v>81</v>
      </c>
      <c r="O29" s="18">
        <v>20</v>
      </c>
      <c r="P29" s="18">
        <v>77</v>
      </c>
      <c r="Q29" s="18">
        <v>71</v>
      </c>
      <c r="R29" s="18">
        <v>81</v>
      </c>
      <c r="S29" s="18">
        <v>70</v>
      </c>
      <c r="T29" s="18">
        <v>23</v>
      </c>
      <c r="U29" s="18">
        <v>38</v>
      </c>
      <c r="V29" s="18">
        <v>22</v>
      </c>
      <c r="W29" s="18">
        <v>42</v>
      </c>
      <c r="X29" s="18">
        <v>23</v>
      </c>
      <c r="Y29" s="18">
        <v>33</v>
      </c>
      <c r="Z29" s="15">
        <f t="shared" si="0"/>
        <v>1167</v>
      </c>
      <c r="AA29" s="18" t="s">
        <v>33</v>
      </c>
      <c r="AB29" s="19">
        <f t="shared" si="1"/>
        <v>77.8</v>
      </c>
    </row>
    <row r="30" spans="1:28">
      <c r="A30" s="3">
        <v>2080</v>
      </c>
      <c r="B30" s="15" t="s">
        <v>90</v>
      </c>
      <c r="C30" s="16" t="s">
        <v>91</v>
      </c>
      <c r="D30" s="15">
        <v>40</v>
      </c>
      <c r="E30" s="15">
        <v>52</v>
      </c>
      <c r="F30" s="15">
        <v>52</v>
      </c>
      <c r="G30" s="15">
        <v>52</v>
      </c>
      <c r="H30" s="15">
        <v>55</v>
      </c>
      <c r="I30" s="15">
        <v>25</v>
      </c>
      <c r="J30" s="15">
        <v>20</v>
      </c>
      <c r="K30" s="15">
        <v>27</v>
      </c>
      <c r="L30" s="15">
        <v>12</v>
      </c>
      <c r="M30" s="15">
        <v>31</v>
      </c>
      <c r="N30" s="17" t="s">
        <v>43</v>
      </c>
      <c r="O30" s="18">
        <v>15</v>
      </c>
      <c r="P30" s="18">
        <v>63</v>
      </c>
      <c r="Q30" s="18">
        <v>48</v>
      </c>
      <c r="R30" s="18">
        <v>49</v>
      </c>
      <c r="S30" s="18">
        <v>63</v>
      </c>
      <c r="T30" s="18">
        <v>15</v>
      </c>
      <c r="U30" s="18">
        <v>30</v>
      </c>
      <c r="V30" s="18">
        <v>18</v>
      </c>
      <c r="W30" s="18">
        <v>42</v>
      </c>
      <c r="X30" s="18">
        <v>19</v>
      </c>
      <c r="Y30" s="18">
        <v>30</v>
      </c>
      <c r="Z30" s="15">
        <f t="shared" si="0"/>
        <v>758</v>
      </c>
      <c r="AA30" s="18" t="s">
        <v>55</v>
      </c>
      <c r="AB30" s="19">
        <f t="shared" si="1"/>
        <v>50.533333333333331</v>
      </c>
    </row>
    <row r="31" spans="1:28">
      <c r="A31" s="3">
        <v>2924</v>
      </c>
      <c r="B31" s="15" t="s">
        <v>92</v>
      </c>
      <c r="C31" s="16" t="s">
        <v>93</v>
      </c>
      <c r="D31" s="15">
        <v>69</v>
      </c>
      <c r="E31" s="15">
        <v>55</v>
      </c>
      <c r="F31" s="15">
        <v>76</v>
      </c>
      <c r="G31" s="15">
        <v>60</v>
      </c>
      <c r="H31" s="15">
        <v>49</v>
      </c>
      <c r="I31" s="15">
        <v>30</v>
      </c>
      <c r="J31" s="15">
        <v>30</v>
      </c>
      <c r="K31" s="15">
        <v>38</v>
      </c>
      <c r="L31" s="15">
        <v>42</v>
      </c>
      <c r="M31" s="15">
        <v>40</v>
      </c>
      <c r="N31" s="18">
        <v>92</v>
      </c>
      <c r="O31" s="18">
        <v>20</v>
      </c>
      <c r="P31" s="18">
        <v>83</v>
      </c>
      <c r="Q31" s="18">
        <v>70</v>
      </c>
      <c r="R31" s="18">
        <v>60</v>
      </c>
      <c r="S31" s="18">
        <v>74</v>
      </c>
      <c r="T31" s="18">
        <v>24</v>
      </c>
      <c r="U31" s="18">
        <v>37</v>
      </c>
      <c r="V31" s="18">
        <v>22</v>
      </c>
      <c r="W31" s="18">
        <v>40</v>
      </c>
      <c r="X31" s="18">
        <v>23</v>
      </c>
      <c r="Y31" s="18">
        <v>30</v>
      </c>
      <c r="Z31" s="15">
        <f t="shared" si="0"/>
        <v>1064</v>
      </c>
      <c r="AA31" s="18" t="s">
        <v>33</v>
      </c>
      <c r="AB31" s="19">
        <f t="shared" si="1"/>
        <v>70.933333333333337</v>
      </c>
    </row>
    <row r="32" spans="1:28">
      <c r="A32" s="3">
        <v>2053</v>
      </c>
      <c r="B32" s="15" t="s">
        <v>94</v>
      </c>
      <c r="C32" s="16" t="s">
        <v>95</v>
      </c>
      <c r="D32" s="15">
        <v>25</v>
      </c>
      <c r="E32" s="15">
        <v>49</v>
      </c>
      <c r="F32" s="15">
        <v>40</v>
      </c>
      <c r="G32" s="15">
        <v>40</v>
      </c>
      <c r="H32" s="15">
        <v>18</v>
      </c>
      <c r="I32" s="15">
        <v>9</v>
      </c>
      <c r="J32" s="15">
        <v>7</v>
      </c>
      <c r="K32" s="15">
        <v>36</v>
      </c>
      <c r="L32" s="15">
        <v>28</v>
      </c>
      <c r="M32" s="15">
        <v>35</v>
      </c>
      <c r="N32" s="18">
        <v>20</v>
      </c>
      <c r="O32" s="18">
        <v>15</v>
      </c>
      <c r="P32" s="18">
        <v>40</v>
      </c>
      <c r="Q32" s="18">
        <v>36</v>
      </c>
      <c r="R32" s="18">
        <v>34</v>
      </c>
      <c r="S32" s="18">
        <v>44</v>
      </c>
      <c r="T32" s="18">
        <v>16</v>
      </c>
      <c r="U32" s="18">
        <v>16</v>
      </c>
      <c r="V32" s="18">
        <v>16</v>
      </c>
      <c r="W32" s="18">
        <v>30</v>
      </c>
      <c r="X32" s="18">
        <v>18</v>
      </c>
      <c r="Y32" s="18">
        <v>30</v>
      </c>
      <c r="Z32" s="15">
        <f t="shared" si="0"/>
        <v>602</v>
      </c>
      <c r="AA32" s="18" t="s">
        <v>55</v>
      </c>
      <c r="AB32" s="19">
        <f t="shared" si="1"/>
        <v>40.133333333333333</v>
      </c>
    </row>
    <row r="33" spans="1:28">
      <c r="A33" s="3">
        <v>2926</v>
      </c>
      <c r="B33" s="15" t="s">
        <v>96</v>
      </c>
      <c r="C33" s="16" t="s">
        <v>97</v>
      </c>
      <c r="D33" s="15">
        <v>71</v>
      </c>
      <c r="E33" s="15">
        <v>52</v>
      </c>
      <c r="F33" s="15">
        <v>56</v>
      </c>
      <c r="G33" s="15">
        <v>63</v>
      </c>
      <c r="H33" s="15">
        <v>59</v>
      </c>
      <c r="I33" s="15">
        <v>27</v>
      </c>
      <c r="J33" s="15">
        <v>25</v>
      </c>
      <c r="K33" s="15">
        <v>45</v>
      </c>
      <c r="L33" s="15">
        <v>42</v>
      </c>
      <c r="M33" s="15">
        <v>39</v>
      </c>
      <c r="N33" s="18">
        <v>79</v>
      </c>
      <c r="O33" s="18">
        <v>20</v>
      </c>
      <c r="P33" s="18">
        <v>73</v>
      </c>
      <c r="Q33" s="18">
        <v>62</v>
      </c>
      <c r="R33" s="18">
        <v>75</v>
      </c>
      <c r="S33" s="18">
        <v>64</v>
      </c>
      <c r="T33" s="18">
        <v>22</v>
      </c>
      <c r="U33" s="18">
        <v>37</v>
      </c>
      <c r="V33" s="18">
        <v>24</v>
      </c>
      <c r="W33" s="18">
        <v>38</v>
      </c>
      <c r="X33" s="18">
        <v>24</v>
      </c>
      <c r="Y33" s="18">
        <v>36</v>
      </c>
      <c r="Z33" s="15">
        <f t="shared" si="0"/>
        <v>1033</v>
      </c>
      <c r="AA33" s="18" t="s">
        <v>33</v>
      </c>
      <c r="AB33" s="19">
        <f t="shared" si="1"/>
        <v>68.86666666666666</v>
      </c>
    </row>
    <row r="34" spans="1:28">
      <c r="A34" s="3">
        <v>2077</v>
      </c>
      <c r="B34" s="15" t="s">
        <v>98</v>
      </c>
      <c r="C34" s="16" t="s">
        <v>99</v>
      </c>
      <c r="D34" s="15">
        <v>57</v>
      </c>
      <c r="E34" s="15">
        <v>59</v>
      </c>
      <c r="F34" s="15">
        <v>61</v>
      </c>
      <c r="G34" s="15">
        <v>72</v>
      </c>
      <c r="H34" s="15">
        <v>59</v>
      </c>
      <c r="I34" s="15">
        <v>30</v>
      </c>
      <c r="J34" s="15">
        <v>30</v>
      </c>
      <c r="K34" s="15">
        <v>47</v>
      </c>
      <c r="L34" s="15">
        <v>41</v>
      </c>
      <c r="M34" s="15">
        <v>43</v>
      </c>
      <c r="N34" s="18">
        <v>63</v>
      </c>
      <c r="O34" s="18">
        <v>14</v>
      </c>
      <c r="P34" s="18">
        <v>64</v>
      </c>
      <c r="Q34" s="18">
        <v>72</v>
      </c>
      <c r="R34" s="18">
        <v>81</v>
      </c>
      <c r="S34" s="18">
        <v>72</v>
      </c>
      <c r="T34" s="18">
        <v>17</v>
      </c>
      <c r="U34" s="18">
        <v>40</v>
      </c>
      <c r="V34" s="18">
        <v>20</v>
      </c>
      <c r="W34" s="18">
        <v>40</v>
      </c>
      <c r="X34" s="18">
        <v>19</v>
      </c>
      <c r="Y34" s="18">
        <v>28</v>
      </c>
      <c r="Z34" s="15">
        <f t="shared" si="0"/>
        <v>1029</v>
      </c>
      <c r="AA34" s="18" t="s">
        <v>33</v>
      </c>
      <c r="AB34" s="19">
        <f t="shared" si="1"/>
        <v>68.599999999999994</v>
      </c>
    </row>
    <row r="35" spans="1:28">
      <c r="A35" s="3">
        <v>2927</v>
      </c>
      <c r="B35" s="15" t="s">
        <v>100</v>
      </c>
      <c r="C35" s="16" t="s">
        <v>101</v>
      </c>
      <c r="D35" s="15">
        <v>85</v>
      </c>
      <c r="E35" s="15">
        <v>74</v>
      </c>
      <c r="F35" s="15">
        <v>83</v>
      </c>
      <c r="G35" s="15">
        <v>69</v>
      </c>
      <c r="H35" s="15">
        <v>60</v>
      </c>
      <c r="I35" s="15">
        <v>35</v>
      </c>
      <c r="J35" s="15">
        <v>42</v>
      </c>
      <c r="K35" s="15">
        <v>47</v>
      </c>
      <c r="L35" s="15">
        <v>46</v>
      </c>
      <c r="M35" s="15">
        <v>45</v>
      </c>
      <c r="N35" s="18">
        <v>70</v>
      </c>
      <c r="O35" s="18">
        <v>20</v>
      </c>
      <c r="P35" s="18">
        <v>72</v>
      </c>
      <c r="Q35" s="18">
        <v>79</v>
      </c>
      <c r="R35" s="18">
        <v>84</v>
      </c>
      <c r="S35" s="18">
        <v>58</v>
      </c>
      <c r="T35" s="18">
        <v>24</v>
      </c>
      <c r="U35" s="18">
        <v>40</v>
      </c>
      <c r="V35" s="18">
        <v>24</v>
      </c>
      <c r="W35" s="18">
        <v>44</v>
      </c>
      <c r="X35" s="18">
        <v>24</v>
      </c>
      <c r="Y35" s="18">
        <v>35</v>
      </c>
      <c r="Z35" s="15">
        <f t="shared" si="0"/>
        <v>1160</v>
      </c>
      <c r="AA35" s="18" t="s">
        <v>33</v>
      </c>
      <c r="AB35" s="19">
        <f t="shared" si="1"/>
        <v>77.333333333333329</v>
      </c>
    </row>
    <row r="36" spans="1:28">
      <c r="A36" s="3">
        <v>2062</v>
      </c>
      <c r="B36" s="15" t="s">
        <v>102</v>
      </c>
      <c r="C36" s="16" t="s">
        <v>103</v>
      </c>
      <c r="D36" s="15">
        <v>50</v>
      </c>
      <c r="E36" s="15">
        <v>52</v>
      </c>
      <c r="F36" s="15">
        <v>43</v>
      </c>
      <c r="G36" s="15">
        <v>43</v>
      </c>
      <c r="H36" s="15">
        <v>50</v>
      </c>
      <c r="I36" s="15">
        <v>30</v>
      </c>
      <c r="J36" s="15">
        <v>24</v>
      </c>
      <c r="K36" s="15">
        <v>38</v>
      </c>
      <c r="L36" s="15">
        <v>33</v>
      </c>
      <c r="M36" s="15">
        <v>38</v>
      </c>
      <c r="N36" s="18">
        <v>43</v>
      </c>
      <c r="O36" s="18">
        <v>16</v>
      </c>
      <c r="P36" s="18">
        <v>51</v>
      </c>
      <c r="Q36" s="18">
        <v>55</v>
      </c>
      <c r="R36" s="18">
        <v>60</v>
      </c>
      <c r="S36" s="18">
        <v>58</v>
      </c>
      <c r="T36" s="18">
        <v>14</v>
      </c>
      <c r="U36" s="18">
        <v>39</v>
      </c>
      <c r="V36" s="18">
        <v>19</v>
      </c>
      <c r="W36" s="18">
        <v>43</v>
      </c>
      <c r="X36" s="18">
        <v>20</v>
      </c>
      <c r="Y36" s="18">
        <v>37</v>
      </c>
      <c r="Z36" s="15">
        <f t="shared" si="0"/>
        <v>856</v>
      </c>
      <c r="AA36" s="18" t="s">
        <v>38</v>
      </c>
      <c r="AB36" s="19">
        <f t="shared" si="1"/>
        <v>57.06666666666667</v>
      </c>
    </row>
    <row r="37" spans="1:28">
      <c r="A37" s="3">
        <v>2928</v>
      </c>
      <c r="B37" s="15" t="s">
        <v>104</v>
      </c>
      <c r="C37" s="16" t="s">
        <v>105</v>
      </c>
      <c r="D37" s="15">
        <v>64</v>
      </c>
      <c r="E37" s="15">
        <v>65</v>
      </c>
      <c r="F37" s="15">
        <v>78</v>
      </c>
      <c r="G37" s="15">
        <v>62</v>
      </c>
      <c r="H37" s="15">
        <v>65</v>
      </c>
      <c r="I37" s="15">
        <v>40</v>
      </c>
      <c r="J37" s="15">
        <v>38</v>
      </c>
      <c r="K37" s="15">
        <v>47</v>
      </c>
      <c r="L37" s="15">
        <v>44</v>
      </c>
      <c r="M37" s="15">
        <v>48</v>
      </c>
      <c r="N37" s="18">
        <v>90</v>
      </c>
      <c r="O37" s="18">
        <v>22</v>
      </c>
      <c r="P37" s="18">
        <v>68</v>
      </c>
      <c r="Q37" s="18">
        <v>82</v>
      </c>
      <c r="R37" s="18">
        <v>80</v>
      </c>
      <c r="S37" s="18">
        <v>83</v>
      </c>
      <c r="T37" s="18">
        <v>24</v>
      </c>
      <c r="U37" s="18">
        <v>37</v>
      </c>
      <c r="V37" s="18">
        <v>24</v>
      </c>
      <c r="W37" s="18">
        <v>42</v>
      </c>
      <c r="X37" s="18">
        <v>24</v>
      </c>
      <c r="Y37" s="18">
        <v>36</v>
      </c>
      <c r="Z37" s="15">
        <f t="shared" si="0"/>
        <v>1163</v>
      </c>
      <c r="AA37" s="18" t="s">
        <v>33</v>
      </c>
      <c r="AB37" s="19">
        <f t="shared" si="1"/>
        <v>77.533333333333331</v>
      </c>
    </row>
    <row r="38" spans="1:28">
      <c r="A38" s="3">
        <v>2929</v>
      </c>
      <c r="B38" s="15" t="s">
        <v>106</v>
      </c>
      <c r="C38" s="16" t="s">
        <v>107</v>
      </c>
      <c r="D38" s="15">
        <v>68</v>
      </c>
      <c r="E38" s="15">
        <v>47</v>
      </c>
      <c r="F38" s="15">
        <v>61</v>
      </c>
      <c r="G38" s="15">
        <v>56</v>
      </c>
      <c r="H38" s="15">
        <v>44</v>
      </c>
      <c r="I38" s="15">
        <v>27</v>
      </c>
      <c r="J38" s="15">
        <v>20</v>
      </c>
      <c r="K38" s="15">
        <v>38</v>
      </c>
      <c r="L38" s="15">
        <v>36</v>
      </c>
      <c r="M38" s="15">
        <v>43</v>
      </c>
      <c r="N38" s="18">
        <v>75</v>
      </c>
      <c r="O38" s="18">
        <v>18</v>
      </c>
      <c r="P38" s="18">
        <v>54</v>
      </c>
      <c r="Q38" s="18">
        <v>58</v>
      </c>
      <c r="R38" s="18">
        <v>59</v>
      </c>
      <c r="S38" s="18">
        <v>47</v>
      </c>
      <c r="T38" s="18">
        <v>20</v>
      </c>
      <c r="U38" s="18">
        <v>40</v>
      </c>
      <c r="V38" s="18">
        <v>19</v>
      </c>
      <c r="W38" s="18">
        <v>43</v>
      </c>
      <c r="X38" s="18">
        <v>22</v>
      </c>
      <c r="Y38" s="18">
        <v>26</v>
      </c>
      <c r="Z38" s="15">
        <f t="shared" si="0"/>
        <v>921</v>
      </c>
      <c r="AA38" s="18" t="s">
        <v>30</v>
      </c>
      <c r="AB38" s="19">
        <f t="shared" si="1"/>
        <v>61.4</v>
      </c>
    </row>
    <row r="39" spans="1:28">
      <c r="A39" s="3">
        <v>2076</v>
      </c>
      <c r="B39" s="15" t="s">
        <v>108</v>
      </c>
      <c r="C39" s="16" t="s">
        <v>109</v>
      </c>
      <c r="D39" s="15">
        <v>26</v>
      </c>
      <c r="E39" s="15">
        <v>40</v>
      </c>
      <c r="F39" s="15">
        <v>40</v>
      </c>
      <c r="G39" s="15">
        <v>40</v>
      </c>
      <c r="H39" s="15">
        <v>31</v>
      </c>
      <c r="I39" s="15">
        <v>26</v>
      </c>
      <c r="J39" s="15">
        <v>20</v>
      </c>
      <c r="K39" s="15">
        <v>37</v>
      </c>
      <c r="L39" s="15">
        <v>5</v>
      </c>
      <c r="M39" s="15">
        <v>41</v>
      </c>
      <c r="N39" s="18">
        <v>17</v>
      </c>
      <c r="O39" s="18">
        <v>14</v>
      </c>
      <c r="P39" s="18">
        <v>43</v>
      </c>
      <c r="Q39" s="18">
        <v>42</v>
      </c>
      <c r="R39" s="18">
        <v>50</v>
      </c>
      <c r="S39" s="18">
        <v>20</v>
      </c>
      <c r="T39" s="18">
        <v>14</v>
      </c>
      <c r="U39" s="18">
        <v>36</v>
      </c>
      <c r="V39" s="18">
        <v>16</v>
      </c>
      <c r="W39" s="18">
        <v>30</v>
      </c>
      <c r="X39" s="18">
        <v>18</v>
      </c>
      <c r="Y39" s="18">
        <v>32</v>
      </c>
      <c r="Z39" s="15">
        <f t="shared" si="0"/>
        <v>638</v>
      </c>
      <c r="AA39" s="18" t="s">
        <v>55</v>
      </c>
      <c r="AB39" s="19">
        <f t="shared" si="1"/>
        <v>42.533333333333331</v>
      </c>
    </row>
    <row r="40" spans="1:28">
      <c r="A40" s="3">
        <v>2061</v>
      </c>
      <c r="B40" s="15" t="s">
        <v>110</v>
      </c>
      <c r="C40" s="16" t="s">
        <v>111</v>
      </c>
      <c r="D40" s="15">
        <v>62</v>
      </c>
      <c r="E40" s="15">
        <v>66</v>
      </c>
      <c r="F40" s="15">
        <v>68</v>
      </c>
      <c r="G40" s="15">
        <v>65</v>
      </c>
      <c r="H40" s="15">
        <v>60</v>
      </c>
      <c r="I40" s="15">
        <v>30</v>
      </c>
      <c r="J40" s="15">
        <v>30</v>
      </c>
      <c r="K40" s="15">
        <v>42</v>
      </c>
      <c r="L40" s="15">
        <v>45</v>
      </c>
      <c r="M40" s="15">
        <v>43</v>
      </c>
      <c r="N40" s="18">
        <v>69</v>
      </c>
      <c r="O40" s="18">
        <v>17</v>
      </c>
      <c r="P40" s="18">
        <v>67</v>
      </c>
      <c r="Q40" s="18">
        <v>68</v>
      </c>
      <c r="R40" s="18">
        <v>79</v>
      </c>
      <c r="S40" s="18">
        <v>70</v>
      </c>
      <c r="T40" s="18">
        <v>22</v>
      </c>
      <c r="U40" s="18">
        <v>38</v>
      </c>
      <c r="V40" s="18">
        <v>20</v>
      </c>
      <c r="W40" s="18">
        <v>45</v>
      </c>
      <c r="X40" s="18">
        <v>20</v>
      </c>
      <c r="Y40" s="18">
        <v>40</v>
      </c>
      <c r="Z40" s="15">
        <f t="shared" si="0"/>
        <v>1066</v>
      </c>
      <c r="AA40" s="18" t="s">
        <v>33</v>
      </c>
      <c r="AB40" s="19">
        <f t="shared" si="1"/>
        <v>71.066666666666663</v>
      </c>
    </row>
    <row r="41" spans="1:28">
      <c r="A41" s="3">
        <v>2930</v>
      </c>
      <c r="B41" s="15" t="s">
        <v>112</v>
      </c>
      <c r="C41" s="16" t="s">
        <v>113</v>
      </c>
      <c r="D41" s="15">
        <v>52</v>
      </c>
      <c r="E41" s="15">
        <v>43</v>
      </c>
      <c r="F41" s="15">
        <v>49</v>
      </c>
      <c r="G41" s="15">
        <v>48</v>
      </c>
      <c r="H41" s="15">
        <v>34</v>
      </c>
      <c r="I41" s="15" t="s">
        <v>43</v>
      </c>
      <c r="J41" s="15" t="s">
        <v>43</v>
      </c>
      <c r="K41" s="15">
        <v>22</v>
      </c>
      <c r="L41" s="15" t="s">
        <v>43</v>
      </c>
      <c r="M41" s="15">
        <v>20</v>
      </c>
      <c r="N41" s="18" t="s">
        <v>43</v>
      </c>
      <c r="O41" s="18" t="s">
        <v>43</v>
      </c>
      <c r="P41" s="18" t="s">
        <v>43</v>
      </c>
      <c r="Q41" s="18" t="s">
        <v>43</v>
      </c>
      <c r="R41" s="18" t="s">
        <v>43</v>
      </c>
      <c r="S41" s="18" t="s">
        <v>43</v>
      </c>
      <c r="T41" s="18" t="s">
        <v>43</v>
      </c>
      <c r="U41" s="18" t="s">
        <v>43</v>
      </c>
      <c r="V41" s="18" t="s">
        <v>43</v>
      </c>
      <c r="W41" s="18" t="s">
        <v>43</v>
      </c>
      <c r="X41" s="18" t="s">
        <v>43</v>
      </c>
      <c r="Y41" s="18" t="s">
        <v>43</v>
      </c>
      <c r="Z41" s="15">
        <f t="shared" si="0"/>
        <v>268</v>
      </c>
      <c r="AA41" s="18" t="s">
        <v>44</v>
      </c>
      <c r="AB41" s="19">
        <f t="shared" si="1"/>
        <v>17.866666666666667</v>
      </c>
    </row>
    <row r="42" spans="1:28">
      <c r="A42" s="3">
        <v>2010</v>
      </c>
      <c r="B42" s="15" t="s">
        <v>114</v>
      </c>
      <c r="C42" s="16" t="s">
        <v>115</v>
      </c>
      <c r="D42" s="15">
        <v>49</v>
      </c>
      <c r="E42" s="15">
        <v>44</v>
      </c>
      <c r="F42" s="15">
        <v>54</v>
      </c>
      <c r="G42" s="15">
        <v>45</v>
      </c>
      <c r="H42" s="15">
        <v>41</v>
      </c>
      <c r="I42" s="15">
        <v>28</v>
      </c>
      <c r="J42" s="15">
        <v>22</v>
      </c>
      <c r="K42" s="15">
        <v>34</v>
      </c>
      <c r="L42" s="15">
        <v>27</v>
      </c>
      <c r="M42" s="15">
        <v>33</v>
      </c>
      <c r="N42" s="18">
        <v>67</v>
      </c>
      <c r="O42" s="18">
        <v>13</v>
      </c>
      <c r="P42" s="18">
        <v>64</v>
      </c>
      <c r="Q42" s="18">
        <v>63</v>
      </c>
      <c r="R42" s="18">
        <v>53</v>
      </c>
      <c r="S42" s="18">
        <v>62</v>
      </c>
      <c r="T42" s="18">
        <v>18</v>
      </c>
      <c r="U42" s="18">
        <v>22</v>
      </c>
      <c r="V42" s="18">
        <v>20</v>
      </c>
      <c r="W42" s="18">
        <v>32</v>
      </c>
      <c r="X42" s="18">
        <v>19</v>
      </c>
      <c r="Y42" s="18">
        <v>22</v>
      </c>
      <c r="Z42" s="15">
        <f t="shared" si="0"/>
        <v>832</v>
      </c>
      <c r="AA42" s="18" t="s">
        <v>38</v>
      </c>
      <c r="AB42" s="19">
        <f t="shared" si="1"/>
        <v>55.466666666666669</v>
      </c>
    </row>
    <row r="43" spans="1:28">
      <c r="A43" s="3">
        <v>2064</v>
      </c>
      <c r="B43" s="15" t="s">
        <v>116</v>
      </c>
      <c r="C43" s="16" t="s">
        <v>117</v>
      </c>
      <c r="D43" s="15">
        <v>51</v>
      </c>
      <c r="E43" s="15">
        <v>54</v>
      </c>
      <c r="F43" s="15">
        <v>52</v>
      </c>
      <c r="G43" s="15">
        <v>49</v>
      </c>
      <c r="H43" s="15">
        <v>49</v>
      </c>
      <c r="I43" s="15">
        <v>29</v>
      </c>
      <c r="J43" s="15">
        <v>28</v>
      </c>
      <c r="K43" s="15">
        <v>32</v>
      </c>
      <c r="L43" s="15">
        <v>31</v>
      </c>
      <c r="M43" s="15">
        <v>34</v>
      </c>
      <c r="N43" s="18">
        <v>21</v>
      </c>
      <c r="O43" s="18">
        <v>12</v>
      </c>
      <c r="P43" s="18">
        <v>35</v>
      </c>
      <c r="Q43" s="18">
        <v>63</v>
      </c>
      <c r="R43" s="18">
        <v>53</v>
      </c>
      <c r="S43" s="18">
        <v>44</v>
      </c>
      <c r="T43" s="18">
        <v>12</v>
      </c>
      <c r="U43" s="18">
        <v>23</v>
      </c>
      <c r="V43" s="18">
        <v>12</v>
      </c>
      <c r="W43" s="18">
        <v>28</v>
      </c>
      <c r="X43" s="18">
        <v>15</v>
      </c>
      <c r="Y43" s="18">
        <v>25</v>
      </c>
      <c r="Z43" s="15">
        <f t="shared" si="0"/>
        <v>752</v>
      </c>
      <c r="AA43" s="18" t="s">
        <v>55</v>
      </c>
      <c r="AB43" s="19">
        <f t="shared" si="1"/>
        <v>50.133333333333333</v>
      </c>
    </row>
    <row r="44" spans="1:28">
      <c r="A44" s="3">
        <v>2931</v>
      </c>
      <c r="B44" s="15" t="s">
        <v>118</v>
      </c>
      <c r="C44" s="16" t="s">
        <v>119</v>
      </c>
      <c r="D44" s="15">
        <v>54</v>
      </c>
      <c r="E44" s="15">
        <v>40</v>
      </c>
      <c r="F44" s="15">
        <v>47</v>
      </c>
      <c r="G44" s="15">
        <v>47</v>
      </c>
      <c r="H44" s="15">
        <v>46</v>
      </c>
      <c r="I44" s="15">
        <v>22</v>
      </c>
      <c r="J44" s="15">
        <v>25</v>
      </c>
      <c r="K44" s="15">
        <v>30</v>
      </c>
      <c r="L44" s="15">
        <v>3</v>
      </c>
      <c r="M44" s="15">
        <v>36</v>
      </c>
      <c r="N44" s="18">
        <v>42</v>
      </c>
      <c r="O44" s="18">
        <v>12</v>
      </c>
      <c r="P44" s="18">
        <v>55</v>
      </c>
      <c r="Q44" s="18">
        <v>49</v>
      </c>
      <c r="R44" s="18">
        <v>49</v>
      </c>
      <c r="S44" s="18">
        <v>47</v>
      </c>
      <c r="T44" s="18">
        <v>17</v>
      </c>
      <c r="U44" s="18">
        <v>15</v>
      </c>
      <c r="V44" s="18">
        <v>13</v>
      </c>
      <c r="W44" s="18">
        <v>10</v>
      </c>
      <c r="X44" s="18">
        <v>17</v>
      </c>
      <c r="Y44" s="18">
        <v>30</v>
      </c>
      <c r="Z44" s="15">
        <f t="shared" si="0"/>
        <v>706</v>
      </c>
      <c r="AA44" s="18" t="s">
        <v>55</v>
      </c>
      <c r="AB44" s="19">
        <f t="shared" si="1"/>
        <v>47.06666666666667</v>
      </c>
    </row>
    <row r="45" spans="1:28">
      <c r="A45" s="3">
        <v>2932</v>
      </c>
      <c r="B45" s="15" t="s">
        <v>120</v>
      </c>
      <c r="C45" s="16" t="s">
        <v>121</v>
      </c>
      <c r="D45" s="15">
        <v>52</v>
      </c>
      <c r="E45" s="15">
        <v>41</v>
      </c>
      <c r="F45" s="15">
        <v>47</v>
      </c>
      <c r="G45" s="15">
        <v>40</v>
      </c>
      <c r="H45" s="15">
        <v>44</v>
      </c>
      <c r="I45" s="15">
        <v>23</v>
      </c>
      <c r="J45" s="15">
        <v>35</v>
      </c>
      <c r="K45" s="15">
        <v>37</v>
      </c>
      <c r="L45" s="15">
        <v>40</v>
      </c>
      <c r="M45" s="15">
        <v>38</v>
      </c>
      <c r="N45" s="18">
        <v>63</v>
      </c>
      <c r="O45" s="18">
        <v>19</v>
      </c>
      <c r="P45" s="18">
        <v>48</v>
      </c>
      <c r="Q45" s="18">
        <v>50</v>
      </c>
      <c r="R45" s="18">
        <v>71</v>
      </c>
      <c r="S45" s="18">
        <v>56</v>
      </c>
      <c r="T45" s="18">
        <v>19</v>
      </c>
      <c r="U45" s="18">
        <v>21</v>
      </c>
      <c r="V45" s="18">
        <v>21</v>
      </c>
      <c r="W45" s="18">
        <v>32</v>
      </c>
      <c r="X45" s="18">
        <v>22</v>
      </c>
      <c r="Y45" s="18">
        <v>20</v>
      </c>
      <c r="Z45" s="15">
        <f t="shared" si="0"/>
        <v>839</v>
      </c>
      <c r="AA45" s="18" t="s">
        <v>38</v>
      </c>
      <c r="AB45" s="19">
        <f t="shared" si="1"/>
        <v>55.93333333333333</v>
      </c>
    </row>
    <row r="46" spans="1:28">
      <c r="A46" s="3">
        <v>2933</v>
      </c>
      <c r="B46" s="15" t="s">
        <v>122</v>
      </c>
      <c r="C46" s="16" t="s">
        <v>123</v>
      </c>
      <c r="D46" s="15">
        <v>91</v>
      </c>
      <c r="E46" s="15">
        <v>80</v>
      </c>
      <c r="F46" s="15">
        <v>63</v>
      </c>
      <c r="G46" s="15">
        <v>73</v>
      </c>
      <c r="H46" s="15">
        <v>63</v>
      </c>
      <c r="I46" s="15">
        <v>38</v>
      </c>
      <c r="J46" s="15">
        <v>35</v>
      </c>
      <c r="K46" s="15">
        <v>48</v>
      </c>
      <c r="L46" s="15">
        <v>47</v>
      </c>
      <c r="M46" s="15">
        <v>44</v>
      </c>
      <c r="N46" s="18">
        <v>83</v>
      </c>
      <c r="O46" s="18">
        <v>20</v>
      </c>
      <c r="P46" s="18">
        <v>68</v>
      </c>
      <c r="Q46" s="18">
        <v>78</v>
      </c>
      <c r="R46" s="18">
        <v>83</v>
      </c>
      <c r="S46" s="18">
        <v>86</v>
      </c>
      <c r="T46" s="18">
        <v>24</v>
      </c>
      <c r="U46" s="18">
        <v>27</v>
      </c>
      <c r="V46" s="18">
        <v>24</v>
      </c>
      <c r="W46" s="18">
        <v>43</v>
      </c>
      <c r="X46" s="18">
        <v>24</v>
      </c>
      <c r="Y46" s="18">
        <v>40</v>
      </c>
      <c r="Z46" s="15">
        <f t="shared" si="0"/>
        <v>1182</v>
      </c>
      <c r="AA46" s="18" t="s">
        <v>33</v>
      </c>
      <c r="AB46" s="19">
        <f t="shared" si="1"/>
        <v>78.8</v>
      </c>
    </row>
    <row r="47" spans="1:28">
      <c r="A47" s="3">
        <v>2011</v>
      </c>
      <c r="B47" s="15" t="s">
        <v>124</v>
      </c>
      <c r="C47" s="16" t="s">
        <v>125</v>
      </c>
      <c r="D47" s="15">
        <v>56</v>
      </c>
      <c r="E47" s="15">
        <v>50</v>
      </c>
      <c r="F47" s="15">
        <v>58</v>
      </c>
      <c r="G47" s="15">
        <v>52</v>
      </c>
      <c r="H47" s="15">
        <v>47</v>
      </c>
      <c r="I47" s="15">
        <v>39</v>
      </c>
      <c r="J47" s="15">
        <v>35</v>
      </c>
      <c r="K47" s="15">
        <v>46</v>
      </c>
      <c r="L47" s="15">
        <v>39</v>
      </c>
      <c r="M47" s="15">
        <v>45</v>
      </c>
      <c r="N47" s="18">
        <v>54</v>
      </c>
      <c r="O47" s="18">
        <v>17</v>
      </c>
      <c r="P47" s="18">
        <v>74</v>
      </c>
      <c r="Q47" s="18">
        <v>66</v>
      </c>
      <c r="R47" s="18">
        <v>59</v>
      </c>
      <c r="S47" s="18">
        <v>62</v>
      </c>
      <c r="T47" s="18">
        <v>24</v>
      </c>
      <c r="U47" s="18">
        <v>22</v>
      </c>
      <c r="V47" s="18">
        <v>22</v>
      </c>
      <c r="W47" s="18">
        <v>42</v>
      </c>
      <c r="X47" s="18">
        <v>23</v>
      </c>
      <c r="Y47" s="18">
        <v>22</v>
      </c>
      <c r="Z47" s="15">
        <f t="shared" si="0"/>
        <v>954</v>
      </c>
      <c r="AA47" s="18" t="s">
        <v>30</v>
      </c>
      <c r="AB47" s="19">
        <f t="shared" si="1"/>
        <v>63.6</v>
      </c>
    </row>
    <row r="48" spans="1:28">
      <c r="A48" s="3">
        <v>2041</v>
      </c>
      <c r="B48" s="15" t="s">
        <v>126</v>
      </c>
      <c r="C48" s="16" t="s">
        <v>127</v>
      </c>
      <c r="D48" s="15">
        <v>63</v>
      </c>
      <c r="E48" s="15">
        <v>53</v>
      </c>
      <c r="F48" s="15">
        <v>68</v>
      </c>
      <c r="G48" s="15">
        <v>56</v>
      </c>
      <c r="H48" s="15">
        <v>47</v>
      </c>
      <c r="I48" s="15">
        <v>35</v>
      </c>
      <c r="J48" s="15">
        <v>30</v>
      </c>
      <c r="K48" s="15">
        <v>40</v>
      </c>
      <c r="L48" s="15">
        <v>35</v>
      </c>
      <c r="M48" s="15">
        <v>35</v>
      </c>
      <c r="N48" s="18">
        <v>85</v>
      </c>
      <c r="O48" s="18">
        <v>17</v>
      </c>
      <c r="P48" s="18">
        <v>72</v>
      </c>
      <c r="Q48" s="18">
        <v>50</v>
      </c>
      <c r="R48" s="18">
        <v>75</v>
      </c>
      <c r="S48" s="18">
        <v>83</v>
      </c>
      <c r="T48" s="18">
        <v>12</v>
      </c>
      <c r="U48" s="18">
        <v>23</v>
      </c>
      <c r="V48" s="18">
        <v>21</v>
      </c>
      <c r="W48" s="18">
        <v>40</v>
      </c>
      <c r="X48" s="18">
        <v>19</v>
      </c>
      <c r="Y48" s="18">
        <v>33</v>
      </c>
      <c r="Z48" s="15">
        <f t="shared" si="0"/>
        <v>992</v>
      </c>
      <c r="AA48" s="18" t="s">
        <v>33</v>
      </c>
      <c r="AB48" s="19">
        <f t="shared" si="1"/>
        <v>66.13333333333334</v>
      </c>
    </row>
    <row r="49" spans="1:28">
      <c r="A49" s="3">
        <v>2079</v>
      </c>
      <c r="B49" s="15" t="s">
        <v>128</v>
      </c>
      <c r="C49" s="16" t="s">
        <v>129</v>
      </c>
      <c r="D49" s="15">
        <v>55</v>
      </c>
      <c r="E49" s="15">
        <v>55</v>
      </c>
      <c r="F49" s="15">
        <v>66</v>
      </c>
      <c r="G49" s="15">
        <v>63</v>
      </c>
      <c r="H49" s="15">
        <v>53</v>
      </c>
      <c r="I49" s="15">
        <v>31</v>
      </c>
      <c r="J49" s="15">
        <v>31</v>
      </c>
      <c r="K49" s="15">
        <v>42</v>
      </c>
      <c r="L49" s="15">
        <v>32</v>
      </c>
      <c r="M49" s="15">
        <v>44</v>
      </c>
      <c r="N49" s="18">
        <v>31</v>
      </c>
      <c r="O49" s="18">
        <v>14</v>
      </c>
      <c r="P49" s="18">
        <v>66</v>
      </c>
      <c r="Q49" s="18">
        <v>61</v>
      </c>
      <c r="R49" s="18">
        <v>58</v>
      </c>
      <c r="S49" s="18">
        <v>72</v>
      </c>
      <c r="T49" s="18">
        <v>15</v>
      </c>
      <c r="U49" s="18">
        <v>22</v>
      </c>
      <c r="V49" s="18">
        <v>16</v>
      </c>
      <c r="W49" s="18">
        <v>38</v>
      </c>
      <c r="X49" s="18">
        <v>18</v>
      </c>
      <c r="Y49" s="18">
        <v>22</v>
      </c>
      <c r="Z49" s="15">
        <f t="shared" si="0"/>
        <v>905</v>
      </c>
      <c r="AA49" s="18" t="s">
        <v>55</v>
      </c>
      <c r="AB49" s="19">
        <f t="shared" si="1"/>
        <v>60.333333333333336</v>
      </c>
    </row>
    <row r="50" spans="1:28">
      <c r="A50" s="3">
        <v>2934</v>
      </c>
      <c r="B50" s="15" t="s">
        <v>130</v>
      </c>
      <c r="C50" s="16" t="s">
        <v>131</v>
      </c>
      <c r="D50" s="15">
        <v>49</v>
      </c>
      <c r="E50" s="15">
        <v>49</v>
      </c>
      <c r="F50" s="15">
        <v>63</v>
      </c>
      <c r="G50" s="15">
        <v>40</v>
      </c>
      <c r="H50" s="15">
        <v>43</v>
      </c>
      <c r="I50" s="15">
        <v>32</v>
      </c>
      <c r="J50" s="15">
        <v>34</v>
      </c>
      <c r="K50" s="15">
        <v>42</v>
      </c>
      <c r="L50" s="15">
        <v>37</v>
      </c>
      <c r="M50" s="15">
        <v>41</v>
      </c>
      <c r="N50" s="18">
        <v>64</v>
      </c>
      <c r="O50" s="18">
        <v>20</v>
      </c>
      <c r="P50" s="18">
        <v>64</v>
      </c>
      <c r="Q50" s="18">
        <v>57</v>
      </c>
      <c r="R50" s="18">
        <v>58</v>
      </c>
      <c r="S50" s="18">
        <v>66</v>
      </c>
      <c r="T50" s="18">
        <v>20</v>
      </c>
      <c r="U50" s="18">
        <v>23</v>
      </c>
      <c r="V50" s="18">
        <v>20</v>
      </c>
      <c r="W50" s="18">
        <v>35</v>
      </c>
      <c r="X50" s="18">
        <v>24</v>
      </c>
      <c r="Y50" s="18">
        <v>40</v>
      </c>
      <c r="Z50" s="15">
        <f t="shared" si="0"/>
        <v>921</v>
      </c>
      <c r="AA50" s="18" t="s">
        <v>30</v>
      </c>
      <c r="AB50" s="19">
        <f t="shared" si="1"/>
        <v>61.4</v>
      </c>
    </row>
    <row r="51" spans="1:28">
      <c r="A51" s="3">
        <v>2949</v>
      </c>
      <c r="B51" s="15" t="s">
        <v>132</v>
      </c>
      <c r="C51" s="16" t="s">
        <v>133</v>
      </c>
      <c r="D51" s="15">
        <v>80</v>
      </c>
      <c r="E51" s="15">
        <v>71</v>
      </c>
      <c r="F51" s="15">
        <v>78</v>
      </c>
      <c r="G51" s="15">
        <v>71</v>
      </c>
      <c r="H51" s="15">
        <v>67</v>
      </c>
      <c r="I51" s="15">
        <v>42</v>
      </c>
      <c r="J51" s="15">
        <v>35</v>
      </c>
      <c r="K51" s="15">
        <v>47</v>
      </c>
      <c r="L51" s="15">
        <v>44</v>
      </c>
      <c r="M51" s="15">
        <v>48</v>
      </c>
      <c r="N51" s="18">
        <v>87</v>
      </c>
      <c r="O51" s="18">
        <v>20</v>
      </c>
      <c r="P51" s="18">
        <v>67</v>
      </c>
      <c r="Q51" s="18">
        <v>67</v>
      </c>
      <c r="R51" s="18">
        <v>88</v>
      </c>
      <c r="S51" s="18">
        <v>73</v>
      </c>
      <c r="T51" s="18">
        <v>23</v>
      </c>
      <c r="U51" s="18">
        <v>28</v>
      </c>
      <c r="V51" s="18">
        <v>24</v>
      </c>
      <c r="W51" s="18">
        <v>46</v>
      </c>
      <c r="X51" s="18">
        <v>22</v>
      </c>
      <c r="Y51" s="18">
        <v>37</v>
      </c>
      <c r="Z51" s="15">
        <f t="shared" si="0"/>
        <v>1165</v>
      </c>
      <c r="AA51" s="18" t="s">
        <v>33</v>
      </c>
      <c r="AB51" s="19">
        <f t="shared" si="1"/>
        <v>77.666666666666671</v>
      </c>
    </row>
    <row r="52" spans="1:28">
      <c r="A52" s="3">
        <v>2073</v>
      </c>
      <c r="B52" s="15" t="s">
        <v>134</v>
      </c>
      <c r="C52" s="16" t="s">
        <v>135</v>
      </c>
      <c r="D52" s="15">
        <v>60</v>
      </c>
      <c r="E52" s="15">
        <v>48</v>
      </c>
      <c r="F52" s="15">
        <v>59</v>
      </c>
      <c r="G52" s="15">
        <v>59</v>
      </c>
      <c r="H52" s="15">
        <v>62</v>
      </c>
      <c r="I52" s="15">
        <v>32</v>
      </c>
      <c r="J52" s="15">
        <v>28</v>
      </c>
      <c r="K52" s="15">
        <v>46</v>
      </c>
      <c r="L52" s="15">
        <v>37</v>
      </c>
      <c r="M52" s="15">
        <v>45</v>
      </c>
      <c r="N52" s="18">
        <v>53</v>
      </c>
      <c r="O52" s="18">
        <v>18</v>
      </c>
      <c r="P52" s="18">
        <v>69</v>
      </c>
      <c r="Q52" s="18">
        <v>65</v>
      </c>
      <c r="R52" s="18">
        <v>81</v>
      </c>
      <c r="S52" s="18">
        <v>69</v>
      </c>
      <c r="T52" s="18">
        <v>15</v>
      </c>
      <c r="U52" s="18">
        <v>33</v>
      </c>
      <c r="V52" s="18">
        <v>23</v>
      </c>
      <c r="W52" s="18">
        <v>47</v>
      </c>
      <c r="X52" s="18">
        <v>22</v>
      </c>
      <c r="Y52" s="18">
        <v>25</v>
      </c>
      <c r="Z52" s="15">
        <f t="shared" si="0"/>
        <v>996</v>
      </c>
      <c r="AA52" s="18" t="s">
        <v>33</v>
      </c>
      <c r="AB52" s="19">
        <f t="shared" si="1"/>
        <v>66.400000000000006</v>
      </c>
    </row>
    <row r="53" spans="1:28">
      <c r="A53" s="3">
        <v>2935</v>
      </c>
      <c r="B53" s="15" t="s">
        <v>136</v>
      </c>
      <c r="C53" s="16" t="s">
        <v>137</v>
      </c>
      <c r="D53" s="15">
        <v>71</v>
      </c>
      <c r="E53" s="15">
        <v>37</v>
      </c>
      <c r="F53" s="15">
        <v>62</v>
      </c>
      <c r="G53" s="15">
        <v>59</v>
      </c>
      <c r="H53" s="15">
        <v>47</v>
      </c>
      <c r="I53" s="15">
        <v>38</v>
      </c>
      <c r="J53" s="15">
        <v>34</v>
      </c>
      <c r="K53" s="15">
        <v>39</v>
      </c>
      <c r="L53" s="15">
        <v>35</v>
      </c>
      <c r="M53" s="15">
        <v>41</v>
      </c>
      <c r="N53" s="18">
        <v>72</v>
      </c>
      <c r="O53" s="18">
        <v>16</v>
      </c>
      <c r="P53" s="18">
        <v>58</v>
      </c>
      <c r="Q53" s="18">
        <v>60</v>
      </c>
      <c r="R53" s="18">
        <v>54</v>
      </c>
      <c r="S53" s="18">
        <v>58</v>
      </c>
      <c r="T53" s="18">
        <v>18</v>
      </c>
      <c r="U53" s="18">
        <v>33</v>
      </c>
      <c r="V53" s="18">
        <v>17</v>
      </c>
      <c r="W53" s="18">
        <v>30</v>
      </c>
      <c r="X53" s="18">
        <v>18</v>
      </c>
      <c r="Y53" s="18">
        <v>32</v>
      </c>
      <c r="Z53" s="15">
        <f t="shared" si="0"/>
        <v>929</v>
      </c>
      <c r="AA53" s="18" t="s">
        <v>30</v>
      </c>
      <c r="AB53" s="19">
        <f t="shared" si="1"/>
        <v>61.93333333333333</v>
      </c>
    </row>
    <row r="54" spans="1:28">
      <c r="A54" s="3">
        <v>2936</v>
      </c>
      <c r="B54" s="15" t="s">
        <v>138</v>
      </c>
      <c r="C54" s="16" t="s">
        <v>139</v>
      </c>
      <c r="D54" s="15">
        <v>48</v>
      </c>
      <c r="E54" s="15">
        <v>40</v>
      </c>
      <c r="F54" s="15">
        <v>62</v>
      </c>
      <c r="G54" s="15">
        <v>44</v>
      </c>
      <c r="H54" s="15">
        <v>43</v>
      </c>
      <c r="I54" s="15">
        <v>26</v>
      </c>
      <c r="J54" s="15">
        <v>25</v>
      </c>
      <c r="K54" s="15">
        <v>37</v>
      </c>
      <c r="L54" s="15">
        <v>32</v>
      </c>
      <c r="M54" s="15">
        <v>30</v>
      </c>
      <c r="N54" s="18">
        <v>49</v>
      </c>
      <c r="O54" s="18">
        <v>13</v>
      </c>
      <c r="P54" s="18">
        <v>58</v>
      </c>
      <c r="Q54" s="18">
        <v>55</v>
      </c>
      <c r="R54" s="18">
        <v>50</v>
      </c>
      <c r="S54" s="18">
        <v>59</v>
      </c>
      <c r="T54" s="18">
        <v>18</v>
      </c>
      <c r="U54" s="18">
        <v>22</v>
      </c>
      <c r="V54" s="18">
        <v>15</v>
      </c>
      <c r="W54" s="18">
        <v>30</v>
      </c>
      <c r="X54" s="18">
        <v>17</v>
      </c>
      <c r="Y54" s="18">
        <v>31</v>
      </c>
      <c r="Z54" s="15">
        <f t="shared" si="0"/>
        <v>804</v>
      </c>
      <c r="AA54" s="18" t="s">
        <v>140</v>
      </c>
      <c r="AB54" s="19">
        <f t="shared" si="1"/>
        <v>53.6</v>
      </c>
    </row>
    <row r="55" spans="1:28">
      <c r="A55" s="3">
        <v>2012</v>
      </c>
      <c r="B55" s="15" t="s">
        <v>141</v>
      </c>
      <c r="C55" s="16" t="s">
        <v>142</v>
      </c>
      <c r="D55" s="15">
        <v>58</v>
      </c>
      <c r="E55" s="15">
        <v>42</v>
      </c>
      <c r="F55" s="15">
        <v>57</v>
      </c>
      <c r="G55" s="15">
        <v>56</v>
      </c>
      <c r="H55" s="15">
        <v>69</v>
      </c>
      <c r="I55" s="15">
        <v>20</v>
      </c>
      <c r="J55" s="15">
        <v>35</v>
      </c>
      <c r="K55" s="15">
        <v>39</v>
      </c>
      <c r="L55" s="15">
        <v>40</v>
      </c>
      <c r="M55" s="15">
        <v>35</v>
      </c>
      <c r="N55" s="18">
        <v>39</v>
      </c>
      <c r="O55" s="18">
        <v>10</v>
      </c>
      <c r="P55" s="18">
        <v>58</v>
      </c>
      <c r="Q55" s="18">
        <v>53</v>
      </c>
      <c r="R55" s="18">
        <v>80</v>
      </c>
      <c r="S55" s="18">
        <v>57</v>
      </c>
      <c r="T55" s="18">
        <v>16</v>
      </c>
      <c r="U55" s="18">
        <v>28</v>
      </c>
      <c r="V55" s="18">
        <v>18</v>
      </c>
      <c r="W55" s="18">
        <v>35</v>
      </c>
      <c r="X55" s="18">
        <v>18</v>
      </c>
      <c r="Y55" s="18">
        <v>22</v>
      </c>
      <c r="Z55" s="15">
        <f t="shared" si="0"/>
        <v>885</v>
      </c>
      <c r="AA55" s="18" t="s">
        <v>55</v>
      </c>
      <c r="AB55" s="19">
        <f t="shared" si="1"/>
        <v>59</v>
      </c>
    </row>
    <row r="56" spans="1:28">
      <c r="A56" s="3">
        <v>2937</v>
      </c>
      <c r="B56" s="15" t="s">
        <v>143</v>
      </c>
      <c r="C56" s="16" t="s">
        <v>144</v>
      </c>
      <c r="D56" s="15">
        <v>59</v>
      </c>
      <c r="E56" s="15">
        <v>69</v>
      </c>
      <c r="F56" s="15">
        <v>62</v>
      </c>
      <c r="G56" s="15">
        <v>58</v>
      </c>
      <c r="H56" s="15">
        <v>50</v>
      </c>
      <c r="I56" s="15">
        <v>40</v>
      </c>
      <c r="J56" s="15">
        <v>40</v>
      </c>
      <c r="K56" s="15">
        <v>41</v>
      </c>
      <c r="L56" s="15">
        <v>45</v>
      </c>
      <c r="M56" s="15">
        <v>42</v>
      </c>
      <c r="N56" s="18">
        <v>71</v>
      </c>
      <c r="O56" s="18">
        <v>16</v>
      </c>
      <c r="P56" s="18">
        <v>58</v>
      </c>
      <c r="Q56" s="18">
        <v>54</v>
      </c>
      <c r="R56" s="18">
        <v>62</v>
      </c>
      <c r="S56" s="18">
        <v>64</v>
      </c>
      <c r="T56" s="18">
        <v>22</v>
      </c>
      <c r="U56" s="18">
        <v>33</v>
      </c>
      <c r="V56" s="18">
        <v>19</v>
      </c>
      <c r="W56" s="18">
        <v>38</v>
      </c>
      <c r="X56" s="18">
        <v>19</v>
      </c>
      <c r="Y56" s="18">
        <v>35</v>
      </c>
      <c r="Z56" s="15">
        <f t="shared" si="0"/>
        <v>997</v>
      </c>
      <c r="AA56" s="18" t="s">
        <v>33</v>
      </c>
      <c r="AB56" s="19">
        <f t="shared" si="1"/>
        <v>66.466666666666669</v>
      </c>
    </row>
    <row r="57" spans="1:28">
      <c r="A57" s="3">
        <v>2938</v>
      </c>
      <c r="B57" s="15" t="s">
        <v>145</v>
      </c>
      <c r="C57" s="16" t="s">
        <v>146</v>
      </c>
      <c r="D57" s="15">
        <v>67</v>
      </c>
      <c r="E57" s="15">
        <v>56</v>
      </c>
      <c r="F57" s="15">
        <v>62</v>
      </c>
      <c r="G57" s="15">
        <v>65</v>
      </c>
      <c r="H57" s="15">
        <v>47</v>
      </c>
      <c r="I57" s="15">
        <v>38</v>
      </c>
      <c r="J57" s="15">
        <v>40</v>
      </c>
      <c r="K57" s="15">
        <v>43</v>
      </c>
      <c r="L57" s="15">
        <v>46</v>
      </c>
      <c r="M57" s="15">
        <v>43</v>
      </c>
      <c r="N57" s="18">
        <v>97</v>
      </c>
      <c r="O57" s="18">
        <v>19</v>
      </c>
      <c r="P57" s="18">
        <v>69</v>
      </c>
      <c r="Q57" s="18">
        <v>74</v>
      </c>
      <c r="R57" s="18">
        <v>84</v>
      </c>
      <c r="S57" s="18">
        <v>85</v>
      </c>
      <c r="T57" s="18">
        <v>22</v>
      </c>
      <c r="U57" s="18">
        <v>33</v>
      </c>
      <c r="V57" s="18">
        <v>24</v>
      </c>
      <c r="W57" s="18">
        <v>38</v>
      </c>
      <c r="X57" s="18">
        <v>24</v>
      </c>
      <c r="Y57" s="18">
        <v>40</v>
      </c>
      <c r="Z57" s="15">
        <f t="shared" si="0"/>
        <v>1116</v>
      </c>
      <c r="AA57" s="18" t="s">
        <v>33</v>
      </c>
      <c r="AB57" s="19">
        <f t="shared" si="1"/>
        <v>74.400000000000006</v>
      </c>
    </row>
    <row r="58" spans="1:28">
      <c r="A58" s="3">
        <v>2054</v>
      </c>
      <c r="B58" s="15" t="s">
        <v>147</v>
      </c>
      <c r="C58" s="16" t="s">
        <v>148</v>
      </c>
      <c r="D58" s="15">
        <v>77</v>
      </c>
      <c r="E58" s="15">
        <v>62</v>
      </c>
      <c r="F58" s="15">
        <v>79</v>
      </c>
      <c r="G58" s="15">
        <v>65</v>
      </c>
      <c r="H58" s="15">
        <v>76</v>
      </c>
      <c r="I58" s="15">
        <v>38</v>
      </c>
      <c r="J58" s="15">
        <v>40</v>
      </c>
      <c r="K58" s="15">
        <v>47</v>
      </c>
      <c r="L58" s="15">
        <v>42</v>
      </c>
      <c r="M58" s="15">
        <v>45</v>
      </c>
      <c r="N58" s="18">
        <v>90</v>
      </c>
      <c r="O58" s="18">
        <v>21</v>
      </c>
      <c r="P58" s="18">
        <v>74</v>
      </c>
      <c r="Q58" s="18">
        <v>71</v>
      </c>
      <c r="R58" s="18">
        <v>79</v>
      </c>
      <c r="S58" s="18">
        <v>80</v>
      </c>
      <c r="T58" s="18">
        <v>24</v>
      </c>
      <c r="U58" s="18">
        <v>37</v>
      </c>
      <c r="V58" s="18">
        <v>24</v>
      </c>
      <c r="W58" s="18">
        <v>44</v>
      </c>
      <c r="X58" s="18">
        <v>24</v>
      </c>
      <c r="Y58" s="18">
        <v>28</v>
      </c>
      <c r="Z58" s="15">
        <f t="shared" si="0"/>
        <v>1167</v>
      </c>
      <c r="AA58" s="18" t="s">
        <v>33</v>
      </c>
      <c r="AB58" s="19">
        <f t="shared" si="1"/>
        <v>77.8</v>
      </c>
    </row>
    <row r="59" spans="1:28">
      <c r="A59" s="3">
        <v>2065</v>
      </c>
      <c r="B59" s="15" t="s">
        <v>149</v>
      </c>
      <c r="C59" s="16" t="s">
        <v>150</v>
      </c>
      <c r="D59" s="15">
        <v>23</v>
      </c>
      <c r="E59" s="15">
        <v>37</v>
      </c>
      <c r="F59" s="15">
        <v>34</v>
      </c>
      <c r="G59" s="15">
        <v>42</v>
      </c>
      <c r="H59" s="15">
        <v>45</v>
      </c>
      <c r="I59" s="15">
        <v>5</v>
      </c>
      <c r="J59" s="15">
        <v>7</v>
      </c>
      <c r="K59" s="15">
        <v>36</v>
      </c>
      <c r="L59" s="15">
        <v>10</v>
      </c>
      <c r="M59" s="15">
        <v>40</v>
      </c>
      <c r="N59" s="18">
        <v>10</v>
      </c>
      <c r="O59" s="18">
        <v>16</v>
      </c>
      <c r="P59" s="18">
        <v>42</v>
      </c>
      <c r="Q59" s="18">
        <v>36</v>
      </c>
      <c r="R59" s="18">
        <v>49</v>
      </c>
      <c r="S59" s="18">
        <v>30</v>
      </c>
      <c r="T59" s="18">
        <v>16</v>
      </c>
      <c r="U59" s="18">
        <v>28</v>
      </c>
      <c r="V59" s="18">
        <v>18</v>
      </c>
      <c r="W59" s="18">
        <v>25</v>
      </c>
      <c r="X59" s="18">
        <v>19</v>
      </c>
      <c r="Y59" s="18">
        <v>42</v>
      </c>
      <c r="Z59" s="15">
        <f t="shared" si="0"/>
        <v>610</v>
      </c>
      <c r="AA59" s="18" t="s">
        <v>44</v>
      </c>
      <c r="AB59" s="19">
        <f t="shared" si="1"/>
        <v>40.666666666666664</v>
      </c>
    </row>
    <row r="60" spans="1:28">
      <c r="A60" s="3">
        <v>2018</v>
      </c>
      <c r="B60" s="15" t="s">
        <v>151</v>
      </c>
      <c r="C60" s="16" t="s">
        <v>152</v>
      </c>
      <c r="D60" s="15">
        <v>49</v>
      </c>
      <c r="E60" s="15">
        <v>60</v>
      </c>
      <c r="F60" s="15">
        <v>67</v>
      </c>
      <c r="G60" s="15">
        <v>63</v>
      </c>
      <c r="H60" s="15">
        <v>44</v>
      </c>
      <c r="I60" s="15">
        <v>30</v>
      </c>
      <c r="J60" s="15">
        <v>30</v>
      </c>
      <c r="K60" s="15">
        <v>34</v>
      </c>
      <c r="L60" s="15">
        <v>39</v>
      </c>
      <c r="M60" s="15">
        <v>40</v>
      </c>
      <c r="N60" s="18">
        <v>52</v>
      </c>
      <c r="O60" s="18">
        <v>16</v>
      </c>
      <c r="P60" s="18">
        <v>56</v>
      </c>
      <c r="Q60" s="18">
        <v>62</v>
      </c>
      <c r="R60" s="18">
        <v>72</v>
      </c>
      <c r="S60" s="18">
        <v>63</v>
      </c>
      <c r="T60" s="18">
        <v>16</v>
      </c>
      <c r="U60" s="18">
        <v>40</v>
      </c>
      <c r="V60" s="18">
        <v>20</v>
      </c>
      <c r="W60" s="18">
        <v>25</v>
      </c>
      <c r="X60" s="18">
        <v>20</v>
      </c>
      <c r="Y60" s="18">
        <v>20</v>
      </c>
      <c r="Z60" s="15">
        <f t="shared" si="0"/>
        <v>918</v>
      </c>
      <c r="AA60" s="18" t="s">
        <v>30</v>
      </c>
      <c r="AB60" s="19">
        <f t="shared" si="1"/>
        <v>61.2</v>
      </c>
    </row>
    <row r="61" spans="1:28">
      <c r="A61" s="3">
        <v>2013</v>
      </c>
      <c r="B61" s="15" t="s">
        <v>153</v>
      </c>
      <c r="C61" s="16" t="s">
        <v>154</v>
      </c>
      <c r="D61" s="15">
        <v>57</v>
      </c>
      <c r="E61" s="15">
        <v>66</v>
      </c>
      <c r="F61" s="15">
        <v>77</v>
      </c>
      <c r="G61" s="15">
        <v>63</v>
      </c>
      <c r="H61" s="15">
        <v>52</v>
      </c>
      <c r="I61" s="15">
        <v>40</v>
      </c>
      <c r="J61" s="15">
        <v>40</v>
      </c>
      <c r="K61" s="15">
        <v>37</v>
      </c>
      <c r="L61" s="15">
        <v>37</v>
      </c>
      <c r="M61" s="15">
        <v>42</v>
      </c>
      <c r="N61" s="18">
        <v>69</v>
      </c>
      <c r="O61" s="18">
        <v>19</v>
      </c>
      <c r="P61" s="18">
        <v>65</v>
      </c>
      <c r="Q61" s="18">
        <v>69</v>
      </c>
      <c r="R61" s="18">
        <v>64</v>
      </c>
      <c r="S61" s="18">
        <v>70</v>
      </c>
      <c r="T61" s="18">
        <v>18</v>
      </c>
      <c r="U61" s="18">
        <v>37</v>
      </c>
      <c r="V61" s="18">
        <v>22</v>
      </c>
      <c r="W61" s="18">
        <v>43</v>
      </c>
      <c r="X61" s="18">
        <v>22</v>
      </c>
      <c r="Y61" s="18">
        <v>28</v>
      </c>
      <c r="Z61" s="15">
        <f t="shared" si="0"/>
        <v>1037</v>
      </c>
      <c r="AA61" s="18" t="s">
        <v>33</v>
      </c>
      <c r="AB61" s="19">
        <f t="shared" si="1"/>
        <v>69.13333333333334</v>
      </c>
    </row>
    <row r="62" spans="1:28">
      <c r="A62" s="3">
        <v>2066</v>
      </c>
      <c r="B62" s="15" t="s">
        <v>155</v>
      </c>
      <c r="C62" s="16" t="s">
        <v>156</v>
      </c>
      <c r="D62" s="15">
        <v>45</v>
      </c>
      <c r="E62" s="15">
        <v>44</v>
      </c>
      <c r="F62" s="15">
        <v>60</v>
      </c>
      <c r="G62" s="15">
        <v>45</v>
      </c>
      <c r="H62" s="15">
        <v>48</v>
      </c>
      <c r="I62" s="15">
        <v>20</v>
      </c>
      <c r="J62" s="15">
        <v>35</v>
      </c>
      <c r="K62" s="15">
        <v>44</v>
      </c>
      <c r="L62" s="15">
        <v>37</v>
      </c>
      <c r="M62" s="15">
        <v>45</v>
      </c>
      <c r="N62" s="18">
        <v>31</v>
      </c>
      <c r="O62" s="18">
        <v>18</v>
      </c>
      <c r="P62" s="18">
        <v>71</v>
      </c>
      <c r="Q62" s="18">
        <v>42</v>
      </c>
      <c r="R62" s="18">
        <v>48</v>
      </c>
      <c r="S62" s="18">
        <v>62</v>
      </c>
      <c r="T62" s="18">
        <v>19</v>
      </c>
      <c r="U62" s="18">
        <v>27</v>
      </c>
      <c r="V62" s="18">
        <v>20</v>
      </c>
      <c r="W62" s="18">
        <v>35</v>
      </c>
      <c r="X62" s="18">
        <v>21</v>
      </c>
      <c r="Y62" s="18">
        <v>25</v>
      </c>
      <c r="Z62" s="15">
        <f t="shared" si="0"/>
        <v>842</v>
      </c>
      <c r="AA62" s="18" t="s">
        <v>55</v>
      </c>
      <c r="AB62" s="19">
        <f t="shared" si="1"/>
        <v>56.133333333333333</v>
      </c>
    </row>
    <row r="63" spans="1:28">
      <c r="A63" s="3">
        <v>2940</v>
      </c>
      <c r="B63" s="15" t="s">
        <v>157</v>
      </c>
      <c r="C63" s="16" t="s">
        <v>158</v>
      </c>
      <c r="D63" s="15">
        <v>70</v>
      </c>
      <c r="E63" s="15">
        <v>67</v>
      </c>
      <c r="F63" s="15">
        <v>73</v>
      </c>
      <c r="G63" s="15">
        <v>74</v>
      </c>
      <c r="H63" s="15">
        <v>59</v>
      </c>
      <c r="I63" s="15">
        <v>38</v>
      </c>
      <c r="J63" s="15">
        <v>34</v>
      </c>
      <c r="K63" s="15">
        <v>43</v>
      </c>
      <c r="L63" s="15">
        <v>45</v>
      </c>
      <c r="M63" s="15">
        <v>39</v>
      </c>
      <c r="N63" s="18">
        <v>69</v>
      </c>
      <c r="O63" s="18">
        <v>19</v>
      </c>
      <c r="P63" s="18">
        <v>70</v>
      </c>
      <c r="Q63" s="18">
        <v>60</v>
      </c>
      <c r="R63" s="18">
        <v>64</v>
      </c>
      <c r="S63" s="18">
        <v>73</v>
      </c>
      <c r="T63" s="18">
        <v>22</v>
      </c>
      <c r="U63" s="18">
        <v>37</v>
      </c>
      <c r="V63" s="18">
        <v>20</v>
      </c>
      <c r="W63" s="18">
        <v>40</v>
      </c>
      <c r="X63" s="18">
        <v>23</v>
      </c>
      <c r="Y63" s="18">
        <v>35</v>
      </c>
      <c r="Z63" s="15">
        <f t="shared" si="0"/>
        <v>1074</v>
      </c>
      <c r="AA63" s="18" t="s">
        <v>33</v>
      </c>
      <c r="AB63" s="19">
        <f t="shared" si="1"/>
        <v>71.599999999999994</v>
      </c>
    </row>
    <row r="64" spans="1:28">
      <c r="A64" s="3">
        <v>2942</v>
      </c>
      <c r="B64" s="15" t="s">
        <v>159</v>
      </c>
      <c r="C64" s="16" t="s">
        <v>160</v>
      </c>
      <c r="D64" s="15">
        <v>74</v>
      </c>
      <c r="E64" s="15">
        <v>55</v>
      </c>
      <c r="F64" s="15">
        <v>79</v>
      </c>
      <c r="G64" s="15">
        <v>74</v>
      </c>
      <c r="H64" s="15">
        <v>61</v>
      </c>
      <c r="I64" s="15">
        <v>41</v>
      </c>
      <c r="J64" s="15">
        <v>42</v>
      </c>
      <c r="K64" s="15">
        <v>45</v>
      </c>
      <c r="L64" s="15">
        <v>47</v>
      </c>
      <c r="M64" s="15">
        <v>44</v>
      </c>
      <c r="N64" s="18">
        <v>76</v>
      </c>
      <c r="O64" s="18">
        <v>19</v>
      </c>
      <c r="P64" s="18">
        <v>78</v>
      </c>
      <c r="Q64" s="18">
        <v>65</v>
      </c>
      <c r="R64" s="18">
        <v>76</v>
      </c>
      <c r="S64" s="18">
        <v>63</v>
      </c>
      <c r="T64" s="18">
        <v>23</v>
      </c>
      <c r="U64" s="18">
        <v>40</v>
      </c>
      <c r="V64" s="18">
        <v>24</v>
      </c>
      <c r="W64" s="18">
        <v>41</v>
      </c>
      <c r="X64" s="18">
        <v>20</v>
      </c>
      <c r="Y64" s="18">
        <v>35</v>
      </c>
      <c r="Z64" s="15">
        <f t="shared" si="0"/>
        <v>1122</v>
      </c>
      <c r="AA64" s="18" t="s">
        <v>33</v>
      </c>
      <c r="AB64" s="19">
        <f t="shared" si="1"/>
        <v>74.8</v>
      </c>
    </row>
    <row r="65" spans="1:28">
      <c r="A65" s="3">
        <v>2014</v>
      </c>
      <c r="B65" s="15" t="s">
        <v>161</v>
      </c>
      <c r="C65" s="16" t="s">
        <v>162</v>
      </c>
      <c r="D65" s="15">
        <v>62</v>
      </c>
      <c r="E65" s="15">
        <v>44</v>
      </c>
      <c r="F65" s="15">
        <v>70</v>
      </c>
      <c r="G65" s="17">
        <v>68</v>
      </c>
      <c r="H65" s="18">
        <v>52</v>
      </c>
      <c r="I65" s="20">
        <v>32</v>
      </c>
      <c r="J65" s="20">
        <v>30</v>
      </c>
      <c r="K65" s="20">
        <v>32</v>
      </c>
      <c r="L65" s="20">
        <v>35</v>
      </c>
      <c r="M65" s="20">
        <v>37</v>
      </c>
      <c r="N65" s="20">
        <v>79</v>
      </c>
      <c r="O65" s="20">
        <v>19</v>
      </c>
      <c r="P65" s="20">
        <v>79</v>
      </c>
      <c r="Q65" s="20">
        <v>59</v>
      </c>
      <c r="R65" s="20">
        <v>61</v>
      </c>
      <c r="S65" s="20">
        <v>75</v>
      </c>
      <c r="T65" s="20">
        <v>18</v>
      </c>
      <c r="U65" s="20">
        <v>40</v>
      </c>
      <c r="V65" s="20">
        <v>19</v>
      </c>
      <c r="W65" s="20">
        <v>30</v>
      </c>
      <c r="X65" s="20">
        <v>19</v>
      </c>
      <c r="Y65" s="20">
        <v>30</v>
      </c>
      <c r="Z65" s="15">
        <f t="shared" si="0"/>
        <v>990</v>
      </c>
      <c r="AA65" s="18" t="s">
        <v>33</v>
      </c>
      <c r="AB65" s="19">
        <f t="shared" si="1"/>
        <v>66</v>
      </c>
    </row>
    <row r="66" spans="1:28">
      <c r="A66" s="3">
        <v>2943</v>
      </c>
      <c r="B66" s="15" t="s">
        <v>163</v>
      </c>
      <c r="C66" s="16" t="s">
        <v>164</v>
      </c>
      <c r="D66" s="15">
        <v>71</v>
      </c>
      <c r="E66" s="15">
        <v>59</v>
      </c>
      <c r="F66" s="15">
        <v>78</v>
      </c>
      <c r="G66" s="15">
        <v>65</v>
      </c>
      <c r="H66" s="18">
        <v>51</v>
      </c>
      <c r="I66" s="20">
        <v>38</v>
      </c>
      <c r="J66" s="20">
        <v>29</v>
      </c>
      <c r="K66" s="20">
        <v>36</v>
      </c>
      <c r="L66" s="20">
        <v>37</v>
      </c>
      <c r="M66" s="20">
        <v>41</v>
      </c>
      <c r="N66" s="20">
        <v>93</v>
      </c>
      <c r="O66" s="20">
        <v>17</v>
      </c>
      <c r="P66" s="20">
        <v>73</v>
      </c>
      <c r="Q66" s="20">
        <v>70</v>
      </c>
      <c r="R66" s="20">
        <v>54</v>
      </c>
      <c r="S66" s="20">
        <v>61</v>
      </c>
      <c r="T66" s="20">
        <v>17</v>
      </c>
      <c r="U66" s="20">
        <v>26</v>
      </c>
      <c r="V66" s="20">
        <v>21</v>
      </c>
      <c r="W66" s="20">
        <v>44</v>
      </c>
      <c r="X66" s="20">
        <v>21</v>
      </c>
      <c r="Y66" s="20">
        <v>35</v>
      </c>
      <c r="Z66" s="15">
        <f t="shared" si="0"/>
        <v>1037</v>
      </c>
      <c r="AA66" s="18" t="s">
        <v>33</v>
      </c>
      <c r="AB66" s="19">
        <f t="shared" si="1"/>
        <v>69.13333333333334</v>
      </c>
    </row>
    <row r="67" spans="1:28">
      <c r="A67" s="3">
        <v>2944</v>
      </c>
      <c r="B67" s="15" t="s">
        <v>165</v>
      </c>
      <c r="C67" s="16" t="s">
        <v>166</v>
      </c>
      <c r="D67" s="15">
        <v>60</v>
      </c>
      <c r="E67" s="15">
        <v>54</v>
      </c>
      <c r="F67" s="15">
        <v>56</v>
      </c>
      <c r="G67" s="15">
        <v>54</v>
      </c>
      <c r="H67" s="18">
        <v>55</v>
      </c>
      <c r="I67" s="20">
        <v>35</v>
      </c>
      <c r="J67" s="20">
        <v>36</v>
      </c>
      <c r="K67" s="20">
        <v>30</v>
      </c>
      <c r="L67" s="20">
        <v>36</v>
      </c>
      <c r="M67" s="20">
        <v>39</v>
      </c>
      <c r="N67" s="21">
        <v>42</v>
      </c>
      <c r="O67" s="20">
        <v>15</v>
      </c>
      <c r="P67" s="20">
        <v>65</v>
      </c>
      <c r="Q67" s="20">
        <v>43</v>
      </c>
      <c r="R67" s="20">
        <v>40</v>
      </c>
      <c r="S67" s="20">
        <v>70</v>
      </c>
      <c r="T67" s="20">
        <v>15</v>
      </c>
      <c r="U67" s="20">
        <v>37</v>
      </c>
      <c r="V67" s="20">
        <v>20</v>
      </c>
      <c r="W67" s="20">
        <v>40</v>
      </c>
      <c r="X67" s="20">
        <v>20</v>
      </c>
      <c r="Y67" s="20">
        <v>30</v>
      </c>
      <c r="Z67" s="15">
        <f t="shared" ref="Z67:Z130" si="2">SUM(D67:Y67)</f>
        <v>892</v>
      </c>
      <c r="AA67" s="18" t="s">
        <v>55</v>
      </c>
      <c r="AB67" s="19">
        <f t="shared" ref="AB67:AB130" si="3">Z67/15</f>
        <v>59.466666666666669</v>
      </c>
    </row>
    <row r="68" spans="1:28">
      <c r="A68" s="3">
        <v>2945</v>
      </c>
      <c r="B68" s="15" t="s">
        <v>167</v>
      </c>
      <c r="C68" s="16" t="s">
        <v>168</v>
      </c>
      <c r="D68" s="15">
        <v>83</v>
      </c>
      <c r="E68" s="15">
        <v>57</v>
      </c>
      <c r="F68" s="15">
        <v>82</v>
      </c>
      <c r="G68" s="15">
        <v>67</v>
      </c>
      <c r="H68" s="18">
        <v>53</v>
      </c>
      <c r="I68" s="20">
        <v>36</v>
      </c>
      <c r="J68" s="20">
        <v>37</v>
      </c>
      <c r="K68" s="20">
        <v>46</v>
      </c>
      <c r="L68" s="20">
        <v>43</v>
      </c>
      <c r="M68" s="20">
        <v>48</v>
      </c>
      <c r="N68" s="20">
        <v>85</v>
      </c>
      <c r="O68" s="20">
        <v>20</v>
      </c>
      <c r="P68" s="20">
        <v>70</v>
      </c>
      <c r="Q68" s="20">
        <v>61</v>
      </c>
      <c r="R68" s="20">
        <v>65</v>
      </c>
      <c r="S68" s="20">
        <v>71</v>
      </c>
      <c r="T68" s="20">
        <v>21</v>
      </c>
      <c r="U68" s="20">
        <v>33</v>
      </c>
      <c r="V68" s="20">
        <v>23</v>
      </c>
      <c r="W68" s="20">
        <v>42</v>
      </c>
      <c r="X68" s="20">
        <v>22</v>
      </c>
      <c r="Y68" s="20">
        <v>43</v>
      </c>
      <c r="Z68" s="15">
        <f t="shared" si="2"/>
        <v>1108</v>
      </c>
      <c r="AA68" s="18" t="s">
        <v>33</v>
      </c>
      <c r="AB68" s="19">
        <f t="shared" si="3"/>
        <v>73.86666666666666</v>
      </c>
    </row>
    <row r="69" spans="1:28">
      <c r="A69" s="3">
        <v>2015</v>
      </c>
      <c r="B69" s="15" t="s">
        <v>169</v>
      </c>
      <c r="C69" s="16" t="s">
        <v>170</v>
      </c>
      <c r="D69" s="15">
        <v>74</v>
      </c>
      <c r="E69" s="15">
        <v>61</v>
      </c>
      <c r="F69" s="15">
        <v>71</v>
      </c>
      <c r="G69" s="15">
        <v>58</v>
      </c>
      <c r="H69" s="18">
        <v>51</v>
      </c>
      <c r="I69" s="20">
        <v>38</v>
      </c>
      <c r="J69" s="20">
        <v>25</v>
      </c>
      <c r="K69" s="20">
        <v>33</v>
      </c>
      <c r="L69" s="20">
        <v>38</v>
      </c>
      <c r="M69" s="20">
        <v>34</v>
      </c>
      <c r="N69" s="20">
        <v>84</v>
      </c>
      <c r="O69" s="20">
        <v>18</v>
      </c>
      <c r="P69" s="20">
        <v>71</v>
      </c>
      <c r="Q69" s="20">
        <v>52</v>
      </c>
      <c r="R69" s="20">
        <v>60</v>
      </c>
      <c r="S69" s="20">
        <v>74</v>
      </c>
      <c r="T69" s="20">
        <v>20</v>
      </c>
      <c r="U69" s="20">
        <v>41</v>
      </c>
      <c r="V69" s="20">
        <v>24</v>
      </c>
      <c r="W69" s="20">
        <v>42</v>
      </c>
      <c r="X69" s="20">
        <v>24</v>
      </c>
      <c r="Y69" s="20">
        <v>45</v>
      </c>
      <c r="Z69" s="15">
        <f t="shared" si="2"/>
        <v>1038</v>
      </c>
      <c r="AA69" s="18" t="s">
        <v>33</v>
      </c>
      <c r="AB69" s="19">
        <f t="shared" si="3"/>
        <v>69.2</v>
      </c>
    </row>
    <row r="70" spans="1:28">
      <c r="A70" s="3">
        <v>2946</v>
      </c>
      <c r="B70" s="15" t="s">
        <v>171</v>
      </c>
      <c r="C70" s="16" t="s">
        <v>172</v>
      </c>
      <c r="D70" s="15">
        <v>53</v>
      </c>
      <c r="E70" s="15">
        <v>59</v>
      </c>
      <c r="F70" s="15">
        <v>59</v>
      </c>
      <c r="G70" s="15">
        <v>60</v>
      </c>
      <c r="H70" s="18">
        <v>43</v>
      </c>
      <c r="I70" s="20">
        <v>38</v>
      </c>
      <c r="J70" s="20">
        <v>34</v>
      </c>
      <c r="K70" s="20">
        <v>43</v>
      </c>
      <c r="L70" s="20">
        <v>42</v>
      </c>
      <c r="M70" s="20">
        <v>42</v>
      </c>
      <c r="N70" s="20">
        <v>83</v>
      </c>
      <c r="O70" s="20">
        <v>18</v>
      </c>
      <c r="P70" s="20">
        <v>69</v>
      </c>
      <c r="Q70" s="20">
        <v>55</v>
      </c>
      <c r="R70" s="20">
        <v>61</v>
      </c>
      <c r="S70" s="20">
        <v>61</v>
      </c>
      <c r="T70" s="20">
        <v>19</v>
      </c>
      <c r="U70" s="20">
        <v>37</v>
      </c>
      <c r="V70" s="20">
        <v>22</v>
      </c>
      <c r="W70" s="20">
        <v>35</v>
      </c>
      <c r="X70" s="20">
        <v>20</v>
      </c>
      <c r="Y70" s="20">
        <v>34</v>
      </c>
      <c r="Z70" s="15">
        <f t="shared" si="2"/>
        <v>987</v>
      </c>
      <c r="AA70" s="18" t="s">
        <v>30</v>
      </c>
      <c r="AB70" s="19">
        <f t="shared" si="3"/>
        <v>65.8</v>
      </c>
    </row>
    <row r="71" spans="1:28">
      <c r="A71" s="3">
        <v>2941</v>
      </c>
      <c r="B71" s="15" t="s">
        <v>173</v>
      </c>
      <c r="C71" s="16" t="s">
        <v>174</v>
      </c>
      <c r="D71" s="15">
        <v>99</v>
      </c>
      <c r="E71" s="15">
        <v>79</v>
      </c>
      <c r="F71" s="15">
        <v>91</v>
      </c>
      <c r="G71" s="15">
        <v>71</v>
      </c>
      <c r="H71" s="18">
        <v>65</v>
      </c>
      <c r="I71" s="20">
        <v>41</v>
      </c>
      <c r="J71" s="20">
        <v>40</v>
      </c>
      <c r="K71" s="20">
        <v>47</v>
      </c>
      <c r="L71" s="20">
        <v>45</v>
      </c>
      <c r="M71" s="20">
        <v>48</v>
      </c>
      <c r="N71" s="20">
        <v>83</v>
      </c>
      <c r="O71" s="20">
        <v>20</v>
      </c>
      <c r="P71" s="20">
        <v>69</v>
      </c>
      <c r="Q71" s="20">
        <v>65</v>
      </c>
      <c r="R71" s="20">
        <v>73</v>
      </c>
      <c r="S71" s="20">
        <v>77</v>
      </c>
      <c r="T71" s="20">
        <v>24</v>
      </c>
      <c r="U71" s="20">
        <v>37</v>
      </c>
      <c r="V71" s="20">
        <v>23</v>
      </c>
      <c r="W71" s="20">
        <v>38</v>
      </c>
      <c r="X71" s="20">
        <v>24</v>
      </c>
      <c r="Y71" s="20">
        <v>36</v>
      </c>
      <c r="Z71" s="15">
        <f t="shared" si="2"/>
        <v>1195</v>
      </c>
      <c r="AA71" s="18" t="s">
        <v>33</v>
      </c>
      <c r="AB71" s="19">
        <f t="shared" si="3"/>
        <v>79.666666666666671</v>
      </c>
    </row>
    <row r="72" spans="1:28">
      <c r="A72" s="3">
        <v>2016</v>
      </c>
      <c r="B72" s="15" t="s">
        <v>175</v>
      </c>
      <c r="C72" s="16" t="s">
        <v>176</v>
      </c>
      <c r="D72" s="15">
        <v>65</v>
      </c>
      <c r="E72" s="15">
        <v>61</v>
      </c>
      <c r="F72" s="15">
        <v>84</v>
      </c>
      <c r="G72" s="15">
        <v>66</v>
      </c>
      <c r="H72" s="18">
        <v>59</v>
      </c>
      <c r="I72" s="20">
        <v>32</v>
      </c>
      <c r="J72" s="20">
        <v>38</v>
      </c>
      <c r="K72" s="20">
        <v>47</v>
      </c>
      <c r="L72" s="20">
        <v>43</v>
      </c>
      <c r="M72" s="20">
        <v>46</v>
      </c>
      <c r="N72" s="20">
        <v>73</v>
      </c>
      <c r="O72" s="20">
        <v>18</v>
      </c>
      <c r="P72" s="20">
        <v>77</v>
      </c>
      <c r="Q72" s="20">
        <v>67</v>
      </c>
      <c r="R72" s="20">
        <v>76</v>
      </c>
      <c r="S72" s="20">
        <v>73</v>
      </c>
      <c r="T72" s="20">
        <v>20</v>
      </c>
      <c r="U72" s="20">
        <v>41</v>
      </c>
      <c r="V72" s="20">
        <v>24</v>
      </c>
      <c r="W72" s="20">
        <v>45</v>
      </c>
      <c r="X72" s="20">
        <v>23</v>
      </c>
      <c r="Y72" s="20">
        <v>35</v>
      </c>
      <c r="Z72" s="15">
        <f t="shared" si="2"/>
        <v>1113</v>
      </c>
      <c r="AA72" s="18" t="s">
        <v>33</v>
      </c>
      <c r="AB72" s="19">
        <f t="shared" si="3"/>
        <v>74.2</v>
      </c>
    </row>
    <row r="73" spans="1:28">
      <c r="A73" s="3">
        <v>2017</v>
      </c>
      <c r="B73" s="15" t="s">
        <v>177</v>
      </c>
      <c r="C73" s="16" t="s">
        <v>178</v>
      </c>
      <c r="D73" s="15">
        <v>57</v>
      </c>
      <c r="E73" s="15">
        <v>42</v>
      </c>
      <c r="F73" s="15">
        <v>50</v>
      </c>
      <c r="G73" s="15">
        <v>47</v>
      </c>
      <c r="H73" s="18">
        <v>46</v>
      </c>
      <c r="I73" s="20">
        <v>28</v>
      </c>
      <c r="J73" s="20">
        <v>27</v>
      </c>
      <c r="K73" s="20">
        <v>31</v>
      </c>
      <c r="L73" s="20">
        <v>26</v>
      </c>
      <c r="M73" s="20">
        <v>33</v>
      </c>
      <c r="N73" s="21">
        <v>44</v>
      </c>
      <c r="O73" s="20">
        <v>10</v>
      </c>
      <c r="P73" s="20">
        <v>66</v>
      </c>
      <c r="Q73" s="20">
        <v>35</v>
      </c>
      <c r="R73" s="20">
        <v>40</v>
      </c>
      <c r="S73" s="20">
        <v>59</v>
      </c>
      <c r="T73" s="20">
        <v>12</v>
      </c>
      <c r="U73" s="20">
        <v>22</v>
      </c>
      <c r="V73" s="20">
        <v>12</v>
      </c>
      <c r="W73" s="20">
        <v>38</v>
      </c>
      <c r="X73" s="20">
        <v>17</v>
      </c>
      <c r="Y73" s="20">
        <v>20</v>
      </c>
      <c r="Z73" s="15">
        <f t="shared" si="2"/>
        <v>762</v>
      </c>
      <c r="AA73" s="18" t="s">
        <v>55</v>
      </c>
      <c r="AB73" s="19">
        <f t="shared" si="3"/>
        <v>50.8</v>
      </c>
    </row>
    <row r="74" spans="1:28">
      <c r="A74" s="3">
        <v>2948</v>
      </c>
      <c r="B74" s="15" t="s">
        <v>179</v>
      </c>
      <c r="C74" s="16" t="s">
        <v>180</v>
      </c>
      <c r="D74" s="15">
        <v>70</v>
      </c>
      <c r="E74" s="15">
        <v>46</v>
      </c>
      <c r="F74" s="15">
        <v>71</v>
      </c>
      <c r="G74" s="15">
        <v>63</v>
      </c>
      <c r="H74" s="18">
        <v>62</v>
      </c>
      <c r="I74" s="20">
        <v>30</v>
      </c>
      <c r="J74" s="20">
        <v>38</v>
      </c>
      <c r="K74" s="20">
        <v>47</v>
      </c>
      <c r="L74" s="20">
        <v>46</v>
      </c>
      <c r="M74" s="20">
        <v>45</v>
      </c>
      <c r="N74" s="20">
        <v>76</v>
      </c>
      <c r="O74" s="20">
        <v>15</v>
      </c>
      <c r="P74" s="20">
        <v>80</v>
      </c>
      <c r="Q74" s="20">
        <v>50</v>
      </c>
      <c r="R74" s="20">
        <v>60</v>
      </c>
      <c r="S74" s="20">
        <v>60</v>
      </c>
      <c r="T74" s="20">
        <v>17</v>
      </c>
      <c r="U74" s="20">
        <v>27</v>
      </c>
      <c r="V74" s="20">
        <v>21</v>
      </c>
      <c r="W74" s="20">
        <v>40</v>
      </c>
      <c r="X74" s="20">
        <v>20</v>
      </c>
      <c r="Y74" s="20">
        <v>35</v>
      </c>
      <c r="Z74" s="15">
        <f t="shared" si="2"/>
        <v>1019</v>
      </c>
      <c r="AA74" s="18" t="s">
        <v>33</v>
      </c>
      <c r="AB74" s="19">
        <f t="shared" si="3"/>
        <v>67.933333333333337</v>
      </c>
    </row>
    <row r="75" spans="1:28">
      <c r="A75" s="3">
        <v>2038</v>
      </c>
      <c r="B75" s="15" t="s">
        <v>181</v>
      </c>
      <c r="C75" s="16" t="s">
        <v>182</v>
      </c>
      <c r="D75" s="15">
        <v>71</v>
      </c>
      <c r="E75" s="15">
        <v>46</v>
      </c>
      <c r="F75" s="15">
        <v>63</v>
      </c>
      <c r="G75" s="15">
        <v>55</v>
      </c>
      <c r="H75" s="18">
        <v>54</v>
      </c>
      <c r="I75" s="20">
        <v>35</v>
      </c>
      <c r="J75" s="20">
        <v>36</v>
      </c>
      <c r="K75" s="20">
        <v>38</v>
      </c>
      <c r="L75" s="20">
        <v>37</v>
      </c>
      <c r="M75" s="20">
        <v>34</v>
      </c>
      <c r="N75" s="20">
        <v>62</v>
      </c>
      <c r="O75" s="20">
        <v>14</v>
      </c>
      <c r="P75" s="20">
        <v>82</v>
      </c>
      <c r="Q75" s="20">
        <v>53</v>
      </c>
      <c r="R75" s="20">
        <v>50</v>
      </c>
      <c r="S75" s="20">
        <v>59</v>
      </c>
      <c r="T75" s="20">
        <v>17</v>
      </c>
      <c r="U75" s="20">
        <v>28</v>
      </c>
      <c r="V75" s="20">
        <v>19</v>
      </c>
      <c r="W75" s="20">
        <v>30</v>
      </c>
      <c r="X75" s="20">
        <v>19</v>
      </c>
      <c r="Y75" s="20">
        <v>43</v>
      </c>
      <c r="Z75" s="15">
        <f t="shared" si="2"/>
        <v>945</v>
      </c>
      <c r="AA75" s="18" t="s">
        <v>30</v>
      </c>
      <c r="AB75" s="19">
        <f t="shared" si="3"/>
        <v>63</v>
      </c>
    </row>
    <row r="76" spans="1:28">
      <c r="A76" s="3">
        <v>2074</v>
      </c>
      <c r="B76" s="15" t="s">
        <v>183</v>
      </c>
      <c r="C76" s="16" t="s">
        <v>184</v>
      </c>
      <c r="D76" s="15">
        <v>51</v>
      </c>
      <c r="E76" s="15">
        <v>65</v>
      </c>
      <c r="F76" s="15">
        <v>66</v>
      </c>
      <c r="G76" s="15">
        <v>61</v>
      </c>
      <c r="H76" s="18">
        <v>68</v>
      </c>
      <c r="I76" s="20">
        <v>32</v>
      </c>
      <c r="J76" s="20">
        <v>30</v>
      </c>
      <c r="K76" s="20">
        <v>47</v>
      </c>
      <c r="L76" s="20">
        <v>41</v>
      </c>
      <c r="M76" s="20">
        <v>42</v>
      </c>
      <c r="N76" s="20">
        <v>67</v>
      </c>
      <c r="O76" s="20">
        <v>17</v>
      </c>
      <c r="P76" s="20">
        <v>69</v>
      </c>
      <c r="Q76" s="20">
        <v>74</v>
      </c>
      <c r="R76" s="20">
        <v>66</v>
      </c>
      <c r="S76" s="20">
        <v>67</v>
      </c>
      <c r="T76" s="20">
        <v>22</v>
      </c>
      <c r="U76" s="20">
        <v>29</v>
      </c>
      <c r="V76" s="20">
        <v>24</v>
      </c>
      <c r="W76" s="20">
        <v>46</v>
      </c>
      <c r="X76" s="20">
        <v>23</v>
      </c>
      <c r="Y76" s="20">
        <v>36</v>
      </c>
      <c r="Z76" s="15">
        <f t="shared" si="2"/>
        <v>1043</v>
      </c>
      <c r="AA76" s="18" t="s">
        <v>33</v>
      </c>
      <c r="AB76" s="19">
        <f t="shared" si="3"/>
        <v>69.533333333333331</v>
      </c>
    </row>
    <row r="77" spans="1:28">
      <c r="A77" s="3">
        <v>2019</v>
      </c>
      <c r="B77" s="15" t="s">
        <v>185</v>
      </c>
      <c r="C77" s="16" t="s">
        <v>186</v>
      </c>
      <c r="D77" s="15">
        <v>69</v>
      </c>
      <c r="E77" s="15">
        <v>41</v>
      </c>
      <c r="F77" s="15">
        <v>63</v>
      </c>
      <c r="G77" s="15">
        <v>61</v>
      </c>
      <c r="H77" s="18">
        <v>46</v>
      </c>
      <c r="I77" s="20">
        <v>20</v>
      </c>
      <c r="J77" s="20">
        <v>20</v>
      </c>
      <c r="K77" s="20">
        <v>35</v>
      </c>
      <c r="L77" s="20">
        <v>36</v>
      </c>
      <c r="M77" s="20">
        <v>39</v>
      </c>
      <c r="N77" s="20">
        <v>67</v>
      </c>
      <c r="O77" s="20">
        <v>14</v>
      </c>
      <c r="P77" s="20">
        <v>71</v>
      </c>
      <c r="Q77" s="20">
        <v>46</v>
      </c>
      <c r="R77" s="20">
        <v>56</v>
      </c>
      <c r="S77" s="20">
        <v>57</v>
      </c>
      <c r="T77" s="20">
        <v>16</v>
      </c>
      <c r="U77" s="20">
        <v>27</v>
      </c>
      <c r="V77" s="20">
        <v>19</v>
      </c>
      <c r="W77" s="20">
        <v>42</v>
      </c>
      <c r="X77" s="20">
        <v>17</v>
      </c>
      <c r="Y77" s="20">
        <v>35</v>
      </c>
      <c r="Z77" s="15">
        <v>900</v>
      </c>
      <c r="AA77" s="18" t="s">
        <v>30</v>
      </c>
      <c r="AB77" s="19">
        <f t="shared" si="3"/>
        <v>60</v>
      </c>
    </row>
    <row r="78" spans="1:28">
      <c r="A78" s="3">
        <v>2067</v>
      </c>
      <c r="B78" s="15" t="s">
        <v>187</v>
      </c>
      <c r="C78" s="16" t="s">
        <v>188</v>
      </c>
      <c r="D78" s="15">
        <v>45</v>
      </c>
      <c r="E78" s="15">
        <v>40</v>
      </c>
      <c r="F78" s="15">
        <v>64</v>
      </c>
      <c r="G78" s="15">
        <v>54</v>
      </c>
      <c r="H78" s="18">
        <v>48</v>
      </c>
      <c r="I78" s="20">
        <v>25</v>
      </c>
      <c r="J78" s="20">
        <v>22</v>
      </c>
      <c r="K78" s="20">
        <v>38</v>
      </c>
      <c r="L78" s="20">
        <v>38</v>
      </c>
      <c r="M78" s="20">
        <v>41</v>
      </c>
      <c r="N78" s="20">
        <v>41</v>
      </c>
      <c r="O78" s="20">
        <v>16</v>
      </c>
      <c r="P78" s="20">
        <v>73</v>
      </c>
      <c r="Q78" s="20">
        <v>43</v>
      </c>
      <c r="R78" s="20">
        <v>45</v>
      </c>
      <c r="S78" s="20">
        <v>58</v>
      </c>
      <c r="T78" s="20">
        <v>17</v>
      </c>
      <c r="U78" s="20">
        <v>26</v>
      </c>
      <c r="V78" s="20">
        <v>17</v>
      </c>
      <c r="W78" s="20">
        <v>42</v>
      </c>
      <c r="X78" s="20">
        <v>19</v>
      </c>
      <c r="Y78" s="20">
        <v>20</v>
      </c>
      <c r="Z78" s="15">
        <f t="shared" si="2"/>
        <v>832</v>
      </c>
      <c r="AA78" s="18" t="s">
        <v>38</v>
      </c>
      <c r="AB78" s="19">
        <f t="shared" si="3"/>
        <v>55.466666666666669</v>
      </c>
    </row>
    <row r="79" spans="1:28">
      <c r="A79" s="3">
        <v>2950</v>
      </c>
      <c r="B79" s="15" t="s">
        <v>189</v>
      </c>
      <c r="C79" s="16" t="s">
        <v>190</v>
      </c>
      <c r="D79" s="15">
        <v>45</v>
      </c>
      <c r="E79" s="15">
        <v>46</v>
      </c>
      <c r="F79" s="15">
        <v>68</v>
      </c>
      <c r="G79" s="15">
        <v>62</v>
      </c>
      <c r="H79" s="18">
        <v>53</v>
      </c>
      <c r="I79" s="20">
        <v>41</v>
      </c>
      <c r="J79" s="20">
        <v>41</v>
      </c>
      <c r="K79" s="20">
        <v>43</v>
      </c>
      <c r="L79" s="20">
        <v>36</v>
      </c>
      <c r="M79" s="20">
        <v>48</v>
      </c>
      <c r="N79" s="20">
        <v>72</v>
      </c>
      <c r="O79" s="20">
        <v>20</v>
      </c>
      <c r="P79" s="20">
        <v>74</v>
      </c>
      <c r="Q79" s="20">
        <v>53</v>
      </c>
      <c r="R79" s="20">
        <v>67</v>
      </c>
      <c r="S79" s="20">
        <v>70</v>
      </c>
      <c r="T79" s="20">
        <v>23</v>
      </c>
      <c r="U79" s="20">
        <v>37</v>
      </c>
      <c r="V79" s="20">
        <v>22</v>
      </c>
      <c r="W79" s="20">
        <v>38</v>
      </c>
      <c r="X79" s="20">
        <v>24</v>
      </c>
      <c r="Y79" s="20">
        <v>40</v>
      </c>
      <c r="Z79" s="15">
        <f t="shared" si="2"/>
        <v>1023</v>
      </c>
      <c r="AA79" s="18" t="s">
        <v>33</v>
      </c>
      <c r="AB79" s="19">
        <f t="shared" si="3"/>
        <v>68.2</v>
      </c>
    </row>
    <row r="80" spans="1:28">
      <c r="A80" s="3">
        <v>2078</v>
      </c>
      <c r="B80" s="15" t="s">
        <v>191</v>
      </c>
      <c r="C80" s="16" t="s">
        <v>192</v>
      </c>
      <c r="D80" s="15">
        <v>68</v>
      </c>
      <c r="E80" s="15">
        <v>52</v>
      </c>
      <c r="F80" s="15">
        <v>64</v>
      </c>
      <c r="G80" s="15">
        <v>61</v>
      </c>
      <c r="H80" s="18">
        <v>60</v>
      </c>
      <c r="I80" s="20">
        <v>34</v>
      </c>
      <c r="J80" s="20">
        <v>28</v>
      </c>
      <c r="K80" s="20">
        <v>45</v>
      </c>
      <c r="L80" s="20">
        <v>47</v>
      </c>
      <c r="M80" s="20">
        <v>42</v>
      </c>
      <c r="N80" s="20">
        <v>50</v>
      </c>
      <c r="O80" s="20">
        <v>16</v>
      </c>
      <c r="P80" s="20">
        <v>80</v>
      </c>
      <c r="Q80" s="20">
        <v>60</v>
      </c>
      <c r="R80" s="20">
        <v>74</v>
      </c>
      <c r="S80" s="20">
        <v>79</v>
      </c>
      <c r="T80" s="20">
        <v>18</v>
      </c>
      <c r="U80" s="20">
        <v>40</v>
      </c>
      <c r="V80" s="20">
        <v>22</v>
      </c>
      <c r="W80" s="20">
        <v>45</v>
      </c>
      <c r="X80" s="20">
        <v>23</v>
      </c>
      <c r="Y80" s="20">
        <v>41</v>
      </c>
      <c r="Z80" s="15">
        <f t="shared" si="2"/>
        <v>1049</v>
      </c>
      <c r="AA80" s="18" t="s">
        <v>33</v>
      </c>
      <c r="AB80" s="19">
        <f t="shared" si="3"/>
        <v>69.933333333333337</v>
      </c>
    </row>
    <row r="81" spans="1:28">
      <c r="A81" s="3">
        <v>2020</v>
      </c>
      <c r="B81" s="15" t="s">
        <v>193</v>
      </c>
      <c r="C81" s="16" t="s">
        <v>194</v>
      </c>
      <c r="D81" s="15">
        <v>70</v>
      </c>
      <c r="E81" s="15">
        <v>67</v>
      </c>
      <c r="F81" s="15">
        <v>67</v>
      </c>
      <c r="G81" s="15">
        <v>74</v>
      </c>
      <c r="H81" s="18">
        <v>55</v>
      </c>
      <c r="I81" s="20">
        <v>42</v>
      </c>
      <c r="J81" s="20">
        <v>40</v>
      </c>
      <c r="K81" s="20">
        <v>47</v>
      </c>
      <c r="L81" s="20">
        <v>42</v>
      </c>
      <c r="M81" s="20">
        <v>44</v>
      </c>
      <c r="N81" s="20">
        <v>92</v>
      </c>
      <c r="O81" s="20">
        <v>13</v>
      </c>
      <c r="P81" s="20">
        <v>83</v>
      </c>
      <c r="Q81" s="20">
        <v>63</v>
      </c>
      <c r="R81" s="20">
        <v>64</v>
      </c>
      <c r="S81" s="20">
        <v>72</v>
      </c>
      <c r="T81" s="20">
        <v>20</v>
      </c>
      <c r="U81" s="20">
        <v>38</v>
      </c>
      <c r="V81" s="20">
        <v>24</v>
      </c>
      <c r="W81" s="20">
        <v>44</v>
      </c>
      <c r="X81" s="20">
        <v>23</v>
      </c>
      <c r="Y81" s="20">
        <v>18</v>
      </c>
      <c r="Z81" s="15">
        <f t="shared" si="2"/>
        <v>1102</v>
      </c>
      <c r="AA81" s="18" t="s">
        <v>33</v>
      </c>
      <c r="AB81" s="19">
        <f t="shared" si="3"/>
        <v>73.466666666666669</v>
      </c>
    </row>
    <row r="82" spans="1:28">
      <c r="A82" s="3">
        <v>2951</v>
      </c>
      <c r="B82" s="15" t="s">
        <v>195</v>
      </c>
      <c r="C82" s="16" t="s">
        <v>196</v>
      </c>
      <c r="D82" s="15">
        <v>81</v>
      </c>
      <c r="E82" s="15">
        <v>51</v>
      </c>
      <c r="F82" s="15">
        <v>61</v>
      </c>
      <c r="G82" s="15">
        <v>63</v>
      </c>
      <c r="H82" s="18">
        <v>54</v>
      </c>
      <c r="I82" s="20">
        <v>38</v>
      </c>
      <c r="J82" s="20">
        <v>25</v>
      </c>
      <c r="K82" s="20">
        <v>47</v>
      </c>
      <c r="L82" s="20">
        <v>27</v>
      </c>
      <c r="M82" s="20">
        <v>48</v>
      </c>
      <c r="N82" s="20">
        <v>57</v>
      </c>
      <c r="O82" s="20">
        <v>15</v>
      </c>
      <c r="P82" s="20">
        <v>80</v>
      </c>
      <c r="Q82" s="20">
        <v>60</v>
      </c>
      <c r="R82" s="20">
        <v>79</v>
      </c>
      <c r="S82" s="20">
        <v>63</v>
      </c>
      <c r="T82" s="20">
        <v>21</v>
      </c>
      <c r="U82" s="20">
        <v>36</v>
      </c>
      <c r="V82" s="20">
        <v>21</v>
      </c>
      <c r="W82" s="20">
        <v>25</v>
      </c>
      <c r="X82" s="20">
        <v>21</v>
      </c>
      <c r="Y82" s="20">
        <v>40</v>
      </c>
      <c r="Z82" s="15">
        <f t="shared" si="2"/>
        <v>1013</v>
      </c>
      <c r="AA82" s="18" t="s">
        <v>33</v>
      </c>
      <c r="AB82" s="19">
        <f t="shared" si="3"/>
        <v>67.533333333333331</v>
      </c>
    </row>
    <row r="83" spans="1:28">
      <c r="A83" s="3">
        <v>2051</v>
      </c>
      <c r="B83" s="15" t="s">
        <v>197</v>
      </c>
      <c r="C83" s="16" t="s">
        <v>198</v>
      </c>
      <c r="D83" s="15">
        <v>45</v>
      </c>
      <c r="E83" s="15">
        <v>36</v>
      </c>
      <c r="F83" s="15">
        <v>47</v>
      </c>
      <c r="G83" s="15">
        <v>31</v>
      </c>
      <c r="H83" s="18">
        <v>40</v>
      </c>
      <c r="I83" s="20">
        <v>27</v>
      </c>
      <c r="J83" s="20">
        <v>30</v>
      </c>
      <c r="K83" s="20">
        <v>38</v>
      </c>
      <c r="L83" s="20">
        <v>28</v>
      </c>
      <c r="M83" s="20">
        <v>38</v>
      </c>
      <c r="N83" s="20">
        <v>29</v>
      </c>
      <c r="O83" s="20">
        <v>10</v>
      </c>
      <c r="P83" s="20">
        <v>44</v>
      </c>
      <c r="Q83" s="20">
        <v>42</v>
      </c>
      <c r="R83" s="20">
        <v>29</v>
      </c>
      <c r="S83" s="20">
        <v>43</v>
      </c>
      <c r="T83" s="20">
        <v>21</v>
      </c>
      <c r="U83" s="20">
        <v>22</v>
      </c>
      <c r="V83" s="20">
        <v>16</v>
      </c>
      <c r="W83" s="20">
        <v>25</v>
      </c>
      <c r="X83" s="20">
        <v>18</v>
      </c>
      <c r="Y83" s="20">
        <v>30</v>
      </c>
      <c r="Z83" s="15">
        <f t="shared" si="2"/>
        <v>689</v>
      </c>
      <c r="AA83" s="18" t="s">
        <v>44</v>
      </c>
      <c r="AB83" s="19">
        <f t="shared" si="3"/>
        <v>45.93333333333333</v>
      </c>
    </row>
    <row r="84" spans="1:28">
      <c r="A84" s="3">
        <v>2021</v>
      </c>
      <c r="B84" s="15" t="s">
        <v>199</v>
      </c>
      <c r="C84" s="16" t="s">
        <v>200</v>
      </c>
      <c r="D84" s="15">
        <v>73</v>
      </c>
      <c r="E84" s="15">
        <v>57</v>
      </c>
      <c r="F84" s="15">
        <v>74</v>
      </c>
      <c r="G84" s="15">
        <v>58</v>
      </c>
      <c r="H84" s="18">
        <v>57</v>
      </c>
      <c r="I84" s="20">
        <v>22</v>
      </c>
      <c r="J84" s="20">
        <v>26</v>
      </c>
      <c r="K84" s="20">
        <v>39</v>
      </c>
      <c r="L84" s="20">
        <v>39</v>
      </c>
      <c r="M84" s="20">
        <v>39</v>
      </c>
      <c r="N84" s="20">
        <v>52</v>
      </c>
      <c r="O84" s="20">
        <v>15</v>
      </c>
      <c r="P84" s="20">
        <v>84</v>
      </c>
      <c r="Q84" s="20">
        <v>68</v>
      </c>
      <c r="R84" s="20">
        <v>74</v>
      </c>
      <c r="S84" s="20">
        <v>76</v>
      </c>
      <c r="T84" s="20">
        <v>22</v>
      </c>
      <c r="U84" s="20">
        <v>40</v>
      </c>
      <c r="V84" s="20">
        <v>22</v>
      </c>
      <c r="W84" s="20">
        <v>42</v>
      </c>
      <c r="X84" s="20">
        <v>21</v>
      </c>
      <c r="Y84" s="20">
        <v>34</v>
      </c>
      <c r="Z84" s="15">
        <f t="shared" si="2"/>
        <v>1034</v>
      </c>
      <c r="AA84" s="18" t="s">
        <v>33</v>
      </c>
      <c r="AB84" s="19">
        <f t="shared" si="3"/>
        <v>68.933333333333337</v>
      </c>
    </row>
    <row r="85" spans="1:28">
      <c r="A85" s="3">
        <v>2952</v>
      </c>
      <c r="B85" s="15" t="s">
        <v>201</v>
      </c>
      <c r="C85" s="16" t="s">
        <v>202</v>
      </c>
      <c r="D85" s="15">
        <v>71</v>
      </c>
      <c r="E85" s="15">
        <v>69</v>
      </c>
      <c r="F85" s="15">
        <v>75</v>
      </c>
      <c r="G85" s="15">
        <v>68</v>
      </c>
      <c r="H85" s="18">
        <v>54</v>
      </c>
      <c r="I85" s="20">
        <v>42</v>
      </c>
      <c r="J85" s="20">
        <v>44</v>
      </c>
      <c r="K85" s="20">
        <v>47</v>
      </c>
      <c r="L85" s="20">
        <v>42</v>
      </c>
      <c r="M85" s="20">
        <v>41</v>
      </c>
      <c r="N85" s="20">
        <v>66</v>
      </c>
      <c r="O85" s="20">
        <v>15</v>
      </c>
      <c r="P85" s="20">
        <v>76</v>
      </c>
      <c r="Q85" s="20">
        <v>53</v>
      </c>
      <c r="R85" s="20">
        <v>72</v>
      </c>
      <c r="S85" s="20">
        <v>53</v>
      </c>
      <c r="T85" s="20">
        <v>19</v>
      </c>
      <c r="U85" s="20">
        <v>38</v>
      </c>
      <c r="V85" s="20">
        <v>21</v>
      </c>
      <c r="W85" s="20">
        <v>38</v>
      </c>
      <c r="X85" s="20">
        <v>19</v>
      </c>
      <c r="Y85" s="20">
        <v>42</v>
      </c>
      <c r="Z85" s="15">
        <f t="shared" si="2"/>
        <v>1065</v>
      </c>
      <c r="AA85" s="18" t="s">
        <v>33</v>
      </c>
      <c r="AB85" s="19">
        <f t="shared" si="3"/>
        <v>71</v>
      </c>
    </row>
    <row r="86" spans="1:28">
      <c r="A86" s="3">
        <v>2022</v>
      </c>
      <c r="B86" s="15" t="s">
        <v>203</v>
      </c>
      <c r="C86" s="16" t="s">
        <v>204</v>
      </c>
      <c r="D86" s="15">
        <v>67</v>
      </c>
      <c r="E86" s="15">
        <v>51</v>
      </c>
      <c r="F86" s="15">
        <v>77</v>
      </c>
      <c r="G86" s="15">
        <v>60</v>
      </c>
      <c r="H86" s="18">
        <v>50</v>
      </c>
      <c r="I86" s="20">
        <v>38</v>
      </c>
      <c r="J86" s="20">
        <v>39</v>
      </c>
      <c r="K86" s="20">
        <v>40</v>
      </c>
      <c r="L86" s="20">
        <v>39</v>
      </c>
      <c r="M86" s="20">
        <v>35</v>
      </c>
      <c r="N86" s="20">
        <v>58</v>
      </c>
      <c r="O86" s="20">
        <v>12</v>
      </c>
      <c r="P86" s="20">
        <v>77</v>
      </c>
      <c r="Q86" s="20">
        <v>55</v>
      </c>
      <c r="R86" s="20">
        <v>67</v>
      </c>
      <c r="S86" s="20">
        <v>58</v>
      </c>
      <c r="T86" s="20">
        <v>22</v>
      </c>
      <c r="U86" s="20">
        <v>40</v>
      </c>
      <c r="V86" s="20">
        <v>18</v>
      </c>
      <c r="W86" s="20">
        <v>40</v>
      </c>
      <c r="X86" s="20">
        <v>18</v>
      </c>
      <c r="Y86" s="20">
        <v>43</v>
      </c>
      <c r="Z86" s="15">
        <f t="shared" si="2"/>
        <v>1004</v>
      </c>
      <c r="AA86" s="18" t="s">
        <v>33</v>
      </c>
      <c r="AB86" s="19">
        <f t="shared" si="3"/>
        <v>66.933333333333337</v>
      </c>
    </row>
    <row r="87" spans="1:28">
      <c r="A87" s="3">
        <v>2953</v>
      </c>
      <c r="B87" s="15" t="s">
        <v>205</v>
      </c>
      <c r="C87" s="16" t="s">
        <v>206</v>
      </c>
      <c r="D87" s="15">
        <v>72</v>
      </c>
      <c r="E87" s="15">
        <v>51</v>
      </c>
      <c r="F87" s="15">
        <v>59</v>
      </c>
      <c r="G87" s="15">
        <v>71</v>
      </c>
      <c r="H87" s="18">
        <v>56</v>
      </c>
      <c r="I87" s="20">
        <v>30</v>
      </c>
      <c r="J87" s="20">
        <v>31</v>
      </c>
      <c r="K87" s="20">
        <v>38</v>
      </c>
      <c r="L87" s="20">
        <v>37</v>
      </c>
      <c r="M87" s="20">
        <v>40</v>
      </c>
      <c r="N87" s="20">
        <v>56</v>
      </c>
      <c r="O87" s="20">
        <v>11</v>
      </c>
      <c r="P87" s="20">
        <v>60</v>
      </c>
      <c r="Q87" s="20">
        <v>48</v>
      </c>
      <c r="R87" s="20">
        <v>72</v>
      </c>
      <c r="S87" s="20">
        <v>59</v>
      </c>
      <c r="T87" s="20">
        <v>15</v>
      </c>
      <c r="U87" s="20">
        <v>38</v>
      </c>
      <c r="V87" s="20">
        <v>17</v>
      </c>
      <c r="W87" s="20">
        <v>25</v>
      </c>
      <c r="X87" s="20">
        <v>19</v>
      </c>
      <c r="Y87" s="20">
        <v>38</v>
      </c>
      <c r="Z87" s="15">
        <f t="shared" si="2"/>
        <v>943</v>
      </c>
      <c r="AA87" s="18" t="s">
        <v>30</v>
      </c>
      <c r="AB87" s="19">
        <f t="shared" si="3"/>
        <v>62.866666666666667</v>
      </c>
    </row>
    <row r="88" spans="1:28">
      <c r="A88" s="3">
        <v>2023</v>
      </c>
      <c r="B88" s="15" t="s">
        <v>207</v>
      </c>
      <c r="C88" s="16" t="s">
        <v>208</v>
      </c>
      <c r="D88" s="15">
        <v>68</v>
      </c>
      <c r="E88" s="15">
        <v>55</v>
      </c>
      <c r="F88" s="15">
        <v>71</v>
      </c>
      <c r="G88" s="15">
        <v>61</v>
      </c>
      <c r="H88" s="18">
        <v>51</v>
      </c>
      <c r="I88" s="20">
        <v>27</v>
      </c>
      <c r="J88" s="20">
        <v>33</v>
      </c>
      <c r="K88" s="20">
        <v>45</v>
      </c>
      <c r="L88" s="20">
        <v>37</v>
      </c>
      <c r="M88" s="20">
        <v>42</v>
      </c>
      <c r="N88" s="20">
        <v>62</v>
      </c>
      <c r="O88" s="20">
        <v>18</v>
      </c>
      <c r="P88" s="20">
        <v>76</v>
      </c>
      <c r="Q88" s="20">
        <v>55</v>
      </c>
      <c r="R88" s="20">
        <v>69</v>
      </c>
      <c r="S88" s="20">
        <v>64</v>
      </c>
      <c r="T88" s="20">
        <v>20</v>
      </c>
      <c r="U88" s="20">
        <v>37</v>
      </c>
      <c r="V88" s="20">
        <v>23</v>
      </c>
      <c r="W88" s="20">
        <v>38</v>
      </c>
      <c r="X88" s="20">
        <v>24</v>
      </c>
      <c r="Y88" s="20">
        <v>35</v>
      </c>
      <c r="Z88" s="15">
        <f t="shared" si="2"/>
        <v>1011</v>
      </c>
      <c r="AA88" s="18" t="s">
        <v>33</v>
      </c>
      <c r="AB88" s="19">
        <f t="shared" si="3"/>
        <v>67.400000000000006</v>
      </c>
    </row>
    <row r="89" spans="1:28">
      <c r="A89" s="3">
        <v>2954</v>
      </c>
      <c r="B89" s="15" t="s">
        <v>209</v>
      </c>
      <c r="C89" s="16" t="s">
        <v>210</v>
      </c>
      <c r="D89" s="15">
        <v>79</v>
      </c>
      <c r="E89" s="15">
        <v>69</v>
      </c>
      <c r="F89" s="15">
        <v>73</v>
      </c>
      <c r="G89" s="15">
        <v>57</v>
      </c>
      <c r="H89" s="18">
        <v>57</v>
      </c>
      <c r="I89" s="20">
        <v>31</v>
      </c>
      <c r="J89" s="20">
        <v>29</v>
      </c>
      <c r="K89" s="20">
        <v>39</v>
      </c>
      <c r="L89" s="20">
        <v>45</v>
      </c>
      <c r="M89" s="20">
        <v>44</v>
      </c>
      <c r="N89" s="20">
        <v>95</v>
      </c>
      <c r="O89" s="20">
        <v>19</v>
      </c>
      <c r="P89" s="20">
        <v>84</v>
      </c>
      <c r="Q89" s="20">
        <v>73</v>
      </c>
      <c r="R89" s="20">
        <v>61</v>
      </c>
      <c r="S89" s="20">
        <v>75</v>
      </c>
      <c r="T89" s="20">
        <v>17</v>
      </c>
      <c r="U89" s="20">
        <v>40</v>
      </c>
      <c r="V89" s="20">
        <v>23</v>
      </c>
      <c r="W89" s="20">
        <v>22</v>
      </c>
      <c r="X89" s="20">
        <v>21</v>
      </c>
      <c r="Y89" s="20">
        <v>35</v>
      </c>
      <c r="Z89" s="15">
        <f t="shared" si="2"/>
        <v>1088</v>
      </c>
      <c r="AA89" s="18" t="s">
        <v>33</v>
      </c>
      <c r="AB89" s="19">
        <f t="shared" si="3"/>
        <v>72.533333333333331</v>
      </c>
    </row>
    <row r="90" spans="1:28">
      <c r="A90" s="3">
        <v>2058</v>
      </c>
      <c r="B90" s="15" t="s">
        <v>211</v>
      </c>
      <c r="C90" s="16" t="s">
        <v>212</v>
      </c>
      <c r="D90" s="15">
        <v>49</v>
      </c>
      <c r="E90" s="15">
        <v>61</v>
      </c>
      <c r="F90" s="15">
        <v>60</v>
      </c>
      <c r="G90" s="15">
        <v>51</v>
      </c>
      <c r="H90" s="18">
        <v>53</v>
      </c>
      <c r="I90" s="20">
        <v>25</v>
      </c>
      <c r="J90" s="20">
        <v>32</v>
      </c>
      <c r="K90" s="20">
        <v>39</v>
      </c>
      <c r="L90" s="20">
        <v>35</v>
      </c>
      <c r="M90" s="20">
        <v>41</v>
      </c>
      <c r="N90" s="20">
        <v>55</v>
      </c>
      <c r="O90" s="20">
        <v>16</v>
      </c>
      <c r="P90" s="20">
        <v>67</v>
      </c>
      <c r="Q90" s="20">
        <v>48</v>
      </c>
      <c r="R90" s="20">
        <v>60</v>
      </c>
      <c r="S90" s="20">
        <v>55</v>
      </c>
      <c r="T90" s="20">
        <v>18</v>
      </c>
      <c r="U90" s="20">
        <v>38</v>
      </c>
      <c r="V90" s="20">
        <v>18</v>
      </c>
      <c r="W90" s="20">
        <v>25</v>
      </c>
      <c r="X90" s="20">
        <v>20</v>
      </c>
      <c r="Y90" s="20">
        <v>25</v>
      </c>
      <c r="Z90" s="15">
        <v>900</v>
      </c>
      <c r="AA90" s="18" t="s">
        <v>30</v>
      </c>
      <c r="AB90" s="19">
        <f t="shared" si="3"/>
        <v>60</v>
      </c>
    </row>
    <row r="91" spans="1:28">
      <c r="A91" s="3">
        <v>2024</v>
      </c>
      <c r="B91" s="15" t="s">
        <v>213</v>
      </c>
      <c r="C91" s="16" t="s">
        <v>214</v>
      </c>
      <c r="D91" s="15">
        <v>74</v>
      </c>
      <c r="E91" s="15">
        <v>65</v>
      </c>
      <c r="F91" s="15">
        <v>78</v>
      </c>
      <c r="G91" s="15">
        <v>59</v>
      </c>
      <c r="H91" s="18">
        <v>59</v>
      </c>
      <c r="I91" s="20">
        <v>35</v>
      </c>
      <c r="J91" s="20">
        <v>38</v>
      </c>
      <c r="K91" s="20">
        <v>36</v>
      </c>
      <c r="L91" s="20">
        <v>41</v>
      </c>
      <c r="M91" s="20">
        <v>36</v>
      </c>
      <c r="N91" s="20">
        <v>64</v>
      </c>
      <c r="O91" s="20">
        <v>10</v>
      </c>
      <c r="P91" s="20">
        <v>72</v>
      </c>
      <c r="Q91" s="20">
        <v>50</v>
      </c>
      <c r="R91" s="20">
        <v>78</v>
      </c>
      <c r="S91" s="20">
        <v>59</v>
      </c>
      <c r="T91" s="20">
        <v>16</v>
      </c>
      <c r="U91" s="20">
        <v>37</v>
      </c>
      <c r="V91" s="20">
        <v>20</v>
      </c>
      <c r="W91" s="20">
        <v>40</v>
      </c>
      <c r="X91" s="20">
        <v>18</v>
      </c>
      <c r="Y91" s="20">
        <v>39</v>
      </c>
      <c r="Z91" s="15">
        <f t="shared" si="2"/>
        <v>1024</v>
      </c>
      <c r="AA91" s="18" t="s">
        <v>33</v>
      </c>
      <c r="AB91" s="19">
        <f t="shared" si="3"/>
        <v>68.266666666666666</v>
      </c>
    </row>
    <row r="92" spans="1:28">
      <c r="A92" s="3">
        <v>2060</v>
      </c>
      <c r="B92" s="15" t="s">
        <v>215</v>
      </c>
      <c r="C92" s="16" t="s">
        <v>216</v>
      </c>
      <c r="D92" s="15">
        <v>57</v>
      </c>
      <c r="E92" s="15">
        <v>57</v>
      </c>
      <c r="F92" s="15">
        <v>65</v>
      </c>
      <c r="G92" s="15">
        <v>53</v>
      </c>
      <c r="H92" s="18">
        <v>58</v>
      </c>
      <c r="I92" s="20">
        <v>36</v>
      </c>
      <c r="J92" s="20">
        <v>38</v>
      </c>
      <c r="K92" s="20">
        <v>41</v>
      </c>
      <c r="L92" s="20">
        <v>35</v>
      </c>
      <c r="M92" s="20">
        <v>42</v>
      </c>
      <c r="N92" s="20">
        <v>75</v>
      </c>
      <c r="O92" s="20">
        <v>18</v>
      </c>
      <c r="P92" s="20">
        <v>69</v>
      </c>
      <c r="Q92" s="20">
        <v>54</v>
      </c>
      <c r="R92" s="20">
        <v>74</v>
      </c>
      <c r="S92" s="20">
        <v>67</v>
      </c>
      <c r="T92" s="20">
        <v>19</v>
      </c>
      <c r="U92" s="20">
        <v>37</v>
      </c>
      <c r="V92" s="20">
        <v>21</v>
      </c>
      <c r="W92" s="20">
        <v>46</v>
      </c>
      <c r="X92" s="20">
        <v>22</v>
      </c>
      <c r="Y92" s="20">
        <v>33</v>
      </c>
      <c r="Z92" s="15">
        <f t="shared" si="2"/>
        <v>1017</v>
      </c>
      <c r="AA92" s="18" t="s">
        <v>33</v>
      </c>
      <c r="AB92" s="19">
        <f t="shared" si="3"/>
        <v>67.8</v>
      </c>
    </row>
    <row r="93" spans="1:28">
      <c r="A93" s="3">
        <v>2056</v>
      </c>
      <c r="B93" s="15" t="s">
        <v>217</v>
      </c>
      <c r="C93" s="16" t="s">
        <v>218</v>
      </c>
      <c r="D93" s="15">
        <v>73</v>
      </c>
      <c r="E93" s="15">
        <v>54</v>
      </c>
      <c r="F93" s="15">
        <v>80</v>
      </c>
      <c r="G93" s="15">
        <v>73</v>
      </c>
      <c r="H93" s="18">
        <v>68</v>
      </c>
      <c r="I93" s="20">
        <v>41</v>
      </c>
      <c r="J93" s="20">
        <v>39</v>
      </c>
      <c r="K93" s="20">
        <v>42</v>
      </c>
      <c r="L93" s="20">
        <v>43</v>
      </c>
      <c r="M93" s="20">
        <v>40</v>
      </c>
      <c r="N93" s="20">
        <v>74</v>
      </c>
      <c r="O93" s="20">
        <v>14</v>
      </c>
      <c r="P93" s="20">
        <v>75</v>
      </c>
      <c r="Q93" s="20">
        <v>58</v>
      </c>
      <c r="R93" s="20">
        <v>75</v>
      </c>
      <c r="S93" s="20">
        <v>62</v>
      </c>
      <c r="T93" s="20">
        <v>22</v>
      </c>
      <c r="U93" s="20">
        <v>22</v>
      </c>
      <c r="V93" s="20">
        <v>22</v>
      </c>
      <c r="W93" s="20">
        <v>41</v>
      </c>
      <c r="X93" s="20">
        <v>20</v>
      </c>
      <c r="Y93" s="20">
        <v>39</v>
      </c>
      <c r="Z93" s="15">
        <f t="shared" si="2"/>
        <v>1077</v>
      </c>
      <c r="AA93" s="18" t="s">
        <v>33</v>
      </c>
      <c r="AB93" s="19">
        <f t="shared" si="3"/>
        <v>71.8</v>
      </c>
    </row>
    <row r="94" spans="1:28">
      <c r="A94" s="3">
        <v>2068</v>
      </c>
      <c r="B94" s="15" t="s">
        <v>219</v>
      </c>
      <c r="C94" s="16" t="s">
        <v>220</v>
      </c>
      <c r="D94" s="15">
        <v>47</v>
      </c>
      <c r="E94" s="15">
        <v>57</v>
      </c>
      <c r="F94" s="15">
        <v>54</v>
      </c>
      <c r="G94" s="15">
        <v>52</v>
      </c>
      <c r="H94" s="18">
        <v>42</v>
      </c>
      <c r="I94" s="20">
        <v>39</v>
      </c>
      <c r="J94" s="20">
        <v>35</v>
      </c>
      <c r="K94" s="20">
        <v>46</v>
      </c>
      <c r="L94" s="20">
        <v>30</v>
      </c>
      <c r="M94" s="20">
        <v>44</v>
      </c>
      <c r="N94" s="20">
        <v>53</v>
      </c>
      <c r="O94" s="20">
        <v>18</v>
      </c>
      <c r="P94" s="20">
        <v>74</v>
      </c>
      <c r="Q94" s="20">
        <v>56</v>
      </c>
      <c r="R94" s="20">
        <v>71</v>
      </c>
      <c r="S94" s="20">
        <v>57</v>
      </c>
      <c r="T94" s="20">
        <v>13</v>
      </c>
      <c r="U94" s="20">
        <v>33</v>
      </c>
      <c r="V94" s="20">
        <v>21</v>
      </c>
      <c r="W94" s="20">
        <v>35</v>
      </c>
      <c r="X94" s="20">
        <v>20</v>
      </c>
      <c r="Y94" s="20">
        <v>36</v>
      </c>
      <c r="Z94" s="15">
        <f t="shared" si="2"/>
        <v>933</v>
      </c>
      <c r="AA94" s="18" t="s">
        <v>30</v>
      </c>
      <c r="AB94" s="19">
        <f t="shared" si="3"/>
        <v>62.2</v>
      </c>
    </row>
    <row r="95" spans="1:28">
      <c r="A95" s="3">
        <v>2955</v>
      </c>
      <c r="B95" s="15" t="s">
        <v>221</v>
      </c>
      <c r="C95" s="16" t="s">
        <v>222</v>
      </c>
      <c r="D95" s="15">
        <v>75</v>
      </c>
      <c r="E95" s="15">
        <v>73</v>
      </c>
      <c r="F95" s="15">
        <v>76</v>
      </c>
      <c r="G95" s="15">
        <v>76</v>
      </c>
      <c r="H95" s="18">
        <v>52</v>
      </c>
      <c r="I95" s="20">
        <v>42</v>
      </c>
      <c r="J95" s="20">
        <v>43</v>
      </c>
      <c r="K95" s="20">
        <v>47</v>
      </c>
      <c r="L95" s="20">
        <v>40</v>
      </c>
      <c r="M95" s="20">
        <v>48</v>
      </c>
      <c r="N95" s="20">
        <v>85</v>
      </c>
      <c r="O95" s="20">
        <v>15</v>
      </c>
      <c r="P95" s="20">
        <v>76</v>
      </c>
      <c r="Q95" s="20">
        <v>79</v>
      </c>
      <c r="R95" s="20">
        <v>69</v>
      </c>
      <c r="S95" s="20">
        <v>75</v>
      </c>
      <c r="T95" s="20">
        <v>23</v>
      </c>
      <c r="U95" s="20">
        <v>37</v>
      </c>
      <c r="V95" s="20">
        <v>23</v>
      </c>
      <c r="W95" s="20">
        <v>45</v>
      </c>
      <c r="X95" s="20">
        <v>22</v>
      </c>
      <c r="Y95" s="20">
        <v>36</v>
      </c>
      <c r="Z95" s="15">
        <f t="shared" si="2"/>
        <v>1157</v>
      </c>
      <c r="AA95" s="18" t="s">
        <v>33</v>
      </c>
      <c r="AB95" s="19">
        <f t="shared" si="3"/>
        <v>77.13333333333334</v>
      </c>
    </row>
    <row r="96" spans="1:28">
      <c r="A96" s="3">
        <v>2025</v>
      </c>
      <c r="B96" s="15" t="s">
        <v>223</v>
      </c>
      <c r="C96" s="16" t="s">
        <v>224</v>
      </c>
      <c r="D96" s="15">
        <v>61</v>
      </c>
      <c r="E96" s="15">
        <v>61</v>
      </c>
      <c r="F96" s="15">
        <v>67</v>
      </c>
      <c r="G96" s="15">
        <v>53</v>
      </c>
      <c r="H96" s="18">
        <v>53</v>
      </c>
      <c r="I96" s="20">
        <v>30</v>
      </c>
      <c r="J96" s="20">
        <v>33</v>
      </c>
      <c r="K96" s="20">
        <v>38</v>
      </c>
      <c r="L96" s="20">
        <v>38</v>
      </c>
      <c r="M96" s="20">
        <v>38</v>
      </c>
      <c r="N96" s="20">
        <v>56</v>
      </c>
      <c r="O96" s="20">
        <v>15</v>
      </c>
      <c r="P96" s="20">
        <v>73</v>
      </c>
      <c r="Q96" s="20">
        <v>54</v>
      </c>
      <c r="R96" s="20">
        <v>66</v>
      </c>
      <c r="S96" s="20">
        <v>62</v>
      </c>
      <c r="T96" s="20">
        <v>16</v>
      </c>
      <c r="U96" s="20">
        <v>32</v>
      </c>
      <c r="V96" s="20">
        <v>19</v>
      </c>
      <c r="W96" s="20">
        <v>40</v>
      </c>
      <c r="X96" s="20">
        <v>20</v>
      </c>
      <c r="Y96" s="20">
        <v>45</v>
      </c>
      <c r="Z96" s="15">
        <f t="shared" si="2"/>
        <v>970</v>
      </c>
      <c r="AA96" s="18" t="s">
        <v>30</v>
      </c>
      <c r="AB96" s="19">
        <f t="shared" si="3"/>
        <v>64.666666666666671</v>
      </c>
    </row>
    <row r="97" spans="1:28">
      <c r="A97" s="3">
        <v>2956</v>
      </c>
      <c r="B97" s="15" t="s">
        <v>225</v>
      </c>
      <c r="C97" s="16" t="s">
        <v>226</v>
      </c>
      <c r="D97" s="15">
        <v>48</v>
      </c>
      <c r="E97" s="15">
        <v>49</v>
      </c>
      <c r="F97" s="15">
        <v>59</v>
      </c>
      <c r="G97" s="15">
        <v>74</v>
      </c>
      <c r="H97" s="18">
        <v>54</v>
      </c>
      <c r="I97" s="20">
        <v>34</v>
      </c>
      <c r="J97" s="20">
        <v>32</v>
      </c>
      <c r="K97" s="20">
        <v>39</v>
      </c>
      <c r="L97" s="20">
        <v>42</v>
      </c>
      <c r="M97" s="20">
        <v>39</v>
      </c>
      <c r="N97" s="20">
        <v>66</v>
      </c>
      <c r="O97" s="20">
        <v>14</v>
      </c>
      <c r="P97" s="20">
        <v>72</v>
      </c>
      <c r="Q97" s="20">
        <v>51</v>
      </c>
      <c r="R97" s="20">
        <v>84</v>
      </c>
      <c r="S97" s="20">
        <v>60</v>
      </c>
      <c r="T97" s="20">
        <v>17</v>
      </c>
      <c r="U97" s="20">
        <v>15</v>
      </c>
      <c r="V97" s="20">
        <v>20</v>
      </c>
      <c r="W97" s="20">
        <v>42</v>
      </c>
      <c r="X97" s="20">
        <v>21</v>
      </c>
      <c r="Y97" s="20">
        <v>38</v>
      </c>
      <c r="Z97" s="15">
        <f t="shared" si="2"/>
        <v>970</v>
      </c>
      <c r="AA97" s="18" t="s">
        <v>30</v>
      </c>
      <c r="AB97" s="19">
        <f t="shared" si="3"/>
        <v>64.666666666666671</v>
      </c>
    </row>
    <row r="98" spans="1:28">
      <c r="A98" s="3">
        <v>2026</v>
      </c>
      <c r="B98" s="15" t="s">
        <v>227</v>
      </c>
      <c r="C98" s="16" t="s">
        <v>228</v>
      </c>
      <c r="D98" s="15">
        <v>58</v>
      </c>
      <c r="E98" s="15">
        <v>50</v>
      </c>
      <c r="F98" s="15">
        <v>58</v>
      </c>
      <c r="G98" s="15">
        <v>60</v>
      </c>
      <c r="H98" s="18">
        <v>57</v>
      </c>
      <c r="I98" s="20">
        <v>38</v>
      </c>
      <c r="J98" s="20">
        <v>32</v>
      </c>
      <c r="K98" s="20">
        <v>40</v>
      </c>
      <c r="L98" s="20">
        <v>37</v>
      </c>
      <c r="M98" s="20">
        <v>37</v>
      </c>
      <c r="N98" s="20">
        <v>63</v>
      </c>
      <c r="O98" s="20">
        <v>13</v>
      </c>
      <c r="P98" s="20">
        <v>80</v>
      </c>
      <c r="Q98" s="20">
        <v>69</v>
      </c>
      <c r="R98" s="20">
        <v>67</v>
      </c>
      <c r="S98" s="20">
        <v>62</v>
      </c>
      <c r="T98" s="20">
        <v>18</v>
      </c>
      <c r="U98" s="20">
        <v>40</v>
      </c>
      <c r="V98" s="20">
        <v>21</v>
      </c>
      <c r="W98" s="20">
        <v>39</v>
      </c>
      <c r="X98" s="20">
        <v>21</v>
      </c>
      <c r="Y98" s="20">
        <v>39</v>
      </c>
      <c r="Z98" s="15">
        <f t="shared" si="2"/>
        <v>999</v>
      </c>
      <c r="AA98" s="18" t="s">
        <v>33</v>
      </c>
      <c r="AB98" s="19">
        <f t="shared" si="3"/>
        <v>66.599999999999994</v>
      </c>
    </row>
    <row r="99" spans="1:28">
      <c r="A99" s="3">
        <v>2063</v>
      </c>
      <c r="B99" s="15" t="s">
        <v>229</v>
      </c>
      <c r="C99" s="16" t="s">
        <v>230</v>
      </c>
      <c r="D99" s="15">
        <v>47</v>
      </c>
      <c r="E99" s="15">
        <v>58</v>
      </c>
      <c r="F99" s="15">
        <v>61</v>
      </c>
      <c r="G99" s="15">
        <v>64</v>
      </c>
      <c r="H99" s="18">
        <v>53</v>
      </c>
      <c r="I99" s="20">
        <v>38</v>
      </c>
      <c r="J99" s="20">
        <v>33</v>
      </c>
      <c r="K99" s="20">
        <v>41</v>
      </c>
      <c r="L99" s="20">
        <v>31</v>
      </c>
      <c r="M99" s="20">
        <v>43</v>
      </c>
      <c r="N99" s="20">
        <v>54</v>
      </c>
      <c r="O99" s="20">
        <v>18</v>
      </c>
      <c r="P99" s="20">
        <v>70</v>
      </c>
      <c r="Q99" s="20">
        <v>53</v>
      </c>
      <c r="R99" s="20">
        <v>71</v>
      </c>
      <c r="S99" s="20">
        <v>50</v>
      </c>
      <c r="T99" s="20">
        <v>19</v>
      </c>
      <c r="U99" s="20">
        <v>22</v>
      </c>
      <c r="V99" s="20">
        <v>20</v>
      </c>
      <c r="W99" s="20">
        <v>32</v>
      </c>
      <c r="X99" s="20">
        <v>21</v>
      </c>
      <c r="Y99" s="20">
        <v>39</v>
      </c>
      <c r="Z99" s="15">
        <f t="shared" si="2"/>
        <v>938</v>
      </c>
      <c r="AA99" s="18" t="s">
        <v>30</v>
      </c>
      <c r="AB99" s="19">
        <f t="shared" si="3"/>
        <v>62.533333333333331</v>
      </c>
    </row>
    <row r="100" spans="1:28">
      <c r="A100" s="3">
        <v>2957</v>
      </c>
      <c r="B100" s="15" t="s">
        <v>231</v>
      </c>
      <c r="C100" s="16" t="s">
        <v>232</v>
      </c>
      <c r="D100" s="15">
        <v>72</v>
      </c>
      <c r="E100" s="15">
        <v>58</v>
      </c>
      <c r="F100" s="15">
        <v>81</v>
      </c>
      <c r="G100" s="15">
        <v>72</v>
      </c>
      <c r="H100" s="18">
        <v>54</v>
      </c>
      <c r="I100" s="20">
        <v>43</v>
      </c>
      <c r="J100" s="20">
        <v>42</v>
      </c>
      <c r="K100" s="20">
        <v>47</v>
      </c>
      <c r="L100" s="20">
        <v>45</v>
      </c>
      <c r="M100" s="20">
        <v>47</v>
      </c>
      <c r="N100" s="20">
        <v>71</v>
      </c>
      <c r="O100" s="20">
        <v>21</v>
      </c>
      <c r="P100" s="20">
        <v>84</v>
      </c>
      <c r="Q100" s="20">
        <v>63</v>
      </c>
      <c r="R100" s="20">
        <v>63</v>
      </c>
      <c r="S100" s="20">
        <v>74</v>
      </c>
      <c r="T100" s="20">
        <v>24</v>
      </c>
      <c r="U100" s="20">
        <v>21</v>
      </c>
      <c r="V100" s="20">
        <v>22</v>
      </c>
      <c r="W100" s="20">
        <v>40</v>
      </c>
      <c r="X100" s="20">
        <v>19</v>
      </c>
      <c r="Y100" s="20">
        <v>37</v>
      </c>
      <c r="Z100" s="15">
        <f t="shared" si="2"/>
        <v>1100</v>
      </c>
      <c r="AA100" s="18" t="s">
        <v>33</v>
      </c>
      <c r="AB100" s="19">
        <f t="shared" si="3"/>
        <v>73.333333333333329</v>
      </c>
    </row>
    <row r="101" spans="1:28">
      <c r="A101" s="3">
        <v>2027</v>
      </c>
      <c r="B101" s="15" t="s">
        <v>233</v>
      </c>
      <c r="C101" s="16" t="s">
        <v>234</v>
      </c>
      <c r="D101" s="15">
        <v>89</v>
      </c>
      <c r="E101" s="15">
        <v>74</v>
      </c>
      <c r="F101" s="15">
        <v>66</v>
      </c>
      <c r="G101" s="15">
        <v>63</v>
      </c>
      <c r="H101" s="18">
        <v>62</v>
      </c>
      <c r="I101" s="20">
        <v>35</v>
      </c>
      <c r="J101" s="20">
        <v>44</v>
      </c>
      <c r="K101" s="20">
        <v>45</v>
      </c>
      <c r="L101" s="20">
        <v>44</v>
      </c>
      <c r="M101" s="20">
        <v>39</v>
      </c>
      <c r="N101" s="20">
        <v>86</v>
      </c>
      <c r="O101" s="20">
        <v>17</v>
      </c>
      <c r="P101" s="20">
        <v>81</v>
      </c>
      <c r="Q101" s="20">
        <v>62</v>
      </c>
      <c r="R101" s="20">
        <v>85</v>
      </c>
      <c r="S101" s="20">
        <v>77</v>
      </c>
      <c r="T101" s="20">
        <v>24</v>
      </c>
      <c r="U101" s="20">
        <v>40</v>
      </c>
      <c r="V101" s="20">
        <v>21</v>
      </c>
      <c r="W101" s="20">
        <v>44</v>
      </c>
      <c r="X101" s="20">
        <v>20</v>
      </c>
      <c r="Y101" s="20">
        <v>45</v>
      </c>
      <c r="Z101" s="15">
        <f t="shared" si="2"/>
        <v>1163</v>
      </c>
      <c r="AA101" s="18" t="s">
        <v>33</v>
      </c>
      <c r="AB101" s="19">
        <f t="shared" si="3"/>
        <v>77.533333333333331</v>
      </c>
    </row>
    <row r="102" spans="1:28">
      <c r="A102" s="3">
        <v>2958</v>
      </c>
      <c r="B102" s="15" t="s">
        <v>235</v>
      </c>
      <c r="C102" s="16" t="s">
        <v>236</v>
      </c>
      <c r="D102" s="15">
        <v>71</v>
      </c>
      <c r="E102" s="15">
        <v>42</v>
      </c>
      <c r="F102" s="15">
        <v>59</v>
      </c>
      <c r="G102" s="15">
        <v>60</v>
      </c>
      <c r="H102" s="18">
        <v>50</v>
      </c>
      <c r="I102" s="20">
        <v>27</v>
      </c>
      <c r="J102" s="20">
        <v>24</v>
      </c>
      <c r="K102" s="20">
        <v>29</v>
      </c>
      <c r="L102" s="20">
        <v>34</v>
      </c>
      <c r="M102" s="20">
        <v>43</v>
      </c>
      <c r="N102" s="20">
        <v>54</v>
      </c>
      <c r="O102" s="20">
        <v>17</v>
      </c>
      <c r="P102" s="20">
        <v>70</v>
      </c>
      <c r="Q102" s="20">
        <v>43</v>
      </c>
      <c r="R102" s="20">
        <v>62</v>
      </c>
      <c r="S102" s="20">
        <v>49</v>
      </c>
      <c r="T102" s="20">
        <v>15</v>
      </c>
      <c r="U102" s="20">
        <v>14</v>
      </c>
      <c r="V102" s="20">
        <v>20</v>
      </c>
      <c r="W102" s="20">
        <v>25</v>
      </c>
      <c r="X102" s="20">
        <v>20</v>
      </c>
      <c r="Y102" s="20">
        <v>30</v>
      </c>
      <c r="Z102" s="15">
        <f t="shared" si="2"/>
        <v>858</v>
      </c>
      <c r="AA102" s="18" t="s">
        <v>55</v>
      </c>
      <c r="AB102" s="19">
        <f t="shared" si="3"/>
        <v>57.2</v>
      </c>
    </row>
    <row r="103" spans="1:28">
      <c r="A103" s="3">
        <v>2028</v>
      </c>
      <c r="B103" s="15" t="s">
        <v>237</v>
      </c>
      <c r="C103" s="16" t="s">
        <v>238</v>
      </c>
      <c r="D103" s="15">
        <v>47</v>
      </c>
      <c r="E103" s="15">
        <v>43</v>
      </c>
      <c r="F103" s="15">
        <v>53</v>
      </c>
      <c r="G103" s="15">
        <v>49</v>
      </c>
      <c r="H103" s="18">
        <v>43</v>
      </c>
      <c r="I103" s="20">
        <v>35</v>
      </c>
      <c r="J103" s="20">
        <v>30</v>
      </c>
      <c r="K103" s="20">
        <v>38</v>
      </c>
      <c r="L103" s="20">
        <v>32</v>
      </c>
      <c r="M103" s="20">
        <v>35</v>
      </c>
      <c r="N103" s="20">
        <v>36</v>
      </c>
      <c r="O103" s="20">
        <v>10</v>
      </c>
      <c r="P103" s="20">
        <v>62</v>
      </c>
      <c r="Q103" s="20">
        <v>53</v>
      </c>
      <c r="R103" s="20">
        <v>44</v>
      </c>
      <c r="S103" s="20">
        <v>56</v>
      </c>
      <c r="T103" s="20">
        <v>13</v>
      </c>
      <c r="U103" s="20">
        <v>23</v>
      </c>
      <c r="V103" s="20">
        <v>18</v>
      </c>
      <c r="W103" s="20">
        <v>32</v>
      </c>
      <c r="X103" s="20">
        <v>18</v>
      </c>
      <c r="Y103" s="20">
        <v>33</v>
      </c>
      <c r="Z103" s="15">
        <f t="shared" si="2"/>
        <v>803</v>
      </c>
      <c r="AA103" s="18" t="s">
        <v>55</v>
      </c>
      <c r="AB103" s="19">
        <f t="shared" si="3"/>
        <v>53.533333333333331</v>
      </c>
    </row>
    <row r="104" spans="1:28">
      <c r="A104" s="3">
        <v>2959</v>
      </c>
      <c r="B104" s="15" t="s">
        <v>239</v>
      </c>
      <c r="C104" s="16" t="s">
        <v>240</v>
      </c>
      <c r="D104" s="15">
        <v>82</v>
      </c>
      <c r="E104" s="15">
        <v>58</v>
      </c>
      <c r="F104" s="15">
        <v>73</v>
      </c>
      <c r="G104" s="15">
        <v>78</v>
      </c>
      <c r="H104" s="18">
        <v>75</v>
      </c>
      <c r="I104" s="20">
        <v>30</v>
      </c>
      <c r="J104" s="20">
        <v>29</v>
      </c>
      <c r="K104" s="20">
        <v>44</v>
      </c>
      <c r="L104" s="20">
        <v>43</v>
      </c>
      <c r="M104" s="20">
        <v>48</v>
      </c>
      <c r="N104" s="20">
        <v>93</v>
      </c>
      <c r="O104" s="20">
        <v>20</v>
      </c>
      <c r="P104" s="20">
        <v>81</v>
      </c>
      <c r="Q104" s="20">
        <v>65</v>
      </c>
      <c r="R104" s="20">
        <v>85</v>
      </c>
      <c r="S104" s="20">
        <v>63</v>
      </c>
      <c r="T104" s="20">
        <v>16</v>
      </c>
      <c r="U104" s="20">
        <v>32</v>
      </c>
      <c r="V104" s="20">
        <v>23</v>
      </c>
      <c r="W104" s="20">
        <v>36</v>
      </c>
      <c r="X104" s="20">
        <v>21</v>
      </c>
      <c r="Y104" s="20">
        <v>39</v>
      </c>
      <c r="Z104" s="15">
        <f t="shared" si="2"/>
        <v>1134</v>
      </c>
      <c r="AA104" s="18" t="s">
        <v>33</v>
      </c>
      <c r="AB104" s="19">
        <f t="shared" si="3"/>
        <v>75.599999999999994</v>
      </c>
    </row>
    <row r="105" spans="1:28">
      <c r="A105" s="3">
        <v>2960</v>
      </c>
      <c r="B105" s="15" t="s">
        <v>241</v>
      </c>
      <c r="C105" s="16" t="s">
        <v>242</v>
      </c>
      <c r="D105" s="15">
        <v>78</v>
      </c>
      <c r="E105" s="15">
        <v>68</v>
      </c>
      <c r="F105" s="15">
        <v>65</v>
      </c>
      <c r="G105" s="15">
        <v>71</v>
      </c>
      <c r="H105" s="18">
        <v>61</v>
      </c>
      <c r="I105" s="20">
        <v>36</v>
      </c>
      <c r="J105" s="20">
        <v>39</v>
      </c>
      <c r="K105" s="20">
        <v>46</v>
      </c>
      <c r="L105" s="20">
        <v>44</v>
      </c>
      <c r="M105" s="20">
        <v>43</v>
      </c>
      <c r="N105" s="20">
        <v>92</v>
      </c>
      <c r="O105" s="20">
        <v>20</v>
      </c>
      <c r="P105" s="20">
        <v>89</v>
      </c>
      <c r="Q105" s="20">
        <v>70</v>
      </c>
      <c r="R105" s="20">
        <v>75</v>
      </c>
      <c r="S105" s="20">
        <v>83</v>
      </c>
      <c r="T105" s="20">
        <v>23</v>
      </c>
      <c r="U105" s="20">
        <v>41</v>
      </c>
      <c r="V105" s="20">
        <v>23</v>
      </c>
      <c r="W105" s="20">
        <v>43</v>
      </c>
      <c r="X105" s="20">
        <v>23</v>
      </c>
      <c r="Y105" s="20">
        <v>45</v>
      </c>
      <c r="Z105" s="15">
        <f t="shared" si="2"/>
        <v>1178</v>
      </c>
      <c r="AA105" s="18" t="s">
        <v>33</v>
      </c>
      <c r="AB105" s="19">
        <f t="shared" si="3"/>
        <v>78.533333333333331</v>
      </c>
    </row>
    <row r="106" spans="1:28">
      <c r="A106" s="3">
        <v>2030</v>
      </c>
      <c r="B106" s="15" t="s">
        <v>243</v>
      </c>
      <c r="C106" s="16" t="s">
        <v>244</v>
      </c>
      <c r="D106" s="15">
        <v>78</v>
      </c>
      <c r="E106" s="15">
        <v>47</v>
      </c>
      <c r="F106" s="15">
        <v>58</v>
      </c>
      <c r="G106" s="15">
        <v>72</v>
      </c>
      <c r="H106" s="18">
        <v>47</v>
      </c>
      <c r="I106" s="20">
        <v>35</v>
      </c>
      <c r="J106" s="20">
        <v>24</v>
      </c>
      <c r="K106" s="20">
        <v>37</v>
      </c>
      <c r="L106" s="20">
        <v>31</v>
      </c>
      <c r="M106" s="20">
        <v>34</v>
      </c>
      <c r="N106" s="20">
        <v>68</v>
      </c>
      <c r="O106" s="20">
        <v>10</v>
      </c>
      <c r="P106" s="20">
        <v>76</v>
      </c>
      <c r="Q106" s="20">
        <v>61</v>
      </c>
      <c r="R106" s="20">
        <v>51</v>
      </c>
      <c r="S106" s="20">
        <v>62</v>
      </c>
      <c r="T106" s="20">
        <v>19</v>
      </c>
      <c r="U106" s="20">
        <v>22</v>
      </c>
      <c r="V106" s="20">
        <v>16</v>
      </c>
      <c r="W106" s="20">
        <v>38</v>
      </c>
      <c r="X106" s="20">
        <v>17</v>
      </c>
      <c r="Y106" s="20">
        <v>20</v>
      </c>
      <c r="Z106" s="15">
        <f t="shared" si="2"/>
        <v>923</v>
      </c>
      <c r="AA106" s="18" t="s">
        <v>30</v>
      </c>
      <c r="AB106" s="19">
        <f t="shared" si="3"/>
        <v>61.533333333333331</v>
      </c>
    </row>
    <row r="107" spans="1:28">
      <c r="A107" s="3">
        <v>2069</v>
      </c>
      <c r="B107" s="15" t="s">
        <v>245</v>
      </c>
      <c r="C107" s="16" t="s">
        <v>246</v>
      </c>
      <c r="D107" s="15">
        <v>79</v>
      </c>
      <c r="E107" s="15">
        <v>72</v>
      </c>
      <c r="F107" s="15">
        <v>70</v>
      </c>
      <c r="G107" s="15">
        <v>80</v>
      </c>
      <c r="H107" s="18">
        <v>72</v>
      </c>
      <c r="I107" s="20">
        <v>42</v>
      </c>
      <c r="J107" s="20">
        <v>43</v>
      </c>
      <c r="K107" s="20">
        <v>47</v>
      </c>
      <c r="L107" s="20">
        <v>47</v>
      </c>
      <c r="M107" s="20">
        <v>44</v>
      </c>
      <c r="N107" s="20">
        <v>79</v>
      </c>
      <c r="O107" s="20">
        <v>21</v>
      </c>
      <c r="P107" s="20">
        <v>81</v>
      </c>
      <c r="Q107" s="20">
        <v>76</v>
      </c>
      <c r="R107" s="20">
        <v>77</v>
      </c>
      <c r="S107" s="20">
        <v>79</v>
      </c>
      <c r="T107" s="20">
        <v>24</v>
      </c>
      <c r="U107" s="20">
        <v>33</v>
      </c>
      <c r="V107" s="20">
        <v>24</v>
      </c>
      <c r="W107" s="20">
        <v>46</v>
      </c>
      <c r="X107" s="20">
        <v>24</v>
      </c>
      <c r="Y107" s="20">
        <v>45</v>
      </c>
      <c r="Z107" s="15">
        <f t="shared" si="2"/>
        <v>1205</v>
      </c>
      <c r="AA107" s="18" t="s">
        <v>33</v>
      </c>
      <c r="AB107" s="19">
        <f t="shared" si="3"/>
        <v>80.333333333333329</v>
      </c>
    </row>
    <row r="108" spans="1:28">
      <c r="A108" s="3">
        <v>2961</v>
      </c>
      <c r="B108" s="15" t="s">
        <v>247</v>
      </c>
      <c r="C108" s="16" t="s">
        <v>248</v>
      </c>
      <c r="D108" s="15">
        <v>85</v>
      </c>
      <c r="E108" s="15">
        <v>66</v>
      </c>
      <c r="F108" s="15">
        <v>67</v>
      </c>
      <c r="G108" s="15">
        <v>71</v>
      </c>
      <c r="H108" s="18">
        <v>63</v>
      </c>
      <c r="I108" s="20">
        <v>39</v>
      </c>
      <c r="J108" s="20">
        <v>40</v>
      </c>
      <c r="K108" s="20">
        <v>47</v>
      </c>
      <c r="L108" s="20">
        <v>46</v>
      </c>
      <c r="M108" s="20">
        <v>44</v>
      </c>
      <c r="N108" s="20">
        <v>85</v>
      </c>
      <c r="O108" s="20">
        <v>18</v>
      </c>
      <c r="P108" s="20">
        <v>80</v>
      </c>
      <c r="Q108" s="20">
        <v>54</v>
      </c>
      <c r="R108" s="20">
        <v>81</v>
      </c>
      <c r="S108" s="20">
        <v>64</v>
      </c>
      <c r="T108" s="20">
        <v>22</v>
      </c>
      <c r="U108" s="20">
        <v>38</v>
      </c>
      <c r="V108" s="20">
        <v>23</v>
      </c>
      <c r="W108" s="20">
        <v>46</v>
      </c>
      <c r="X108" s="20">
        <v>20</v>
      </c>
      <c r="Y108" s="20">
        <v>42</v>
      </c>
      <c r="Z108" s="15">
        <f t="shared" si="2"/>
        <v>1141</v>
      </c>
      <c r="AA108" s="18" t="s">
        <v>33</v>
      </c>
      <c r="AB108" s="19">
        <f t="shared" si="3"/>
        <v>76.066666666666663</v>
      </c>
    </row>
    <row r="109" spans="1:28">
      <c r="A109" s="3">
        <v>2031</v>
      </c>
      <c r="B109" s="15" t="s">
        <v>249</v>
      </c>
      <c r="C109" s="16" t="s">
        <v>250</v>
      </c>
      <c r="D109" s="15">
        <v>64</v>
      </c>
      <c r="E109" s="15">
        <v>60</v>
      </c>
      <c r="F109" s="15">
        <v>77</v>
      </c>
      <c r="G109" s="15">
        <v>73</v>
      </c>
      <c r="H109" s="18">
        <v>64</v>
      </c>
      <c r="I109" s="20">
        <v>33</v>
      </c>
      <c r="J109" s="20">
        <v>34</v>
      </c>
      <c r="K109" s="20">
        <v>40</v>
      </c>
      <c r="L109" s="20">
        <v>39</v>
      </c>
      <c r="M109" s="20">
        <v>36</v>
      </c>
      <c r="N109" s="20">
        <v>57</v>
      </c>
      <c r="O109" s="20">
        <v>17</v>
      </c>
      <c r="P109" s="20">
        <v>82</v>
      </c>
      <c r="Q109" s="20">
        <v>75</v>
      </c>
      <c r="R109" s="20">
        <v>79</v>
      </c>
      <c r="S109" s="20">
        <v>66</v>
      </c>
      <c r="T109" s="20">
        <v>22</v>
      </c>
      <c r="U109" s="20">
        <v>35</v>
      </c>
      <c r="V109" s="20">
        <v>22</v>
      </c>
      <c r="W109" s="20">
        <v>41</v>
      </c>
      <c r="X109" s="20">
        <v>20</v>
      </c>
      <c r="Y109" s="20">
        <v>39</v>
      </c>
      <c r="Z109" s="15">
        <f t="shared" si="2"/>
        <v>1075</v>
      </c>
      <c r="AA109" s="18" t="s">
        <v>33</v>
      </c>
      <c r="AB109" s="19">
        <f t="shared" si="3"/>
        <v>71.666666666666671</v>
      </c>
    </row>
    <row r="110" spans="1:28">
      <c r="A110" s="3">
        <v>2032</v>
      </c>
      <c r="B110" s="15" t="s">
        <v>251</v>
      </c>
      <c r="C110" s="16" t="s">
        <v>252</v>
      </c>
      <c r="D110" s="15">
        <v>88</v>
      </c>
      <c r="E110" s="15">
        <v>55</v>
      </c>
      <c r="F110" s="15">
        <v>62</v>
      </c>
      <c r="G110" s="15">
        <v>67</v>
      </c>
      <c r="H110" s="18">
        <v>57</v>
      </c>
      <c r="I110" s="20">
        <v>37</v>
      </c>
      <c r="J110" s="20">
        <v>29</v>
      </c>
      <c r="K110" s="20">
        <v>47</v>
      </c>
      <c r="L110" s="20">
        <v>41</v>
      </c>
      <c r="M110" s="20">
        <v>43</v>
      </c>
      <c r="N110" s="21">
        <v>48</v>
      </c>
      <c r="O110" s="20">
        <v>19</v>
      </c>
      <c r="P110" s="20">
        <v>73</v>
      </c>
      <c r="Q110" s="20">
        <v>51</v>
      </c>
      <c r="R110" s="20">
        <v>60</v>
      </c>
      <c r="S110" s="20">
        <v>56</v>
      </c>
      <c r="T110" s="20">
        <v>20</v>
      </c>
      <c r="U110" s="20">
        <v>27</v>
      </c>
      <c r="V110" s="20">
        <v>22</v>
      </c>
      <c r="W110" s="20">
        <v>22</v>
      </c>
      <c r="X110" s="20">
        <v>24</v>
      </c>
      <c r="Y110" s="20">
        <v>29</v>
      </c>
      <c r="Z110" s="15">
        <f t="shared" si="2"/>
        <v>977</v>
      </c>
      <c r="AA110" s="18" t="s">
        <v>55</v>
      </c>
      <c r="AB110" s="19">
        <f t="shared" si="3"/>
        <v>65.13333333333334</v>
      </c>
    </row>
    <row r="111" spans="1:28">
      <c r="A111" s="3">
        <v>2963</v>
      </c>
      <c r="B111" s="15" t="s">
        <v>253</v>
      </c>
      <c r="C111" s="16" t="s">
        <v>254</v>
      </c>
      <c r="D111" s="15">
        <v>83</v>
      </c>
      <c r="E111" s="15">
        <v>58</v>
      </c>
      <c r="F111" s="15">
        <v>57</v>
      </c>
      <c r="G111" s="15">
        <v>50</v>
      </c>
      <c r="H111" s="18">
        <v>48</v>
      </c>
      <c r="I111" s="20">
        <v>38</v>
      </c>
      <c r="J111" s="20">
        <v>35</v>
      </c>
      <c r="K111" s="20">
        <v>43</v>
      </c>
      <c r="L111" s="20">
        <v>36</v>
      </c>
      <c r="M111" s="20">
        <v>46</v>
      </c>
      <c r="N111" s="20">
        <v>65</v>
      </c>
      <c r="O111" s="20">
        <v>20</v>
      </c>
      <c r="P111" s="20">
        <v>81</v>
      </c>
      <c r="Q111" s="20">
        <v>69</v>
      </c>
      <c r="R111" s="20">
        <v>61</v>
      </c>
      <c r="S111" s="20">
        <v>80</v>
      </c>
      <c r="T111" s="20">
        <v>20</v>
      </c>
      <c r="U111" s="20">
        <v>36</v>
      </c>
      <c r="V111" s="20">
        <v>22</v>
      </c>
      <c r="W111" s="20">
        <v>46</v>
      </c>
      <c r="X111" s="20">
        <v>23</v>
      </c>
      <c r="Y111" s="20">
        <v>43</v>
      </c>
      <c r="Z111" s="15">
        <f t="shared" si="2"/>
        <v>1060</v>
      </c>
      <c r="AA111" s="18" t="s">
        <v>33</v>
      </c>
      <c r="AB111" s="19">
        <f t="shared" si="3"/>
        <v>70.666666666666671</v>
      </c>
    </row>
    <row r="112" spans="1:28">
      <c r="A112" s="3">
        <v>2033</v>
      </c>
      <c r="B112" s="15" t="s">
        <v>255</v>
      </c>
      <c r="C112" s="16" t="s">
        <v>256</v>
      </c>
      <c r="D112" s="15">
        <v>66</v>
      </c>
      <c r="E112" s="15">
        <v>47</v>
      </c>
      <c r="F112" s="15">
        <v>67</v>
      </c>
      <c r="G112" s="15">
        <v>62</v>
      </c>
      <c r="H112" s="18">
        <v>42</v>
      </c>
      <c r="I112" s="20">
        <v>40</v>
      </c>
      <c r="J112" s="20">
        <v>32</v>
      </c>
      <c r="K112" s="20">
        <v>41</v>
      </c>
      <c r="L112" s="20">
        <v>38</v>
      </c>
      <c r="M112" s="20">
        <v>43</v>
      </c>
      <c r="N112" s="20">
        <v>58</v>
      </c>
      <c r="O112" s="20">
        <v>17</v>
      </c>
      <c r="P112" s="20">
        <v>73</v>
      </c>
      <c r="Q112" s="20">
        <v>52</v>
      </c>
      <c r="R112" s="20">
        <v>77</v>
      </c>
      <c r="S112" s="20">
        <v>58</v>
      </c>
      <c r="T112" s="20">
        <v>19</v>
      </c>
      <c r="U112" s="20">
        <v>31</v>
      </c>
      <c r="V112" s="20">
        <v>22</v>
      </c>
      <c r="W112" s="20">
        <v>42</v>
      </c>
      <c r="X112" s="20">
        <v>22</v>
      </c>
      <c r="Y112" s="20">
        <v>43</v>
      </c>
      <c r="Z112" s="15">
        <f t="shared" si="2"/>
        <v>992</v>
      </c>
      <c r="AA112" s="18" t="s">
        <v>33</v>
      </c>
      <c r="AB112" s="19">
        <f t="shared" si="3"/>
        <v>66.13333333333334</v>
      </c>
    </row>
    <row r="113" spans="1:28">
      <c r="A113" s="3">
        <v>2034</v>
      </c>
      <c r="B113" s="15" t="s">
        <v>257</v>
      </c>
      <c r="C113" s="16" t="s">
        <v>258</v>
      </c>
      <c r="D113" s="15">
        <v>53</v>
      </c>
      <c r="E113" s="15">
        <v>40</v>
      </c>
      <c r="F113" s="15">
        <v>58</v>
      </c>
      <c r="G113" s="15">
        <v>43</v>
      </c>
      <c r="H113" s="18">
        <v>40</v>
      </c>
      <c r="I113" s="20">
        <v>38</v>
      </c>
      <c r="J113" s="20">
        <v>35</v>
      </c>
      <c r="K113" s="20">
        <v>40</v>
      </c>
      <c r="L113" s="20">
        <v>30</v>
      </c>
      <c r="M113" s="20">
        <v>40</v>
      </c>
      <c r="N113" s="20">
        <v>58</v>
      </c>
      <c r="O113" s="20">
        <v>19</v>
      </c>
      <c r="P113" s="20">
        <v>59</v>
      </c>
      <c r="Q113" s="20">
        <v>33</v>
      </c>
      <c r="R113" s="20">
        <v>29</v>
      </c>
      <c r="S113" s="20">
        <v>59</v>
      </c>
      <c r="T113" s="20">
        <v>20</v>
      </c>
      <c r="U113" s="20">
        <v>10</v>
      </c>
      <c r="V113" s="20">
        <v>17</v>
      </c>
      <c r="W113" s="20">
        <v>40</v>
      </c>
      <c r="X113" s="20">
        <v>18</v>
      </c>
      <c r="Y113" s="20">
        <v>35</v>
      </c>
      <c r="Z113" s="15">
        <f t="shared" si="2"/>
        <v>814</v>
      </c>
      <c r="AA113" s="18" t="s">
        <v>55</v>
      </c>
      <c r="AB113" s="19">
        <f t="shared" si="3"/>
        <v>54.266666666666666</v>
      </c>
    </row>
    <row r="114" spans="1:28">
      <c r="A114" s="3">
        <v>2035</v>
      </c>
      <c r="B114" s="15" t="s">
        <v>259</v>
      </c>
      <c r="C114" s="16" t="s">
        <v>260</v>
      </c>
      <c r="D114" s="15">
        <v>79</v>
      </c>
      <c r="E114" s="15">
        <v>40</v>
      </c>
      <c r="F114" s="15">
        <v>63</v>
      </c>
      <c r="G114" s="15">
        <v>52</v>
      </c>
      <c r="H114" s="18">
        <v>51</v>
      </c>
      <c r="I114" s="20">
        <v>37</v>
      </c>
      <c r="J114" s="20">
        <v>35</v>
      </c>
      <c r="K114" s="20">
        <v>39</v>
      </c>
      <c r="L114" s="20">
        <v>38</v>
      </c>
      <c r="M114" s="20">
        <v>35</v>
      </c>
      <c r="N114" s="20">
        <v>75</v>
      </c>
      <c r="O114" s="20">
        <v>15</v>
      </c>
      <c r="P114" s="20">
        <v>76</v>
      </c>
      <c r="Q114" s="20">
        <v>51</v>
      </c>
      <c r="R114" s="20">
        <v>65</v>
      </c>
      <c r="S114" s="20">
        <v>65</v>
      </c>
      <c r="T114" s="20">
        <v>14</v>
      </c>
      <c r="U114" s="20">
        <v>36</v>
      </c>
      <c r="V114" s="20">
        <v>21</v>
      </c>
      <c r="W114" s="20">
        <v>30</v>
      </c>
      <c r="X114" s="20">
        <v>19</v>
      </c>
      <c r="Y114" s="20">
        <v>33</v>
      </c>
      <c r="Z114" s="15">
        <f t="shared" si="2"/>
        <v>969</v>
      </c>
      <c r="AA114" s="18" t="s">
        <v>30</v>
      </c>
      <c r="AB114" s="19">
        <f t="shared" si="3"/>
        <v>64.599999999999994</v>
      </c>
    </row>
    <row r="115" spans="1:28">
      <c r="A115" s="3">
        <v>2966</v>
      </c>
      <c r="B115" s="15" t="s">
        <v>261</v>
      </c>
      <c r="C115" s="16" t="s">
        <v>262</v>
      </c>
      <c r="D115" s="15">
        <v>63</v>
      </c>
      <c r="E115" s="15">
        <v>42</v>
      </c>
      <c r="F115" s="15">
        <v>68</v>
      </c>
      <c r="G115" s="15">
        <v>51</v>
      </c>
      <c r="H115" s="18">
        <v>44</v>
      </c>
      <c r="I115" s="20">
        <v>36</v>
      </c>
      <c r="J115" s="20">
        <v>21</v>
      </c>
      <c r="K115" s="20">
        <v>38</v>
      </c>
      <c r="L115" s="20">
        <v>37</v>
      </c>
      <c r="M115" s="20">
        <v>41</v>
      </c>
      <c r="N115" s="20">
        <v>68</v>
      </c>
      <c r="O115" s="20">
        <v>19</v>
      </c>
      <c r="P115" s="20">
        <v>82</v>
      </c>
      <c r="Q115" s="20">
        <v>51</v>
      </c>
      <c r="R115" s="20">
        <v>70</v>
      </c>
      <c r="S115" s="20">
        <v>75</v>
      </c>
      <c r="T115" s="20">
        <v>19</v>
      </c>
      <c r="U115" s="20">
        <v>37</v>
      </c>
      <c r="V115" s="20">
        <v>22</v>
      </c>
      <c r="W115" s="20">
        <v>42</v>
      </c>
      <c r="X115" s="20">
        <v>21</v>
      </c>
      <c r="Y115" s="20">
        <v>35</v>
      </c>
      <c r="Z115" s="15">
        <f t="shared" si="2"/>
        <v>982</v>
      </c>
      <c r="AA115" s="18" t="s">
        <v>30</v>
      </c>
      <c r="AB115" s="19">
        <f t="shared" si="3"/>
        <v>65.466666666666669</v>
      </c>
    </row>
    <row r="116" spans="1:28">
      <c r="A116" s="3">
        <v>2947</v>
      </c>
      <c r="B116" s="15" t="s">
        <v>263</v>
      </c>
      <c r="C116" s="16" t="s">
        <v>264</v>
      </c>
      <c r="D116" s="15">
        <v>69</v>
      </c>
      <c r="E116" s="15">
        <v>67</v>
      </c>
      <c r="F116" s="15">
        <v>68</v>
      </c>
      <c r="G116" s="15">
        <v>69</v>
      </c>
      <c r="H116" s="18">
        <v>67</v>
      </c>
      <c r="I116" s="20">
        <v>39</v>
      </c>
      <c r="J116" s="20">
        <v>38</v>
      </c>
      <c r="K116" s="20">
        <v>42</v>
      </c>
      <c r="L116" s="20">
        <v>44</v>
      </c>
      <c r="M116" s="20">
        <v>46</v>
      </c>
      <c r="N116" s="20">
        <v>56</v>
      </c>
      <c r="O116" s="20">
        <v>13</v>
      </c>
      <c r="P116" s="20">
        <v>66</v>
      </c>
      <c r="Q116" s="20">
        <v>41</v>
      </c>
      <c r="R116" s="20">
        <v>66</v>
      </c>
      <c r="S116" s="20">
        <v>58</v>
      </c>
      <c r="T116" s="20">
        <v>16</v>
      </c>
      <c r="U116" s="20">
        <v>24</v>
      </c>
      <c r="V116" s="20">
        <v>22</v>
      </c>
      <c r="W116" s="20">
        <v>35</v>
      </c>
      <c r="X116" s="20">
        <v>20</v>
      </c>
      <c r="Y116" s="20">
        <v>39</v>
      </c>
      <c r="Z116" s="15">
        <f t="shared" si="2"/>
        <v>1005</v>
      </c>
      <c r="AA116" s="18" t="s">
        <v>33</v>
      </c>
      <c r="AB116" s="19">
        <f t="shared" si="3"/>
        <v>67</v>
      </c>
    </row>
    <row r="117" spans="1:28">
      <c r="A117" s="3">
        <v>2029</v>
      </c>
      <c r="B117" s="15" t="s">
        <v>265</v>
      </c>
      <c r="C117" s="16" t="s">
        <v>266</v>
      </c>
      <c r="D117" s="15">
        <v>67</v>
      </c>
      <c r="E117" s="15">
        <v>46</v>
      </c>
      <c r="F117" s="15">
        <v>60</v>
      </c>
      <c r="G117" s="15">
        <v>63</v>
      </c>
      <c r="H117" s="18">
        <v>58</v>
      </c>
      <c r="I117" s="20">
        <v>35</v>
      </c>
      <c r="J117" s="20">
        <v>29</v>
      </c>
      <c r="K117" s="20">
        <v>40</v>
      </c>
      <c r="L117" s="20">
        <v>38</v>
      </c>
      <c r="M117" s="20">
        <v>36</v>
      </c>
      <c r="N117" s="20">
        <v>68</v>
      </c>
      <c r="O117" s="20">
        <v>11</v>
      </c>
      <c r="P117" s="20">
        <v>65</v>
      </c>
      <c r="Q117" s="20">
        <v>43</v>
      </c>
      <c r="R117" s="20">
        <v>69</v>
      </c>
      <c r="S117" s="20">
        <v>58</v>
      </c>
      <c r="T117" s="20">
        <v>14</v>
      </c>
      <c r="U117" s="20">
        <v>31</v>
      </c>
      <c r="V117" s="20">
        <v>18</v>
      </c>
      <c r="W117" s="20">
        <v>42</v>
      </c>
      <c r="X117" s="20">
        <v>18</v>
      </c>
      <c r="Y117" s="20">
        <v>36</v>
      </c>
      <c r="Z117" s="15">
        <f t="shared" si="2"/>
        <v>945</v>
      </c>
      <c r="AA117" s="18" t="s">
        <v>30</v>
      </c>
      <c r="AB117" s="19">
        <f t="shared" si="3"/>
        <v>63</v>
      </c>
    </row>
    <row r="118" spans="1:28">
      <c r="A118" s="3">
        <v>2036</v>
      </c>
      <c r="B118" s="15" t="s">
        <v>267</v>
      </c>
      <c r="C118" s="16" t="s">
        <v>268</v>
      </c>
      <c r="D118" s="15">
        <v>76</v>
      </c>
      <c r="E118" s="15">
        <v>54</v>
      </c>
      <c r="F118" s="15">
        <v>59</v>
      </c>
      <c r="G118" s="15">
        <v>72</v>
      </c>
      <c r="H118" s="18">
        <v>55</v>
      </c>
      <c r="I118" s="20">
        <v>32</v>
      </c>
      <c r="J118" s="20">
        <v>27</v>
      </c>
      <c r="K118" s="20">
        <v>43</v>
      </c>
      <c r="L118" s="20">
        <v>44</v>
      </c>
      <c r="M118" s="20">
        <v>41</v>
      </c>
      <c r="N118" s="20">
        <v>66</v>
      </c>
      <c r="O118" s="20">
        <v>18</v>
      </c>
      <c r="P118" s="20">
        <v>83</v>
      </c>
      <c r="Q118" s="20">
        <v>61</v>
      </c>
      <c r="R118" s="20">
        <v>81</v>
      </c>
      <c r="S118" s="20">
        <v>78</v>
      </c>
      <c r="T118" s="20">
        <v>16</v>
      </c>
      <c r="U118" s="20">
        <v>27</v>
      </c>
      <c r="V118" s="20">
        <v>21</v>
      </c>
      <c r="W118" s="20">
        <v>40</v>
      </c>
      <c r="X118" s="20">
        <v>22</v>
      </c>
      <c r="Y118" s="20">
        <v>36</v>
      </c>
      <c r="Z118" s="15">
        <f t="shared" si="2"/>
        <v>1052</v>
      </c>
      <c r="AA118" s="18" t="s">
        <v>33</v>
      </c>
      <c r="AB118" s="19">
        <f t="shared" si="3"/>
        <v>70.13333333333334</v>
      </c>
    </row>
    <row r="119" spans="1:28">
      <c r="A119" s="3">
        <v>2939</v>
      </c>
      <c r="B119" s="15" t="s">
        <v>269</v>
      </c>
      <c r="C119" s="16" t="s">
        <v>270</v>
      </c>
      <c r="D119" s="15">
        <v>73</v>
      </c>
      <c r="E119" s="15">
        <v>54</v>
      </c>
      <c r="F119" s="15">
        <v>59</v>
      </c>
      <c r="G119" s="15">
        <v>54</v>
      </c>
      <c r="H119" s="18">
        <v>67</v>
      </c>
      <c r="I119" s="20">
        <v>43</v>
      </c>
      <c r="J119" s="20">
        <v>42</v>
      </c>
      <c r="K119" s="20">
        <v>32</v>
      </c>
      <c r="L119" s="20">
        <v>44</v>
      </c>
      <c r="M119" s="20">
        <v>44</v>
      </c>
      <c r="N119" s="20">
        <v>60</v>
      </c>
      <c r="O119" s="20">
        <v>19</v>
      </c>
      <c r="P119" s="20">
        <v>68</v>
      </c>
      <c r="Q119" s="20">
        <v>56</v>
      </c>
      <c r="R119" s="20">
        <v>66</v>
      </c>
      <c r="S119" s="20">
        <v>65</v>
      </c>
      <c r="T119" s="20">
        <v>24</v>
      </c>
      <c r="U119" s="20">
        <v>38</v>
      </c>
      <c r="V119" s="20">
        <v>22</v>
      </c>
      <c r="W119" s="20">
        <v>42</v>
      </c>
      <c r="X119" s="20">
        <v>23</v>
      </c>
      <c r="Y119" s="20">
        <v>40</v>
      </c>
      <c r="Z119" s="15">
        <f t="shared" si="2"/>
        <v>1035</v>
      </c>
      <c r="AA119" s="18" t="s">
        <v>33</v>
      </c>
      <c r="AB119" s="19">
        <f t="shared" si="3"/>
        <v>69</v>
      </c>
    </row>
    <row r="120" spans="1:28">
      <c r="A120" s="3">
        <v>2967</v>
      </c>
      <c r="B120" s="15" t="s">
        <v>271</v>
      </c>
      <c r="C120" s="16" t="s">
        <v>272</v>
      </c>
      <c r="D120" s="15">
        <v>60</v>
      </c>
      <c r="E120" s="15">
        <v>40</v>
      </c>
      <c r="F120" s="15">
        <v>49</v>
      </c>
      <c r="G120" s="15">
        <v>48</v>
      </c>
      <c r="H120" s="18">
        <v>41</v>
      </c>
      <c r="I120" s="20">
        <v>10</v>
      </c>
      <c r="J120" s="20">
        <v>8</v>
      </c>
      <c r="K120" s="20">
        <v>26</v>
      </c>
      <c r="L120" s="20">
        <v>42</v>
      </c>
      <c r="M120" s="20">
        <v>36</v>
      </c>
      <c r="N120" s="15" t="s">
        <v>43</v>
      </c>
      <c r="O120" s="15" t="s">
        <v>43</v>
      </c>
      <c r="P120" s="15" t="s">
        <v>43</v>
      </c>
      <c r="Q120" s="15" t="s">
        <v>43</v>
      </c>
      <c r="R120" s="15" t="s">
        <v>43</v>
      </c>
      <c r="S120" s="15" t="s">
        <v>43</v>
      </c>
      <c r="T120" s="15" t="s">
        <v>43</v>
      </c>
      <c r="U120" s="15" t="s">
        <v>43</v>
      </c>
      <c r="V120" s="15" t="s">
        <v>43</v>
      </c>
      <c r="W120" s="15" t="s">
        <v>43</v>
      </c>
      <c r="X120" s="15" t="s">
        <v>43</v>
      </c>
      <c r="Y120" s="15" t="s">
        <v>43</v>
      </c>
      <c r="Z120" s="15"/>
      <c r="AA120" s="18" t="s">
        <v>44</v>
      </c>
      <c r="AB120" s="19">
        <f t="shared" si="3"/>
        <v>0</v>
      </c>
    </row>
    <row r="121" spans="1:28">
      <c r="A121" s="3">
        <v>2037</v>
      </c>
      <c r="B121" s="15" t="s">
        <v>273</v>
      </c>
      <c r="C121" s="16" t="s">
        <v>274</v>
      </c>
      <c r="D121" s="15">
        <v>67</v>
      </c>
      <c r="E121" s="15">
        <v>69</v>
      </c>
      <c r="F121" s="15">
        <v>76</v>
      </c>
      <c r="G121" s="15">
        <v>77</v>
      </c>
      <c r="H121" s="18">
        <v>64</v>
      </c>
      <c r="I121" s="20">
        <v>45</v>
      </c>
      <c r="J121" s="20">
        <v>46</v>
      </c>
      <c r="K121" s="20">
        <v>40</v>
      </c>
      <c r="L121" s="20">
        <v>43</v>
      </c>
      <c r="M121" s="20">
        <v>36</v>
      </c>
      <c r="N121" s="20">
        <v>81</v>
      </c>
      <c r="O121" s="20">
        <v>13</v>
      </c>
      <c r="P121" s="20">
        <v>77</v>
      </c>
      <c r="Q121" s="20">
        <v>67</v>
      </c>
      <c r="R121" s="20">
        <v>83</v>
      </c>
      <c r="S121" s="20">
        <v>77</v>
      </c>
      <c r="T121" s="20">
        <v>24</v>
      </c>
      <c r="U121" s="20">
        <v>22</v>
      </c>
      <c r="V121" s="20">
        <v>22</v>
      </c>
      <c r="W121" s="20">
        <v>40</v>
      </c>
      <c r="X121" s="20">
        <v>21</v>
      </c>
      <c r="Y121" s="20">
        <v>42</v>
      </c>
      <c r="Z121" s="15">
        <f>SUM(D121:Y121)</f>
        <v>1132</v>
      </c>
      <c r="AA121" s="18" t="s">
        <v>33</v>
      </c>
      <c r="AB121" s="19">
        <f t="shared" si="3"/>
        <v>75.466666666666669</v>
      </c>
    </row>
    <row r="122" spans="1:28">
      <c r="A122" s="3">
        <v>2968</v>
      </c>
      <c r="B122" s="15" t="s">
        <v>275</v>
      </c>
      <c r="C122" s="16" t="s">
        <v>276</v>
      </c>
      <c r="D122" s="15">
        <v>44</v>
      </c>
      <c r="E122" s="15">
        <v>44</v>
      </c>
      <c r="F122" s="15">
        <v>55</v>
      </c>
      <c r="G122" s="15">
        <v>40</v>
      </c>
      <c r="H122" s="18">
        <v>42</v>
      </c>
      <c r="I122" s="20">
        <v>22</v>
      </c>
      <c r="J122" s="20">
        <v>7</v>
      </c>
      <c r="K122" s="20">
        <v>25</v>
      </c>
      <c r="L122" s="20">
        <v>37</v>
      </c>
      <c r="M122" s="20">
        <v>29</v>
      </c>
      <c r="N122" s="15" t="s">
        <v>43</v>
      </c>
      <c r="O122" s="18" t="s">
        <v>43</v>
      </c>
      <c r="P122" s="15" t="s">
        <v>43</v>
      </c>
      <c r="Q122" s="15" t="s">
        <v>43</v>
      </c>
      <c r="R122" s="15" t="s">
        <v>43</v>
      </c>
      <c r="S122" s="15" t="s">
        <v>43</v>
      </c>
      <c r="T122" s="15" t="s">
        <v>43</v>
      </c>
      <c r="U122" s="15" t="s">
        <v>43</v>
      </c>
      <c r="V122" s="15" t="s">
        <v>43</v>
      </c>
      <c r="W122" s="15" t="s">
        <v>43</v>
      </c>
      <c r="X122" s="15" t="s">
        <v>43</v>
      </c>
      <c r="Y122" s="15" t="s">
        <v>43</v>
      </c>
      <c r="Z122" s="15">
        <f t="shared" si="2"/>
        <v>345</v>
      </c>
      <c r="AA122" s="18" t="s">
        <v>44</v>
      </c>
      <c r="AB122" s="19">
        <f t="shared" si="3"/>
        <v>23</v>
      </c>
    </row>
    <row r="123" spans="1:28">
      <c r="A123" s="3">
        <v>2969</v>
      </c>
      <c r="B123" s="15" t="s">
        <v>277</v>
      </c>
      <c r="C123" s="16" t="s">
        <v>278</v>
      </c>
      <c r="D123" s="15">
        <v>71</v>
      </c>
      <c r="E123" s="15">
        <v>40</v>
      </c>
      <c r="F123" s="15">
        <v>47</v>
      </c>
      <c r="G123" s="15">
        <v>49</v>
      </c>
      <c r="H123" s="18">
        <v>55</v>
      </c>
      <c r="I123" s="20">
        <v>8</v>
      </c>
      <c r="J123" s="20">
        <v>28</v>
      </c>
      <c r="K123" s="20">
        <v>24</v>
      </c>
      <c r="L123" s="20">
        <v>4</v>
      </c>
      <c r="M123" s="20">
        <v>38</v>
      </c>
      <c r="N123" s="20">
        <v>48</v>
      </c>
      <c r="O123" s="20">
        <v>10</v>
      </c>
      <c r="P123" s="20">
        <v>63</v>
      </c>
      <c r="Q123" s="20">
        <v>51</v>
      </c>
      <c r="R123" s="20">
        <v>65</v>
      </c>
      <c r="S123" s="20">
        <v>63</v>
      </c>
      <c r="T123" s="20">
        <v>14</v>
      </c>
      <c r="U123" s="20">
        <v>10</v>
      </c>
      <c r="V123" s="20">
        <v>16</v>
      </c>
      <c r="W123" s="20">
        <v>22</v>
      </c>
      <c r="X123" s="20">
        <v>18</v>
      </c>
      <c r="Y123" s="20">
        <v>31</v>
      </c>
      <c r="Z123" s="15">
        <f t="shared" si="2"/>
        <v>775</v>
      </c>
      <c r="AA123" s="18" t="s">
        <v>55</v>
      </c>
      <c r="AB123" s="19">
        <f t="shared" si="3"/>
        <v>51.666666666666664</v>
      </c>
    </row>
    <row r="124" spans="1:28">
      <c r="A124" s="3">
        <v>2072</v>
      </c>
      <c r="B124" s="15" t="s">
        <v>279</v>
      </c>
      <c r="C124" s="16" t="s">
        <v>280</v>
      </c>
      <c r="D124" s="15">
        <v>84</v>
      </c>
      <c r="E124" s="15">
        <v>58</v>
      </c>
      <c r="F124" s="15">
        <v>68</v>
      </c>
      <c r="G124" s="15">
        <v>73</v>
      </c>
      <c r="H124" s="18">
        <v>75</v>
      </c>
      <c r="I124" s="20">
        <v>35</v>
      </c>
      <c r="J124" s="20">
        <v>38</v>
      </c>
      <c r="K124" s="20">
        <v>46</v>
      </c>
      <c r="L124" s="20">
        <v>45</v>
      </c>
      <c r="M124" s="20">
        <v>43</v>
      </c>
      <c r="N124" s="20">
        <v>69</v>
      </c>
      <c r="O124" s="20">
        <v>21</v>
      </c>
      <c r="P124" s="20">
        <v>82</v>
      </c>
      <c r="Q124" s="20">
        <v>61</v>
      </c>
      <c r="R124" s="20">
        <v>76</v>
      </c>
      <c r="S124" s="20">
        <v>86</v>
      </c>
      <c r="T124" s="20">
        <v>24</v>
      </c>
      <c r="U124" s="20">
        <v>41</v>
      </c>
      <c r="V124" s="20">
        <v>24</v>
      </c>
      <c r="W124" s="20">
        <v>46</v>
      </c>
      <c r="X124" s="20">
        <v>24</v>
      </c>
      <c r="Y124" s="20">
        <v>42</v>
      </c>
      <c r="Z124" s="15">
        <f t="shared" si="2"/>
        <v>1161</v>
      </c>
      <c r="AA124" s="18" t="s">
        <v>33</v>
      </c>
      <c r="AB124" s="19">
        <f t="shared" si="3"/>
        <v>77.400000000000006</v>
      </c>
    </row>
    <row r="125" spans="1:28">
      <c r="A125" s="3">
        <v>2039</v>
      </c>
      <c r="B125" s="15" t="s">
        <v>281</v>
      </c>
      <c r="C125" s="16" t="s">
        <v>282</v>
      </c>
      <c r="D125" s="15">
        <v>72</v>
      </c>
      <c r="E125" s="15">
        <v>57</v>
      </c>
      <c r="F125" s="15">
        <v>71</v>
      </c>
      <c r="G125" s="15">
        <v>63</v>
      </c>
      <c r="H125" s="18">
        <v>78</v>
      </c>
      <c r="I125" s="20">
        <v>39</v>
      </c>
      <c r="J125" s="20">
        <v>41</v>
      </c>
      <c r="K125" s="20">
        <v>42</v>
      </c>
      <c r="L125" s="20">
        <v>40</v>
      </c>
      <c r="M125" s="20">
        <v>44</v>
      </c>
      <c r="N125" s="20">
        <v>64</v>
      </c>
      <c r="O125" s="20">
        <v>22</v>
      </c>
      <c r="P125" s="20">
        <v>79</v>
      </c>
      <c r="Q125" s="20">
        <v>57</v>
      </c>
      <c r="R125" s="20">
        <v>70</v>
      </c>
      <c r="S125" s="20">
        <v>82</v>
      </c>
      <c r="T125" s="20">
        <v>24</v>
      </c>
      <c r="U125" s="20">
        <v>27</v>
      </c>
      <c r="V125" s="20">
        <v>23</v>
      </c>
      <c r="W125" s="20">
        <v>40</v>
      </c>
      <c r="X125" s="20">
        <v>24</v>
      </c>
      <c r="Y125" s="20">
        <v>33</v>
      </c>
      <c r="Z125" s="15">
        <f t="shared" si="2"/>
        <v>1092</v>
      </c>
      <c r="AA125" s="18" t="s">
        <v>33</v>
      </c>
      <c r="AB125" s="19">
        <f t="shared" si="3"/>
        <v>72.8</v>
      </c>
    </row>
    <row r="126" spans="1:28">
      <c r="A126" s="3">
        <v>2965</v>
      </c>
      <c r="B126" s="15" t="s">
        <v>283</v>
      </c>
      <c r="C126" s="16" t="s">
        <v>284</v>
      </c>
      <c r="D126" s="15">
        <v>61</v>
      </c>
      <c r="E126" s="15">
        <v>43</v>
      </c>
      <c r="F126" s="15">
        <v>55</v>
      </c>
      <c r="G126" s="15">
        <v>53</v>
      </c>
      <c r="H126" s="18">
        <v>54</v>
      </c>
      <c r="I126" s="20">
        <v>35</v>
      </c>
      <c r="J126" s="20">
        <v>21</v>
      </c>
      <c r="K126" s="20">
        <v>45</v>
      </c>
      <c r="L126" s="20">
        <v>32</v>
      </c>
      <c r="M126" s="20">
        <v>43</v>
      </c>
      <c r="N126" s="20">
        <v>71</v>
      </c>
      <c r="O126" s="20">
        <v>20</v>
      </c>
      <c r="P126" s="20">
        <v>59</v>
      </c>
      <c r="Q126" s="20">
        <v>53</v>
      </c>
      <c r="R126" s="20">
        <v>69</v>
      </c>
      <c r="S126" s="20">
        <v>66</v>
      </c>
      <c r="T126" s="20">
        <v>21</v>
      </c>
      <c r="U126" s="20">
        <v>22</v>
      </c>
      <c r="V126" s="20">
        <v>21</v>
      </c>
      <c r="W126" s="20">
        <v>40</v>
      </c>
      <c r="X126" s="20">
        <v>21</v>
      </c>
      <c r="Y126" s="20">
        <v>38</v>
      </c>
      <c r="Z126" s="15">
        <f t="shared" si="2"/>
        <v>943</v>
      </c>
      <c r="AA126" s="18" t="s">
        <v>30</v>
      </c>
      <c r="AB126" s="19">
        <f t="shared" si="3"/>
        <v>62.866666666666667</v>
      </c>
    </row>
    <row r="127" spans="1:28">
      <c r="A127" s="3">
        <v>2970</v>
      </c>
      <c r="B127" s="15" t="s">
        <v>285</v>
      </c>
      <c r="C127" s="16" t="s">
        <v>286</v>
      </c>
      <c r="D127" s="15">
        <v>52</v>
      </c>
      <c r="E127" s="15">
        <v>26</v>
      </c>
      <c r="F127" s="15">
        <v>49</v>
      </c>
      <c r="G127" s="15">
        <v>48</v>
      </c>
      <c r="H127" s="18">
        <v>43</v>
      </c>
      <c r="I127" s="20">
        <v>33</v>
      </c>
      <c r="J127" s="20">
        <v>14</v>
      </c>
      <c r="K127" s="20">
        <v>31</v>
      </c>
      <c r="L127" s="20">
        <v>32</v>
      </c>
      <c r="M127" s="20">
        <v>40</v>
      </c>
      <c r="N127" s="20">
        <v>41</v>
      </c>
      <c r="O127" s="20">
        <v>13</v>
      </c>
      <c r="P127" s="20">
        <v>67</v>
      </c>
      <c r="Q127" s="20">
        <v>43</v>
      </c>
      <c r="R127" s="20">
        <v>58</v>
      </c>
      <c r="S127" s="20">
        <v>55</v>
      </c>
      <c r="T127" s="20">
        <v>19</v>
      </c>
      <c r="U127" s="20">
        <v>13</v>
      </c>
      <c r="V127" s="20">
        <v>18</v>
      </c>
      <c r="W127" s="20">
        <v>30</v>
      </c>
      <c r="X127" s="20">
        <v>18</v>
      </c>
      <c r="Y127" s="20">
        <v>39</v>
      </c>
      <c r="Z127" s="15">
        <f t="shared" si="2"/>
        <v>782</v>
      </c>
      <c r="AA127" s="18" t="s">
        <v>55</v>
      </c>
      <c r="AB127" s="19">
        <f t="shared" si="3"/>
        <v>52.133333333333333</v>
      </c>
    </row>
    <row r="128" spans="1:28">
      <c r="A128" s="3">
        <v>2040</v>
      </c>
      <c r="B128" s="15" t="s">
        <v>287</v>
      </c>
      <c r="C128" s="16" t="s">
        <v>288</v>
      </c>
      <c r="D128" s="15">
        <v>60</v>
      </c>
      <c r="E128" s="15">
        <v>60</v>
      </c>
      <c r="F128" s="15">
        <v>61</v>
      </c>
      <c r="G128" s="15">
        <v>60</v>
      </c>
      <c r="H128" s="18">
        <v>52</v>
      </c>
      <c r="I128" s="20">
        <v>39</v>
      </c>
      <c r="J128" s="20">
        <v>37</v>
      </c>
      <c r="K128" s="20">
        <v>39</v>
      </c>
      <c r="L128" s="20">
        <v>44</v>
      </c>
      <c r="M128" s="20">
        <v>37</v>
      </c>
      <c r="N128" s="20">
        <v>68</v>
      </c>
      <c r="O128" s="20">
        <v>15</v>
      </c>
      <c r="P128" s="20">
        <v>73</v>
      </c>
      <c r="Q128" s="20">
        <v>55</v>
      </c>
      <c r="R128" s="20">
        <v>70</v>
      </c>
      <c r="S128" s="20">
        <v>66</v>
      </c>
      <c r="T128" s="20">
        <v>21</v>
      </c>
      <c r="U128" s="20">
        <v>40</v>
      </c>
      <c r="V128" s="20">
        <v>22</v>
      </c>
      <c r="W128" s="20">
        <v>41</v>
      </c>
      <c r="X128" s="20">
        <v>22</v>
      </c>
      <c r="Y128" s="20">
        <v>40</v>
      </c>
      <c r="Z128" s="15">
        <f t="shared" si="2"/>
        <v>1022</v>
      </c>
      <c r="AA128" s="18" t="s">
        <v>33</v>
      </c>
      <c r="AB128" s="19">
        <f t="shared" si="3"/>
        <v>68.13333333333334</v>
      </c>
    </row>
    <row r="129" spans="1:28">
      <c r="A129" s="3">
        <v>2971</v>
      </c>
      <c r="B129" s="15" t="s">
        <v>289</v>
      </c>
      <c r="C129" s="16" t="s">
        <v>290</v>
      </c>
      <c r="D129" s="15">
        <v>81</v>
      </c>
      <c r="E129" s="15">
        <v>65</v>
      </c>
      <c r="F129" s="15">
        <v>71</v>
      </c>
      <c r="G129" s="15">
        <v>79</v>
      </c>
      <c r="H129" s="18">
        <v>68</v>
      </c>
      <c r="I129" s="20">
        <v>42</v>
      </c>
      <c r="J129" s="20">
        <v>45</v>
      </c>
      <c r="K129" s="20">
        <v>46</v>
      </c>
      <c r="L129" s="20">
        <v>42</v>
      </c>
      <c r="M129" s="20">
        <v>44</v>
      </c>
      <c r="N129" s="20">
        <v>84</v>
      </c>
      <c r="O129" s="20">
        <v>19</v>
      </c>
      <c r="P129" s="20">
        <v>83</v>
      </c>
      <c r="Q129" s="20">
        <v>65</v>
      </c>
      <c r="R129" s="20">
        <v>78</v>
      </c>
      <c r="S129" s="20">
        <v>84</v>
      </c>
      <c r="T129" s="20">
        <v>24</v>
      </c>
      <c r="U129" s="20">
        <v>28</v>
      </c>
      <c r="V129" s="20">
        <v>23</v>
      </c>
      <c r="W129" s="20">
        <v>41</v>
      </c>
      <c r="X129" s="20">
        <v>21</v>
      </c>
      <c r="Y129" s="20">
        <v>40</v>
      </c>
      <c r="Z129" s="15">
        <f t="shared" si="2"/>
        <v>1173</v>
      </c>
      <c r="AA129" s="18" t="s">
        <v>33</v>
      </c>
      <c r="AB129" s="19">
        <f t="shared" si="3"/>
        <v>78.2</v>
      </c>
    </row>
    <row r="130" spans="1:28">
      <c r="A130" s="3">
        <v>2059</v>
      </c>
      <c r="B130" s="15" t="s">
        <v>291</v>
      </c>
      <c r="C130" s="16" t="s">
        <v>292</v>
      </c>
      <c r="D130" s="15">
        <v>74</v>
      </c>
      <c r="E130" s="15">
        <v>47</v>
      </c>
      <c r="F130" s="15">
        <v>76</v>
      </c>
      <c r="G130" s="15">
        <v>64</v>
      </c>
      <c r="H130" s="18">
        <v>73</v>
      </c>
      <c r="I130" s="20">
        <v>28</v>
      </c>
      <c r="J130" s="20">
        <v>30</v>
      </c>
      <c r="K130" s="20">
        <v>41</v>
      </c>
      <c r="L130" s="20">
        <v>35</v>
      </c>
      <c r="M130" s="20">
        <v>46</v>
      </c>
      <c r="N130" s="20">
        <v>73</v>
      </c>
      <c r="O130" s="20">
        <v>18</v>
      </c>
      <c r="P130" s="20">
        <v>80</v>
      </c>
      <c r="Q130" s="20">
        <v>68</v>
      </c>
      <c r="R130" s="20">
        <v>77</v>
      </c>
      <c r="S130" s="20">
        <v>79</v>
      </c>
      <c r="T130" s="20">
        <v>20</v>
      </c>
      <c r="U130" s="20">
        <v>29</v>
      </c>
      <c r="V130" s="20">
        <v>22</v>
      </c>
      <c r="W130" s="20">
        <v>41</v>
      </c>
      <c r="X130" s="20">
        <v>23</v>
      </c>
      <c r="Y130" s="20">
        <v>36</v>
      </c>
      <c r="Z130" s="15">
        <f t="shared" si="2"/>
        <v>1080</v>
      </c>
      <c r="AA130" s="18" t="s">
        <v>33</v>
      </c>
      <c r="AB130" s="19">
        <f t="shared" si="3"/>
        <v>72</v>
      </c>
    </row>
    <row r="131" spans="1:28">
      <c r="A131" s="3">
        <v>2918</v>
      </c>
      <c r="B131" s="15" t="s">
        <v>293</v>
      </c>
      <c r="C131" s="16" t="s">
        <v>294</v>
      </c>
      <c r="D131" s="15">
        <v>77</v>
      </c>
      <c r="E131" s="15">
        <v>52</v>
      </c>
      <c r="F131" s="15">
        <v>60</v>
      </c>
      <c r="G131" s="15">
        <v>56</v>
      </c>
      <c r="H131" s="18">
        <v>72</v>
      </c>
      <c r="I131" s="20">
        <v>42</v>
      </c>
      <c r="J131" s="20">
        <v>41</v>
      </c>
      <c r="K131" s="20">
        <v>45</v>
      </c>
      <c r="L131" s="20">
        <v>45</v>
      </c>
      <c r="M131" s="20">
        <v>39</v>
      </c>
      <c r="N131" s="20">
        <v>65</v>
      </c>
      <c r="O131" s="20">
        <v>15</v>
      </c>
      <c r="P131" s="20">
        <v>80</v>
      </c>
      <c r="Q131" s="20">
        <v>60</v>
      </c>
      <c r="R131" s="20">
        <v>75</v>
      </c>
      <c r="S131" s="20">
        <v>63</v>
      </c>
      <c r="T131" s="20">
        <v>19</v>
      </c>
      <c r="U131" s="20">
        <v>37</v>
      </c>
      <c r="V131" s="20">
        <v>19</v>
      </c>
      <c r="W131" s="20">
        <v>46</v>
      </c>
      <c r="X131" s="20">
        <v>18</v>
      </c>
      <c r="Y131" s="20">
        <v>42</v>
      </c>
      <c r="Z131" s="15">
        <f t="shared" ref="Z131:Z151" si="4">SUM(D131:Y131)</f>
        <v>1068</v>
      </c>
      <c r="AA131" s="18" t="s">
        <v>33</v>
      </c>
      <c r="AB131" s="19">
        <f t="shared" ref="AB131:AB151" si="5">Z131/15</f>
        <v>71.2</v>
      </c>
    </row>
    <row r="132" spans="1:28">
      <c r="A132" s="3">
        <v>2008</v>
      </c>
      <c r="B132" s="15" t="s">
        <v>295</v>
      </c>
      <c r="C132" s="16" t="s">
        <v>296</v>
      </c>
      <c r="D132" s="15">
        <v>60</v>
      </c>
      <c r="E132" s="15">
        <v>50</v>
      </c>
      <c r="F132" s="15">
        <v>65</v>
      </c>
      <c r="G132" s="15">
        <v>66</v>
      </c>
      <c r="H132" s="18">
        <v>56</v>
      </c>
      <c r="I132" s="20">
        <v>30</v>
      </c>
      <c r="J132" s="20">
        <v>37</v>
      </c>
      <c r="K132" s="20">
        <v>35</v>
      </c>
      <c r="L132" s="20">
        <v>43</v>
      </c>
      <c r="M132" s="20">
        <v>35</v>
      </c>
      <c r="N132" s="20">
        <v>64</v>
      </c>
      <c r="O132" s="20">
        <v>15</v>
      </c>
      <c r="P132" s="20">
        <v>78</v>
      </c>
      <c r="Q132" s="20">
        <v>59</v>
      </c>
      <c r="R132" s="20">
        <v>80</v>
      </c>
      <c r="S132" s="20">
        <v>53</v>
      </c>
      <c r="T132" s="20">
        <v>12</v>
      </c>
      <c r="U132" s="20">
        <v>27</v>
      </c>
      <c r="V132" s="20">
        <v>22</v>
      </c>
      <c r="W132" s="20">
        <v>38</v>
      </c>
      <c r="X132" s="20">
        <v>21</v>
      </c>
      <c r="Y132" s="20">
        <v>36</v>
      </c>
      <c r="Z132" s="15">
        <f t="shared" si="4"/>
        <v>982</v>
      </c>
      <c r="AA132" s="18" t="s">
        <v>30</v>
      </c>
      <c r="AB132" s="19">
        <f t="shared" si="5"/>
        <v>65.466666666666669</v>
      </c>
    </row>
    <row r="133" spans="1:28">
      <c r="A133" s="3">
        <v>2972</v>
      </c>
      <c r="B133" s="15" t="s">
        <v>297</v>
      </c>
      <c r="C133" s="16" t="s">
        <v>298</v>
      </c>
      <c r="D133" s="15">
        <v>74</v>
      </c>
      <c r="E133" s="15">
        <v>47</v>
      </c>
      <c r="F133" s="15">
        <v>47</v>
      </c>
      <c r="G133" s="15">
        <v>41</v>
      </c>
      <c r="H133" s="18">
        <v>44</v>
      </c>
      <c r="I133" s="20">
        <v>29</v>
      </c>
      <c r="J133" s="20">
        <v>25</v>
      </c>
      <c r="K133" s="20">
        <v>36</v>
      </c>
      <c r="L133" s="20">
        <v>30</v>
      </c>
      <c r="M133" s="20">
        <v>30</v>
      </c>
      <c r="N133" s="20">
        <v>47</v>
      </c>
      <c r="O133" s="20">
        <v>10</v>
      </c>
      <c r="P133" s="20">
        <v>61</v>
      </c>
      <c r="Q133" s="20">
        <v>46</v>
      </c>
      <c r="R133" s="20">
        <v>67</v>
      </c>
      <c r="S133" s="20">
        <v>52</v>
      </c>
      <c r="T133" s="20">
        <v>16</v>
      </c>
      <c r="U133" s="20">
        <v>28</v>
      </c>
      <c r="V133" s="20">
        <v>16</v>
      </c>
      <c r="W133" s="20">
        <v>40</v>
      </c>
      <c r="X133" s="20">
        <v>17</v>
      </c>
      <c r="Y133" s="20">
        <v>28</v>
      </c>
      <c r="Z133" s="15">
        <f t="shared" si="4"/>
        <v>831</v>
      </c>
      <c r="AA133" s="18" t="s">
        <v>38</v>
      </c>
      <c r="AB133" s="19">
        <f t="shared" si="5"/>
        <v>55.4</v>
      </c>
    </row>
    <row r="134" spans="1:28">
      <c r="A134" s="3">
        <v>2042</v>
      </c>
      <c r="B134" s="15" t="s">
        <v>299</v>
      </c>
      <c r="C134" s="16" t="s">
        <v>300</v>
      </c>
      <c r="D134" s="15">
        <v>69</v>
      </c>
      <c r="E134" s="15">
        <v>58</v>
      </c>
      <c r="F134" s="15">
        <v>66</v>
      </c>
      <c r="G134" s="15">
        <v>68</v>
      </c>
      <c r="H134" s="18">
        <v>63</v>
      </c>
      <c r="I134" s="20">
        <v>35</v>
      </c>
      <c r="J134" s="20">
        <v>32</v>
      </c>
      <c r="K134" s="20">
        <v>44</v>
      </c>
      <c r="L134" s="20">
        <v>41</v>
      </c>
      <c r="M134" s="20">
        <v>43</v>
      </c>
      <c r="N134" s="20">
        <v>92</v>
      </c>
      <c r="O134" s="20">
        <v>19</v>
      </c>
      <c r="P134" s="20">
        <v>71</v>
      </c>
      <c r="Q134" s="20">
        <v>63</v>
      </c>
      <c r="R134" s="20">
        <v>75</v>
      </c>
      <c r="S134" s="20">
        <v>62</v>
      </c>
      <c r="T134" s="20">
        <v>21</v>
      </c>
      <c r="U134" s="20">
        <v>40</v>
      </c>
      <c r="V134" s="20">
        <v>22</v>
      </c>
      <c r="W134" s="20">
        <v>42</v>
      </c>
      <c r="X134" s="20">
        <v>23</v>
      </c>
      <c r="Y134" s="20">
        <v>45</v>
      </c>
      <c r="Z134" s="15">
        <f t="shared" si="4"/>
        <v>1094</v>
      </c>
      <c r="AA134" s="18" t="s">
        <v>33</v>
      </c>
      <c r="AB134" s="19">
        <f t="shared" si="5"/>
        <v>72.933333333333337</v>
      </c>
    </row>
    <row r="135" spans="1:28">
      <c r="A135" s="3">
        <v>2973</v>
      </c>
      <c r="B135" s="15" t="s">
        <v>301</v>
      </c>
      <c r="C135" s="16" t="s">
        <v>302</v>
      </c>
      <c r="D135" s="15">
        <v>75</v>
      </c>
      <c r="E135" s="15">
        <v>50</v>
      </c>
      <c r="F135" s="15">
        <v>64</v>
      </c>
      <c r="G135" s="15">
        <v>74</v>
      </c>
      <c r="H135" s="18">
        <v>75</v>
      </c>
      <c r="I135" s="20">
        <v>32</v>
      </c>
      <c r="J135" s="20">
        <v>32</v>
      </c>
      <c r="K135" s="20">
        <v>47</v>
      </c>
      <c r="L135" s="20">
        <v>42</v>
      </c>
      <c r="M135" s="20">
        <v>46</v>
      </c>
      <c r="N135" s="20">
        <v>78</v>
      </c>
      <c r="O135" s="20">
        <v>17</v>
      </c>
      <c r="P135" s="20">
        <v>86</v>
      </c>
      <c r="Q135" s="20">
        <v>59</v>
      </c>
      <c r="R135" s="20">
        <v>81</v>
      </c>
      <c r="S135" s="20">
        <v>73</v>
      </c>
      <c r="T135" s="20">
        <v>20</v>
      </c>
      <c r="U135" s="20">
        <v>35</v>
      </c>
      <c r="V135" s="20">
        <v>20</v>
      </c>
      <c r="W135" s="20">
        <v>40</v>
      </c>
      <c r="X135" s="20">
        <v>20</v>
      </c>
      <c r="Y135" s="20">
        <v>42</v>
      </c>
      <c r="Z135" s="15">
        <f t="shared" si="4"/>
        <v>1108</v>
      </c>
      <c r="AA135" s="18" t="s">
        <v>33</v>
      </c>
      <c r="AB135" s="19">
        <f t="shared" si="5"/>
        <v>73.86666666666666</v>
      </c>
    </row>
    <row r="136" spans="1:28">
      <c r="A136" s="3">
        <v>2043</v>
      </c>
      <c r="B136" s="15" t="s">
        <v>303</v>
      </c>
      <c r="C136" s="16" t="s">
        <v>304</v>
      </c>
      <c r="D136" s="15">
        <v>61</v>
      </c>
      <c r="E136" s="15">
        <v>57</v>
      </c>
      <c r="F136" s="15">
        <v>55</v>
      </c>
      <c r="G136" s="15">
        <v>66</v>
      </c>
      <c r="H136" s="18">
        <v>63</v>
      </c>
      <c r="I136" s="20">
        <v>21</v>
      </c>
      <c r="J136" s="20">
        <v>28</v>
      </c>
      <c r="K136" s="20">
        <v>37</v>
      </c>
      <c r="L136" s="20">
        <v>32</v>
      </c>
      <c r="M136" s="20">
        <v>35</v>
      </c>
      <c r="N136" s="20">
        <v>77</v>
      </c>
      <c r="O136" s="20">
        <v>16</v>
      </c>
      <c r="P136" s="20">
        <v>74</v>
      </c>
      <c r="Q136" s="20">
        <v>64</v>
      </c>
      <c r="R136" s="20">
        <v>69</v>
      </c>
      <c r="S136" s="20">
        <v>70</v>
      </c>
      <c r="T136" s="20">
        <v>17</v>
      </c>
      <c r="U136" s="20">
        <v>33</v>
      </c>
      <c r="V136" s="20">
        <v>21</v>
      </c>
      <c r="W136" s="20">
        <v>40</v>
      </c>
      <c r="X136" s="20">
        <v>18</v>
      </c>
      <c r="Y136" s="20">
        <v>38</v>
      </c>
      <c r="Z136" s="15">
        <f t="shared" si="4"/>
        <v>992</v>
      </c>
      <c r="AA136" s="18" t="s">
        <v>33</v>
      </c>
      <c r="AB136" s="19">
        <f t="shared" si="5"/>
        <v>66.13333333333334</v>
      </c>
    </row>
    <row r="137" spans="1:28">
      <c r="A137" s="3">
        <v>2044</v>
      </c>
      <c r="B137" s="15" t="s">
        <v>305</v>
      </c>
      <c r="C137" s="16" t="s">
        <v>306</v>
      </c>
      <c r="D137" s="15">
        <v>82</v>
      </c>
      <c r="E137" s="15">
        <v>71</v>
      </c>
      <c r="F137" s="15">
        <v>80</v>
      </c>
      <c r="G137" s="15">
        <v>80</v>
      </c>
      <c r="H137" s="18">
        <v>83</v>
      </c>
      <c r="I137" s="20">
        <v>38</v>
      </c>
      <c r="J137" s="20">
        <v>31</v>
      </c>
      <c r="K137" s="20">
        <v>42</v>
      </c>
      <c r="L137" s="20">
        <v>42</v>
      </c>
      <c r="M137" s="20">
        <v>34</v>
      </c>
      <c r="N137" s="20">
        <v>92</v>
      </c>
      <c r="O137" s="20">
        <v>17</v>
      </c>
      <c r="P137" s="20">
        <v>91</v>
      </c>
      <c r="Q137" s="20">
        <v>63</v>
      </c>
      <c r="R137" s="20">
        <v>87</v>
      </c>
      <c r="S137" s="20">
        <v>68</v>
      </c>
      <c r="T137" s="20">
        <v>24</v>
      </c>
      <c r="U137" s="20">
        <v>41</v>
      </c>
      <c r="V137" s="20">
        <v>23</v>
      </c>
      <c r="W137" s="20">
        <v>42</v>
      </c>
      <c r="X137" s="20">
        <v>21</v>
      </c>
      <c r="Y137" s="20">
        <v>43</v>
      </c>
      <c r="Z137" s="15">
        <f t="shared" si="4"/>
        <v>1195</v>
      </c>
      <c r="AA137" s="18" t="s">
        <v>33</v>
      </c>
      <c r="AB137" s="19">
        <f t="shared" si="5"/>
        <v>79.666666666666671</v>
      </c>
    </row>
    <row r="138" spans="1:28">
      <c r="A138" s="3">
        <v>2975</v>
      </c>
      <c r="B138" s="15" t="s">
        <v>307</v>
      </c>
      <c r="C138" s="16" t="s">
        <v>308</v>
      </c>
      <c r="D138" s="15">
        <v>62</v>
      </c>
      <c r="E138" s="15">
        <v>44</v>
      </c>
      <c r="F138" s="15">
        <v>57</v>
      </c>
      <c r="G138" s="15">
        <v>64</v>
      </c>
      <c r="H138" s="18">
        <v>73</v>
      </c>
      <c r="I138" s="20">
        <v>24</v>
      </c>
      <c r="J138" s="20">
        <v>27</v>
      </c>
      <c r="K138" s="20">
        <v>40</v>
      </c>
      <c r="L138" s="20">
        <v>30</v>
      </c>
      <c r="M138" s="20">
        <v>42</v>
      </c>
      <c r="N138" s="20">
        <v>92</v>
      </c>
      <c r="O138" s="20">
        <v>18</v>
      </c>
      <c r="P138" s="20">
        <v>81</v>
      </c>
      <c r="Q138" s="20">
        <v>61</v>
      </c>
      <c r="R138" s="20">
        <v>64</v>
      </c>
      <c r="S138" s="20">
        <v>59</v>
      </c>
      <c r="T138" s="20">
        <v>20</v>
      </c>
      <c r="U138" s="20">
        <v>28</v>
      </c>
      <c r="V138" s="20">
        <v>20</v>
      </c>
      <c r="W138" s="20">
        <v>40</v>
      </c>
      <c r="X138" s="20">
        <v>19</v>
      </c>
      <c r="Y138" s="20">
        <v>30</v>
      </c>
      <c r="Z138" s="15">
        <f t="shared" si="4"/>
        <v>995</v>
      </c>
      <c r="AA138" s="18" t="s">
        <v>33</v>
      </c>
      <c r="AB138" s="19">
        <f t="shared" si="5"/>
        <v>66.333333333333329</v>
      </c>
    </row>
    <row r="139" spans="1:28">
      <c r="A139" s="3">
        <v>2045</v>
      </c>
      <c r="B139" s="15" t="s">
        <v>309</v>
      </c>
      <c r="C139" s="16" t="s">
        <v>310</v>
      </c>
      <c r="D139" s="15">
        <v>72</v>
      </c>
      <c r="E139" s="15">
        <v>44</v>
      </c>
      <c r="F139" s="15">
        <v>63</v>
      </c>
      <c r="G139" s="15">
        <v>69</v>
      </c>
      <c r="H139" s="18">
        <v>71</v>
      </c>
      <c r="I139" s="20">
        <v>35</v>
      </c>
      <c r="J139" s="20">
        <v>35</v>
      </c>
      <c r="K139" s="20">
        <v>45</v>
      </c>
      <c r="L139" s="20">
        <v>43</v>
      </c>
      <c r="M139" s="20">
        <v>41</v>
      </c>
      <c r="N139" s="20">
        <v>84</v>
      </c>
      <c r="O139" s="20">
        <v>16</v>
      </c>
      <c r="P139" s="20">
        <v>78</v>
      </c>
      <c r="Q139" s="20">
        <v>70</v>
      </c>
      <c r="R139" s="20">
        <v>82</v>
      </c>
      <c r="S139" s="20">
        <v>71</v>
      </c>
      <c r="T139" s="20">
        <v>24</v>
      </c>
      <c r="U139" s="20">
        <v>37</v>
      </c>
      <c r="V139" s="20">
        <v>22</v>
      </c>
      <c r="W139" s="20">
        <v>41</v>
      </c>
      <c r="X139" s="20">
        <v>20</v>
      </c>
      <c r="Y139" s="20">
        <v>33</v>
      </c>
      <c r="Z139" s="15">
        <f t="shared" si="4"/>
        <v>1096</v>
      </c>
      <c r="AA139" s="18" t="s">
        <v>33</v>
      </c>
      <c r="AB139" s="19">
        <f t="shared" si="5"/>
        <v>73.066666666666663</v>
      </c>
    </row>
    <row r="140" spans="1:28">
      <c r="A140" s="3">
        <v>2976</v>
      </c>
      <c r="B140" s="15" t="s">
        <v>311</v>
      </c>
      <c r="C140" s="16" t="s">
        <v>312</v>
      </c>
      <c r="D140" s="15">
        <v>82</v>
      </c>
      <c r="E140" s="15">
        <v>68</v>
      </c>
      <c r="F140" s="15">
        <v>77</v>
      </c>
      <c r="G140" s="15">
        <v>70</v>
      </c>
      <c r="H140" s="18">
        <v>83</v>
      </c>
      <c r="I140" s="20">
        <v>42</v>
      </c>
      <c r="J140" s="20">
        <v>41</v>
      </c>
      <c r="K140" s="20">
        <v>47</v>
      </c>
      <c r="L140" s="20">
        <v>47</v>
      </c>
      <c r="M140" s="20">
        <v>46</v>
      </c>
      <c r="N140" s="20">
        <v>83</v>
      </c>
      <c r="O140" s="20">
        <v>20</v>
      </c>
      <c r="P140" s="20">
        <v>88</v>
      </c>
      <c r="Q140" s="20">
        <v>67</v>
      </c>
      <c r="R140" s="20">
        <v>89</v>
      </c>
      <c r="S140" s="20">
        <v>84</v>
      </c>
      <c r="T140" s="20">
        <v>24</v>
      </c>
      <c r="U140" s="20">
        <v>28</v>
      </c>
      <c r="V140" s="20">
        <v>23</v>
      </c>
      <c r="W140" s="20">
        <v>42</v>
      </c>
      <c r="X140" s="20">
        <v>22</v>
      </c>
      <c r="Y140" s="20">
        <v>45</v>
      </c>
      <c r="Z140" s="15">
        <f t="shared" si="4"/>
        <v>1218</v>
      </c>
      <c r="AA140" s="18" t="s">
        <v>33</v>
      </c>
      <c r="AB140" s="19">
        <f t="shared" si="5"/>
        <v>81.2</v>
      </c>
    </row>
    <row r="141" spans="1:28">
      <c r="A141" s="3">
        <v>2055</v>
      </c>
      <c r="B141" s="15" t="s">
        <v>313</v>
      </c>
      <c r="C141" s="16" t="s">
        <v>314</v>
      </c>
      <c r="D141" s="15">
        <v>66</v>
      </c>
      <c r="E141" s="15">
        <v>52</v>
      </c>
      <c r="F141" s="15">
        <v>63</v>
      </c>
      <c r="G141" s="15">
        <v>77</v>
      </c>
      <c r="H141" s="18">
        <v>67</v>
      </c>
      <c r="I141" s="20">
        <v>26</v>
      </c>
      <c r="J141" s="20">
        <v>24</v>
      </c>
      <c r="K141" s="20">
        <v>37</v>
      </c>
      <c r="L141" s="20">
        <v>40</v>
      </c>
      <c r="M141" s="20">
        <v>36</v>
      </c>
      <c r="N141" s="20">
        <v>85</v>
      </c>
      <c r="O141" s="20">
        <v>18</v>
      </c>
      <c r="P141" s="20">
        <v>79</v>
      </c>
      <c r="Q141" s="20">
        <v>64</v>
      </c>
      <c r="R141" s="20">
        <v>79</v>
      </c>
      <c r="S141" s="20">
        <v>64</v>
      </c>
      <c r="T141" s="20">
        <v>17</v>
      </c>
      <c r="U141" s="20">
        <v>35</v>
      </c>
      <c r="V141" s="20">
        <v>23</v>
      </c>
      <c r="W141" s="20">
        <v>38</v>
      </c>
      <c r="X141" s="20">
        <v>23</v>
      </c>
      <c r="Y141" s="20">
        <v>44</v>
      </c>
      <c r="Z141" s="15">
        <f t="shared" si="4"/>
        <v>1057</v>
      </c>
      <c r="AA141" s="18" t="s">
        <v>33</v>
      </c>
      <c r="AB141" s="19">
        <f t="shared" si="5"/>
        <v>70.466666666666669</v>
      </c>
    </row>
    <row r="142" spans="1:28">
      <c r="A142" s="3">
        <v>2906</v>
      </c>
      <c r="B142" s="15" t="s">
        <v>315</v>
      </c>
      <c r="C142" s="16" t="s">
        <v>316</v>
      </c>
      <c r="D142" s="15">
        <v>85</v>
      </c>
      <c r="E142" s="15">
        <v>49</v>
      </c>
      <c r="F142" s="15">
        <v>67</v>
      </c>
      <c r="G142" s="15">
        <v>66</v>
      </c>
      <c r="H142" s="18">
        <v>65</v>
      </c>
      <c r="I142" s="20">
        <v>34</v>
      </c>
      <c r="J142" s="20">
        <v>32</v>
      </c>
      <c r="K142" s="20">
        <v>37</v>
      </c>
      <c r="L142" s="20">
        <v>47</v>
      </c>
      <c r="M142" s="20">
        <v>33</v>
      </c>
      <c r="N142" s="20">
        <v>71</v>
      </c>
      <c r="O142" s="20">
        <v>16</v>
      </c>
      <c r="P142" s="20">
        <v>75</v>
      </c>
      <c r="Q142" s="20">
        <v>58</v>
      </c>
      <c r="R142" s="20">
        <v>85</v>
      </c>
      <c r="S142" s="20">
        <v>71</v>
      </c>
      <c r="T142" s="20">
        <v>17</v>
      </c>
      <c r="U142" s="20">
        <v>40</v>
      </c>
      <c r="V142" s="20">
        <v>15</v>
      </c>
      <c r="W142" s="20">
        <v>45</v>
      </c>
      <c r="X142" s="20">
        <v>20</v>
      </c>
      <c r="Y142" s="20">
        <v>40</v>
      </c>
      <c r="Z142" s="15">
        <f t="shared" si="4"/>
        <v>1068</v>
      </c>
      <c r="AA142" s="18" t="s">
        <v>33</v>
      </c>
      <c r="AB142" s="19">
        <f t="shared" si="5"/>
        <v>71.2</v>
      </c>
    </row>
    <row r="143" spans="1:28">
      <c r="A143" s="3">
        <v>2057</v>
      </c>
      <c r="B143" s="15" t="s">
        <v>317</v>
      </c>
      <c r="C143" s="16" t="s">
        <v>318</v>
      </c>
      <c r="D143" s="15">
        <v>66</v>
      </c>
      <c r="E143" s="15">
        <v>46</v>
      </c>
      <c r="F143" s="15">
        <v>59</v>
      </c>
      <c r="G143" s="15">
        <v>66</v>
      </c>
      <c r="H143" s="18">
        <v>77</v>
      </c>
      <c r="I143" s="20">
        <v>34</v>
      </c>
      <c r="J143" s="20">
        <v>28</v>
      </c>
      <c r="K143" s="20">
        <v>40</v>
      </c>
      <c r="L143" s="20">
        <v>40</v>
      </c>
      <c r="M143" s="20">
        <v>43</v>
      </c>
      <c r="N143" s="20">
        <v>57</v>
      </c>
      <c r="O143" s="20">
        <v>17</v>
      </c>
      <c r="P143" s="20">
        <v>66</v>
      </c>
      <c r="Q143" s="20">
        <v>48</v>
      </c>
      <c r="R143" s="20">
        <v>63</v>
      </c>
      <c r="S143" s="20">
        <v>44</v>
      </c>
      <c r="T143" s="20">
        <v>17</v>
      </c>
      <c r="U143" s="20">
        <v>24</v>
      </c>
      <c r="V143" s="20">
        <v>22</v>
      </c>
      <c r="W143" s="20">
        <v>45</v>
      </c>
      <c r="X143" s="20">
        <v>23</v>
      </c>
      <c r="Y143" s="20">
        <v>37</v>
      </c>
      <c r="Z143" s="15">
        <f t="shared" si="4"/>
        <v>962</v>
      </c>
      <c r="AA143" s="18" t="s">
        <v>30</v>
      </c>
      <c r="AB143" s="19">
        <f t="shared" si="5"/>
        <v>64.13333333333334</v>
      </c>
    </row>
    <row r="144" spans="1:28">
      <c r="A144" s="3">
        <v>2977</v>
      </c>
      <c r="B144" s="15" t="s">
        <v>319</v>
      </c>
      <c r="C144" s="16" t="s">
        <v>320</v>
      </c>
      <c r="D144" s="15">
        <v>65</v>
      </c>
      <c r="E144" s="15">
        <v>56</v>
      </c>
      <c r="F144" s="15">
        <v>59</v>
      </c>
      <c r="G144" s="15">
        <v>56</v>
      </c>
      <c r="H144" s="18">
        <v>64</v>
      </c>
      <c r="I144" s="20">
        <v>41</v>
      </c>
      <c r="J144" s="20">
        <v>38</v>
      </c>
      <c r="K144" s="20">
        <v>44</v>
      </c>
      <c r="L144" s="20">
        <v>33</v>
      </c>
      <c r="M144" s="20">
        <v>43</v>
      </c>
      <c r="N144" s="20">
        <v>69</v>
      </c>
      <c r="O144" s="20">
        <v>19</v>
      </c>
      <c r="P144" s="20">
        <v>77</v>
      </c>
      <c r="Q144" s="20">
        <v>60</v>
      </c>
      <c r="R144" s="20">
        <v>71</v>
      </c>
      <c r="S144" s="20">
        <v>72</v>
      </c>
      <c r="T144" s="20">
        <v>23</v>
      </c>
      <c r="U144" s="20">
        <v>27</v>
      </c>
      <c r="V144" s="20">
        <v>22</v>
      </c>
      <c r="W144" s="20">
        <v>41</v>
      </c>
      <c r="X144" s="20">
        <v>22</v>
      </c>
      <c r="Y144" s="20">
        <v>44</v>
      </c>
      <c r="Z144" s="15">
        <f t="shared" si="4"/>
        <v>1046</v>
      </c>
      <c r="AA144" s="18" t="s">
        <v>33</v>
      </c>
      <c r="AB144" s="19">
        <f t="shared" si="5"/>
        <v>69.733333333333334</v>
      </c>
    </row>
    <row r="145" spans="1:29">
      <c r="A145" s="3">
        <v>2047</v>
      </c>
      <c r="B145" s="15" t="s">
        <v>321</v>
      </c>
      <c r="C145" s="16" t="s">
        <v>322</v>
      </c>
      <c r="D145" s="15">
        <v>63</v>
      </c>
      <c r="E145" s="15">
        <v>45</v>
      </c>
      <c r="F145" s="15">
        <v>54</v>
      </c>
      <c r="G145" s="15">
        <v>63</v>
      </c>
      <c r="H145" s="18">
        <v>58</v>
      </c>
      <c r="I145" s="20">
        <v>42</v>
      </c>
      <c r="J145" s="20">
        <v>37</v>
      </c>
      <c r="K145" s="20">
        <v>37</v>
      </c>
      <c r="L145" s="20">
        <v>33</v>
      </c>
      <c r="M145" s="20">
        <v>39</v>
      </c>
      <c r="N145" s="20">
        <v>69</v>
      </c>
      <c r="O145" s="20">
        <v>15</v>
      </c>
      <c r="P145" s="20">
        <v>74</v>
      </c>
      <c r="Q145" s="20">
        <v>53</v>
      </c>
      <c r="R145" s="20">
        <v>61</v>
      </c>
      <c r="S145" s="20">
        <v>67</v>
      </c>
      <c r="T145" s="20">
        <v>17</v>
      </c>
      <c r="U145" s="20">
        <v>15</v>
      </c>
      <c r="V145" s="20">
        <v>20</v>
      </c>
      <c r="W145" s="20">
        <v>40</v>
      </c>
      <c r="X145" s="20">
        <v>20</v>
      </c>
      <c r="Y145" s="20">
        <v>42</v>
      </c>
      <c r="Z145" s="15">
        <f t="shared" si="4"/>
        <v>964</v>
      </c>
      <c r="AA145" s="18" t="s">
        <v>30</v>
      </c>
      <c r="AB145" s="19">
        <f t="shared" si="5"/>
        <v>64.266666666666666</v>
      </c>
    </row>
    <row r="146" spans="1:29">
      <c r="A146" s="3">
        <v>2048</v>
      </c>
      <c r="B146" s="15" t="s">
        <v>323</v>
      </c>
      <c r="C146" s="16" t="s">
        <v>324</v>
      </c>
      <c r="D146" s="15">
        <v>60</v>
      </c>
      <c r="E146" s="15">
        <v>61</v>
      </c>
      <c r="F146" s="15">
        <v>82</v>
      </c>
      <c r="G146" s="15">
        <v>63</v>
      </c>
      <c r="H146" s="18">
        <v>79</v>
      </c>
      <c r="I146" s="20">
        <v>22</v>
      </c>
      <c r="J146" s="20">
        <v>35</v>
      </c>
      <c r="K146" s="20">
        <v>41</v>
      </c>
      <c r="L146" s="20">
        <v>35</v>
      </c>
      <c r="M146" s="20">
        <v>31</v>
      </c>
      <c r="N146" s="20">
        <v>65</v>
      </c>
      <c r="O146" s="20">
        <v>15</v>
      </c>
      <c r="P146" s="20">
        <v>68</v>
      </c>
      <c r="Q146" s="20">
        <v>66</v>
      </c>
      <c r="R146" s="20">
        <v>67</v>
      </c>
      <c r="S146" s="20">
        <v>69</v>
      </c>
      <c r="T146" s="20">
        <v>22</v>
      </c>
      <c r="U146" s="20">
        <v>32</v>
      </c>
      <c r="V146" s="20">
        <v>20</v>
      </c>
      <c r="W146" s="20">
        <v>46</v>
      </c>
      <c r="X146" s="20">
        <v>19</v>
      </c>
      <c r="Y146" s="20">
        <v>36</v>
      </c>
      <c r="Z146" s="15">
        <f t="shared" si="4"/>
        <v>1034</v>
      </c>
      <c r="AA146" s="18" t="s">
        <v>33</v>
      </c>
      <c r="AB146" s="19">
        <f t="shared" si="5"/>
        <v>68.933333333333337</v>
      </c>
    </row>
    <row r="147" spans="1:29">
      <c r="A147" s="3">
        <v>2070</v>
      </c>
      <c r="B147" s="15" t="s">
        <v>325</v>
      </c>
      <c r="C147" s="16" t="s">
        <v>326</v>
      </c>
      <c r="D147" s="15">
        <v>57</v>
      </c>
      <c r="E147" s="15">
        <v>46</v>
      </c>
      <c r="F147" s="15">
        <v>61</v>
      </c>
      <c r="G147" s="15">
        <v>73</v>
      </c>
      <c r="H147" s="18">
        <v>80</v>
      </c>
      <c r="I147" s="20">
        <v>35</v>
      </c>
      <c r="J147" s="20">
        <v>32</v>
      </c>
      <c r="K147" s="20">
        <v>47</v>
      </c>
      <c r="L147" s="20">
        <v>40</v>
      </c>
      <c r="M147" s="20">
        <v>47</v>
      </c>
      <c r="N147" s="20">
        <v>65</v>
      </c>
      <c r="O147" s="20">
        <v>21</v>
      </c>
      <c r="P147" s="20">
        <v>83</v>
      </c>
      <c r="Q147" s="20">
        <v>64</v>
      </c>
      <c r="R147" s="20">
        <v>69</v>
      </c>
      <c r="S147" s="20">
        <v>76</v>
      </c>
      <c r="T147" s="20">
        <v>24</v>
      </c>
      <c r="U147" s="20">
        <v>37</v>
      </c>
      <c r="V147" s="20">
        <v>24</v>
      </c>
      <c r="W147" s="20">
        <v>46</v>
      </c>
      <c r="X147" s="20">
        <v>24</v>
      </c>
      <c r="Y147" s="20">
        <v>42</v>
      </c>
      <c r="Z147" s="15">
        <f t="shared" si="4"/>
        <v>1093</v>
      </c>
      <c r="AA147" s="18" t="s">
        <v>33</v>
      </c>
      <c r="AB147" s="19">
        <f t="shared" si="5"/>
        <v>72.86666666666666</v>
      </c>
    </row>
    <row r="148" spans="1:29">
      <c r="A148" s="3">
        <v>2049</v>
      </c>
      <c r="B148" s="15" t="s">
        <v>327</v>
      </c>
      <c r="C148" s="16" t="s">
        <v>328</v>
      </c>
      <c r="D148" s="15">
        <v>68</v>
      </c>
      <c r="E148" s="15">
        <v>43</v>
      </c>
      <c r="F148" s="15">
        <v>62</v>
      </c>
      <c r="G148" s="15">
        <v>55</v>
      </c>
      <c r="H148" s="18">
        <v>69</v>
      </c>
      <c r="I148" s="20">
        <v>32</v>
      </c>
      <c r="J148" s="20">
        <v>35</v>
      </c>
      <c r="K148" s="20">
        <v>43</v>
      </c>
      <c r="L148" s="20">
        <v>42</v>
      </c>
      <c r="M148" s="20">
        <v>37</v>
      </c>
      <c r="N148" s="20">
        <v>49</v>
      </c>
      <c r="O148" s="20">
        <v>15</v>
      </c>
      <c r="P148" s="20">
        <v>78</v>
      </c>
      <c r="Q148" s="20">
        <v>69</v>
      </c>
      <c r="R148" s="20">
        <v>78</v>
      </c>
      <c r="S148" s="20">
        <v>57</v>
      </c>
      <c r="T148" s="20">
        <v>14</v>
      </c>
      <c r="U148" s="20">
        <v>29</v>
      </c>
      <c r="V148" s="20">
        <v>21</v>
      </c>
      <c r="W148" s="20">
        <v>43</v>
      </c>
      <c r="X148" s="20">
        <v>21</v>
      </c>
      <c r="Y148" s="20">
        <v>36</v>
      </c>
      <c r="Z148" s="15">
        <f t="shared" si="4"/>
        <v>996</v>
      </c>
      <c r="AA148" s="18" t="s">
        <v>33</v>
      </c>
      <c r="AB148" s="19">
        <f t="shared" si="5"/>
        <v>66.400000000000006</v>
      </c>
    </row>
    <row r="149" spans="1:29">
      <c r="A149" s="3">
        <v>2980</v>
      </c>
      <c r="B149" s="15" t="s">
        <v>329</v>
      </c>
      <c r="C149" s="16" t="s">
        <v>330</v>
      </c>
      <c r="D149" s="15">
        <v>45</v>
      </c>
      <c r="E149" s="15">
        <v>53</v>
      </c>
      <c r="F149" s="15">
        <v>55</v>
      </c>
      <c r="G149" s="15">
        <v>62</v>
      </c>
      <c r="H149" s="18">
        <v>56</v>
      </c>
      <c r="I149" s="20">
        <v>24</v>
      </c>
      <c r="J149" s="20">
        <v>27</v>
      </c>
      <c r="K149" s="20">
        <v>35</v>
      </c>
      <c r="L149" s="20">
        <v>29</v>
      </c>
      <c r="M149" s="20">
        <v>39</v>
      </c>
      <c r="N149" s="20">
        <v>51</v>
      </c>
      <c r="O149" s="20">
        <v>17</v>
      </c>
      <c r="P149" s="20">
        <v>82</v>
      </c>
      <c r="Q149" s="20">
        <v>59</v>
      </c>
      <c r="R149" s="20">
        <v>64</v>
      </c>
      <c r="S149" s="20">
        <v>62</v>
      </c>
      <c r="T149" s="20">
        <v>18</v>
      </c>
      <c r="U149" s="20">
        <v>24</v>
      </c>
      <c r="V149" s="20">
        <v>17</v>
      </c>
      <c r="W149" s="20">
        <v>20</v>
      </c>
      <c r="X149" s="20">
        <v>18</v>
      </c>
      <c r="Y149" s="20">
        <v>35</v>
      </c>
      <c r="Z149" s="15">
        <v>900</v>
      </c>
      <c r="AA149" s="18" t="s">
        <v>30</v>
      </c>
      <c r="AB149" s="19">
        <f t="shared" si="5"/>
        <v>60</v>
      </c>
    </row>
    <row r="150" spans="1:29">
      <c r="A150" s="3">
        <v>2050</v>
      </c>
      <c r="B150" s="15" t="s">
        <v>331</v>
      </c>
      <c r="C150" s="16" t="s">
        <v>332</v>
      </c>
      <c r="D150" s="15">
        <v>59</v>
      </c>
      <c r="E150" s="15">
        <v>40</v>
      </c>
      <c r="F150" s="15">
        <v>52</v>
      </c>
      <c r="G150" s="15">
        <v>62</v>
      </c>
      <c r="H150" s="18">
        <v>62</v>
      </c>
      <c r="I150" s="20">
        <v>20</v>
      </c>
      <c r="J150" s="20">
        <v>23</v>
      </c>
      <c r="K150" s="20">
        <v>33</v>
      </c>
      <c r="L150" s="20">
        <v>35</v>
      </c>
      <c r="M150" s="20">
        <v>26</v>
      </c>
      <c r="N150" s="20">
        <v>58</v>
      </c>
      <c r="O150" s="20">
        <v>17</v>
      </c>
      <c r="P150" s="20">
        <v>65</v>
      </c>
      <c r="Q150" s="20">
        <v>55</v>
      </c>
      <c r="R150" s="20">
        <v>67</v>
      </c>
      <c r="S150" s="20">
        <v>61</v>
      </c>
      <c r="T150" s="20">
        <v>20</v>
      </c>
      <c r="U150" s="20">
        <v>30</v>
      </c>
      <c r="V150" s="20">
        <v>18</v>
      </c>
      <c r="W150" s="20">
        <v>42</v>
      </c>
      <c r="X150" s="20">
        <v>18</v>
      </c>
      <c r="Y150" s="20">
        <v>38</v>
      </c>
      <c r="Z150" s="15">
        <f t="shared" si="4"/>
        <v>901</v>
      </c>
      <c r="AA150" s="18" t="s">
        <v>30</v>
      </c>
      <c r="AB150" s="19">
        <f t="shared" si="5"/>
        <v>60.06666666666667</v>
      </c>
    </row>
    <row r="151" spans="1:29">
      <c r="A151" s="3">
        <v>2071</v>
      </c>
      <c r="B151" s="15" t="s">
        <v>333</v>
      </c>
      <c r="C151" s="16" t="s">
        <v>334</v>
      </c>
      <c r="D151" s="15">
        <v>40</v>
      </c>
      <c r="E151" s="15">
        <v>41</v>
      </c>
      <c r="F151" s="15">
        <v>49</v>
      </c>
      <c r="G151" s="15">
        <v>48</v>
      </c>
      <c r="H151" s="18">
        <v>56</v>
      </c>
      <c r="I151" s="20">
        <v>22</v>
      </c>
      <c r="J151" s="20">
        <v>21</v>
      </c>
      <c r="K151" s="20">
        <v>30</v>
      </c>
      <c r="L151" s="22">
        <v>30</v>
      </c>
      <c r="M151" s="22">
        <v>34</v>
      </c>
      <c r="N151" s="22">
        <v>39</v>
      </c>
      <c r="O151" s="22">
        <v>16</v>
      </c>
      <c r="P151" s="22">
        <v>52</v>
      </c>
      <c r="Q151" s="22">
        <v>51</v>
      </c>
      <c r="R151" s="22">
        <v>46</v>
      </c>
      <c r="S151" s="22">
        <v>52</v>
      </c>
      <c r="T151" s="22">
        <v>13</v>
      </c>
      <c r="U151" s="20">
        <v>25</v>
      </c>
      <c r="V151" s="20">
        <v>18</v>
      </c>
      <c r="W151" s="20">
        <v>41</v>
      </c>
      <c r="X151" s="20">
        <v>20</v>
      </c>
      <c r="Y151" s="20">
        <v>30</v>
      </c>
      <c r="Z151" s="15">
        <f t="shared" si="4"/>
        <v>774</v>
      </c>
      <c r="AA151" s="18" t="s">
        <v>55</v>
      </c>
      <c r="AB151" s="19">
        <f t="shared" si="5"/>
        <v>51.6</v>
      </c>
    </row>
    <row r="152" spans="1:29">
      <c r="L152" s="23"/>
      <c r="M152" s="23"/>
      <c r="N152" s="23"/>
      <c r="O152" s="23"/>
      <c r="P152" s="23"/>
      <c r="Q152" s="23"/>
      <c r="R152" s="23"/>
      <c r="S152" s="23"/>
      <c r="T152" s="23"/>
    </row>
    <row r="153" spans="1:29">
      <c r="L153" s="23"/>
      <c r="M153" s="23"/>
      <c r="N153" s="23"/>
      <c r="O153" s="23"/>
      <c r="P153" s="23"/>
      <c r="Q153" s="23"/>
      <c r="R153" s="23"/>
      <c r="S153" s="23"/>
      <c r="T153" s="23"/>
      <c r="W153" s="13" t="s">
        <v>335</v>
      </c>
      <c r="X153" s="13">
        <v>125</v>
      </c>
      <c r="Y153" s="13" t="s">
        <v>27</v>
      </c>
      <c r="AA153" s="15">
        <v>88</v>
      </c>
      <c r="AB153" s="15" t="s">
        <v>336</v>
      </c>
      <c r="AC153" s="28">
        <f>(AA153/$X$154)*100</f>
        <v>58.666666666666664</v>
      </c>
    </row>
    <row r="154" spans="1:29">
      <c r="L154" s="23"/>
      <c r="M154" s="23"/>
      <c r="N154" s="23"/>
      <c r="O154" s="23"/>
      <c r="P154" s="23"/>
      <c r="Q154" s="23"/>
      <c r="R154" s="23"/>
      <c r="S154" s="23"/>
      <c r="T154" s="23"/>
      <c r="W154" s="13" t="s">
        <v>25</v>
      </c>
      <c r="X154" s="13">
        <v>150</v>
      </c>
      <c r="Y154" s="29">
        <f>(X153/X154)*100</f>
        <v>83.333333333333343</v>
      </c>
      <c r="AA154" s="15">
        <v>29</v>
      </c>
      <c r="AB154" s="15" t="s">
        <v>30</v>
      </c>
      <c r="AC154" s="28">
        <f t="shared" ref="AC154:AC159" si="6">(AA154/$X$154)*100</f>
        <v>19.333333333333332</v>
      </c>
    </row>
    <row r="155" spans="1:29">
      <c r="L155" s="23"/>
      <c r="M155" s="23"/>
      <c r="N155" s="23"/>
      <c r="O155" s="23"/>
      <c r="P155" s="23"/>
      <c r="Q155" s="23"/>
      <c r="R155" s="23"/>
      <c r="S155" s="23"/>
      <c r="T155" s="23"/>
      <c r="W155" s="24" t="s">
        <v>337</v>
      </c>
      <c r="X155" s="25">
        <v>25</v>
      </c>
      <c r="Y155" s="26">
        <f>25*100/150</f>
        <v>16.666666666666668</v>
      </c>
      <c r="AA155" s="15">
        <v>7</v>
      </c>
      <c r="AB155" s="15" t="s">
        <v>38</v>
      </c>
      <c r="AC155" s="28">
        <f t="shared" si="6"/>
        <v>4.666666666666667</v>
      </c>
    </row>
    <row r="156" spans="1:29">
      <c r="L156" s="23"/>
      <c r="M156" s="23"/>
      <c r="N156" s="23"/>
      <c r="O156" s="23"/>
      <c r="P156" s="23"/>
      <c r="Q156" s="23"/>
      <c r="R156" s="23"/>
      <c r="S156" s="23"/>
      <c r="T156" s="23"/>
      <c r="AA156" s="15">
        <v>1</v>
      </c>
      <c r="AB156" s="15" t="s">
        <v>140</v>
      </c>
      <c r="AC156" s="28">
        <f t="shared" si="6"/>
        <v>0.66666666666666674</v>
      </c>
    </row>
    <row r="157" spans="1:29">
      <c r="C157" s="11" t="s">
        <v>338</v>
      </c>
      <c r="D157" s="10">
        <f>COUNTIFS(D2:D151,"&gt;=40")</f>
        <v>146</v>
      </c>
      <c r="E157" s="10">
        <f>COUNTIFS(E2:E151,"&gt;=40")</f>
        <v>145</v>
      </c>
      <c r="F157" s="10">
        <f>COUNTIFS(F2:F151,"&gt;=40")</f>
        <v>148</v>
      </c>
      <c r="G157" s="10">
        <f>COUNTIFS(G2:G151,"&gt;=40")</f>
        <v>148</v>
      </c>
      <c r="H157" s="10">
        <f>COUNTIFS(H2:H151,"&gt;=40")</f>
        <v>146</v>
      </c>
      <c r="I157" s="10">
        <f>COUNTIFS(I2:I151,"&gt;=20")</f>
        <v>143</v>
      </c>
      <c r="J157" s="10">
        <f t="shared" ref="J157:M157" si="7">COUNTIFS(J2:J151,"&gt;=20")</f>
        <v>142</v>
      </c>
      <c r="K157" s="10">
        <f t="shared" si="7"/>
        <v>150</v>
      </c>
      <c r="L157" s="23">
        <f t="shared" si="7"/>
        <v>142</v>
      </c>
      <c r="M157" s="23">
        <f t="shared" si="7"/>
        <v>150</v>
      </c>
      <c r="N157" s="23">
        <f t="shared" ref="N157:S157" si="8">COUNTIFS(N2:N151,"&gt;=40")</f>
        <v>134</v>
      </c>
      <c r="O157" s="23">
        <f>COUNTIFS(O2:O151,"&gt;=10")</f>
        <v>145</v>
      </c>
      <c r="P157" s="23">
        <f t="shared" si="8"/>
        <v>144</v>
      </c>
      <c r="Q157" s="23">
        <f t="shared" si="8"/>
        <v>141</v>
      </c>
      <c r="R157" s="23">
        <f t="shared" si="8"/>
        <v>142</v>
      </c>
      <c r="S157" s="23">
        <f t="shared" si="8"/>
        <v>143</v>
      </c>
      <c r="T157" s="23">
        <f t="shared" ref="T157:X157" si="9">COUNTIFS(T2:T151,"&gt;=10")</f>
        <v>145</v>
      </c>
      <c r="U157" s="10">
        <f t="shared" ref="U157:Y157" si="10">COUNTIFS(U2:U151,"&gt;=20")</f>
        <v>137</v>
      </c>
      <c r="V157" s="10">
        <f t="shared" si="9"/>
        <v>145</v>
      </c>
      <c r="W157" s="10">
        <f t="shared" si="10"/>
        <v>143</v>
      </c>
      <c r="X157" s="10">
        <f t="shared" si="9"/>
        <v>145</v>
      </c>
      <c r="Y157" s="10">
        <f t="shared" si="10"/>
        <v>143</v>
      </c>
      <c r="AA157" s="15">
        <v>0</v>
      </c>
      <c r="AB157" s="15" t="s">
        <v>339</v>
      </c>
      <c r="AC157" s="28">
        <f t="shared" si="6"/>
        <v>0</v>
      </c>
    </row>
    <row r="158" spans="1:29">
      <c r="L158" s="23"/>
      <c r="M158" s="23"/>
      <c r="N158" s="23"/>
      <c r="O158" s="23"/>
      <c r="P158" s="23"/>
      <c r="Q158" s="23"/>
      <c r="R158" s="23"/>
      <c r="S158" s="23"/>
      <c r="T158" s="23"/>
      <c r="AA158" s="15">
        <v>18</v>
      </c>
      <c r="AB158" s="15" t="s">
        <v>55</v>
      </c>
      <c r="AC158" s="28">
        <f t="shared" si="6"/>
        <v>12</v>
      </c>
    </row>
    <row r="159" spans="1:29">
      <c r="C159" s="11" t="s">
        <v>340</v>
      </c>
      <c r="D159" s="10">
        <f>COUNTIF(D3:D152,"&lt;40")</f>
        <v>4</v>
      </c>
      <c r="E159" s="10">
        <f>COUNTIF(E3:E152,"&lt;40")</f>
        <v>5</v>
      </c>
      <c r="F159" s="10">
        <f>COUNTIF(F3:F152,"&lt;40")</f>
        <v>2</v>
      </c>
      <c r="G159" s="10">
        <f>COUNTIF(G3:G152,"&lt;40")</f>
        <v>2</v>
      </c>
      <c r="H159" s="10">
        <f>COUNTIF(H3:H152,"&lt;40")</f>
        <v>4</v>
      </c>
      <c r="I159" s="10">
        <f t="shared" ref="I159:M159" si="11">COUNTIF(I3:I152,"&lt;20")</f>
        <v>5</v>
      </c>
      <c r="J159" s="10">
        <f t="shared" si="11"/>
        <v>6</v>
      </c>
      <c r="K159" s="10">
        <f t="shared" si="11"/>
        <v>0</v>
      </c>
      <c r="L159" s="23">
        <f t="shared" si="11"/>
        <v>5</v>
      </c>
      <c r="M159" s="10">
        <f t="shared" si="11"/>
        <v>0</v>
      </c>
      <c r="N159" s="23">
        <f t="shared" ref="N159:S159" si="12">COUNTIF(N3:N152,"&lt;40")</f>
        <v>10</v>
      </c>
      <c r="O159" s="23">
        <f>COUNTIF(O3:O152,"&lt;10")</f>
        <v>0</v>
      </c>
      <c r="P159" s="23">
        <f t="shared" si="12"/>
        <v>1</v>
      </c>
      <c r="Q159" s="23">
        <f t="shared" si="12"/>
        <v>4</v>
      </c>
      <c r="R159" s="23">
        <f t="shared" si="12"/>
        <v>3</v>
      </c>
      <c r="S159" s="23">
        <f t="shared" si="12"/>
        <v>2</v>
      </c>
      <c r="T159" s="23">
        <f t="shared" ref="T159:X159" si="13">COUNTIF(T3:T152,"&lt;10")</f>
        <v>0</v>
      </c>
      <c r="U159" s="10">
        <f t="shared" ref="U159:Y159" si="14">COUNTIF(U3:U152,"&lt;20")</f>
        <v>8</v>
      </c>
      <c r="V159" s="10">
        <f t="shared" si="13"/>
        <v>0</v>
      </c>
      <c r="W159" s="10">
        <f t="shared" si="14"/>
        <v>2</v>
      </c>
      <c r="X159" s="10">
        <f t="shared" si="13"/>
        <v>0</v>
      </c>
      <c r="Y159" s="10">
        <f t="shared" si="14"/>
        <v>2</v>
      </c>
      <c r="AA159" s="15">
        <v>7</v>
      </c>
      <c r="AB159" s="15" t="s">
        <v>340</v>
      </c>
      <c r="AC159" s="28">
        <f t="shared" si="6"/>
        <v>4.666666666666667</v>
      </c>
    </row>
    <row r="160" spans="1:29">
      <c r="C160" s="11" t="s">
        <v>341</v>
      </c>
      <c r="D160" s="10">
        <f t="shared" ref="D160:N160" si="15">COUNTIFS(D2:D151,"=A")</f>
        <v>0</v>
      </c>
      <c r="E160" s="10">
        <f t="shared" si="15"/>
        <v>0</v>
      </c>
      <c r="F160" s="10">
        <f t="shared" si="15"/>
        <v>0</v>
      </c>
      <c r="G160" s="10">
        <f t="shared" si="15"/>
        <v>0</v>
      </c>
      <c r="H160" s="10">
        <f t="shared" si="15"/>
        <v>0</v>
      </c>
      <c r="I160" s="10">
        <f t="shared" si="15"/>
        <v>2</v>
      </c>
      <c r="J160" s="10">
        <f t="shared" si="15"/>
        <v>2</v>
      </c>
      <c r="K160" s="10">
        <f t="shared" si="15"/>
        <v>0</v>
      </c>
      <c r="L160" s="23">
        <f t="shared" si="15"/>
        <v>3</v>
      </c>
      <c r="M160" s="23">
        <f t="shared" si="15"/>
        <v>0</v>
      </c>
      <c r="N160" s="23">
        <f t="shared" si="15"/>
        <v>6</v>
      </c>
      <c r="O160" s="23">
        <f t="shared" ref="O160:Y160" si="16">COUNTIFS(O2:O151,"=A")</f>
        <v>5</v>
      </c>
      <c r="P160" s="23">
        <f t="shared" si="16"/>
        <v>5</v>
      </c>
      <c r="Q160" s="23">
        <f t="shared" si="16"/>
        <v>5</v>
      </c>
      <c r="R160" s="23">
        <f t="shared" si="16"/>
        <v>5</v>
      </c>
      <c r="S160" s="23">
        <f t="shared" si="16"/>
        <v>5</v>
      </c>
      <c r="T160" s="23">
        <f t="shared" si="16"/>
        <v>5</v>
      </c>
      <c r="U160" s="10">
        <f t="shared" si="16"/>
        <v>5</v>
      </c>
      <c r="V160" s="10">
        <f t="shared" si="16"/>
        <v>5</v>
      </c>
      <c r="W160" s="10">
        <f t="shared" si="16"/>
        <v>5</v>
      </c>
      <c r="X160" s="10">
        <f t="shared" si="16"/>
        <v>5</v>
      </c>
      <c r="Y160" s="10">
        <f t="shared" si="16"/>
        <v>5</v>
      </c>
    </row>
    <row r="161" spans="3:28">
      <c r="C161" s="11" t="s">
        <v>25</v>
      </c>
      <c r="D161" s="10">
        <f>COUNT(D2:D151)</f>
        <v>150</v>
      </c>
      <c r="E161" s="10">
        <f t="shared" ref="E161:O161" si="17">COUNT(E2:E151)</f>
        <v>150</v>
      </c>
      <c r="F161" s="10">
        <f t="shared" si="17"/>
        <v>150</v>
      </c>
      <c r="G161" s="10">
        <f t="shared" si="17"/>
        <v>150</v>
      </c>
      <c r="H161" s="10">
        <f t="shared" si="17"/>
        <v>150</v>
      </c>
      <c r="I161" s="10">
        <f t="shared" si="17"/>
        <v>148</v>
      </c>
      <c r="J161" s="10">
        <f t="shared" si="17"/>
        <v>148</v>
      </c>
      <c r="K161" s="10">
        <f t="shared" si="17"/>
        <v>150</v>
      </c>
      <c r="L161" s="23">
        <f t="shared" si="17"/>
        <v>147</v>
      </c>
      <c r="M161" s="23">
        <f t="shared" si="17"/>
        <v>150</v>
      </c>
      <c r="N161" s="23">
        <f t="shared" si="17"/>
        <v>144</v>
      </c>
      <c r="O161" s="23">
        <f t="shared" si="17"/>
        <v>145</v>
      </c>
      <c r="P161" s="23">
        <f t="shared" ref="P161:V161" si="18">COUNT(P2:P151)</f>
        <v>145</v>
      </c>
      <c r="Q161" s="23">
        <f t="shared" si="18"/>
        <v>145</v>
      </c>
      <c r="R161" s="23">
        <f t="shared" si="18"/>
        <v>145</v>
      </c>
      <c r="S161" s="23">
        <f t="shared" si="18"/>
        <v>145</v>
      </c>
      <c r="T161" s="23">
        <f t="shared" si="18"/>
        <v>145</v>
      </c>
      <c r="U161" s="10">
        <f t="shared" si="18"/>
        <v>145</v>
      </c>
      <c r="V161" s="10">
        <f t="shared" si="18"/>
        <v>145</v>
      </c>
      <c r="W161" s="10">
        <f t="shared" ref="W161:Y161" si="19">COUNT(W2:W151)</f>
        <v>145</v>
      </c>
      <c r="X161" s="10">
        <f t="shared" si="19"/>
        <v>145</v>
      </c>
      <c r="Y161" s="10">
        <f t="shared" si="19"/>
        <v>145</v>
      </c>
      <c r="AA161" s="10" t="s">
        <v>342</v>
      </c>
      <c r="AB161" s="27">
        <f>AVERAGE(AB2:AB151)</f>
        <v>64.459111111111142</v>
      </c>
    </row>
    <row r="162" spans="3:28">
      <c r="AA162" s="10" t="s">
        <v>343</v>
      </c>
      <c r="AB162" s="27">
        <f>AB161/10</f>
        <v>6.4459111111111138</v>
      </c>
    </row>
    <row r="163" spans="3:28">
      <c r="C163" s="11" t="s">
        <v>344</v>
      </c>
      <c r="D163" s="10">
        <f>D161-D160</f>
        <v>150</v>
      </c>
      <c r="E163" s="10">
        <f t="shared" ref="E163:L163" si="20">E161-E160</f>
        <v>150</v>
      </c>
      <c r="F163" s="10">
        <f t="shared" si="20"/>
        <v>150</v>
      </c>
      <c r="G163" s="10">
        <f t="shared" si="20"/>
        <v>150</v>
      </c>
      <c r="H163" s="10">
        <f t="shared" si="20"/>
        <v>150</v>
      </c>
      <c r="I163" s="10">
        <f t="shared" si="20"/>
        <v>146</v>
      </c>
      <c r="J163" s="10">
        <f t="shared" si="20"/>
        <v>146</v>
      </c>
      <c r="K163" s="10">
        <f t="shared" si="20"/>
        <v>150</v>
      </c>
      <c r="L163" s="10">
        <f t="shared" si="20"/>
        <v>144</v>
      </c>
      <c r="M163" s="10">
        <f t="shared" ref="M163:Y163" si="21">M161-M160</f>
        <v>150</v>
      </c>
      <c r="N163" s="10">
        <f t="shared" si="21"/>
        <v>138</v>
      </c>
      <c r="O163" s="10">
        <f t="shared" si="21"/>
        <v>140</v>
      </c>
      <c r="P163" s="10">
        <f t="shared" si="21"/>
        <v>140</v>
      </c>
      <c r="Q163" s="10">
        <f t="shared" si="21"/>
        <v>140</v>
      </c>
      <c r="R163" s="10">
        <f t="shared" si="21"/>
        <v>140</v>
      </c>
      <c r="S163" s="10">
        <f t="shared" si="21"/>
        <v>140</v>
      </c>
      <c r="T163" s="10">
        <f t="shared" si="21"/>
        <v>140</v>
      </c>
      <c r="U163" s="10">
        <f t="shared" si="21"/>
        <v>140</v>
      </c>
      <c r="V163" s="10">
        <f t="shared" si="21"/>
        <v>140</v>
      </c>
      <c r="W163" s="10">
        <f t="shared" si="21"/>
        <v>140</v>
      </c>
      <c r="X163" s="10">
        <f t="shared" si="21"/>
        <v>140</v>
      </c>
      <c r="Y163" s="10">
        <f t="shared" si="21"/>
        <v>140</v>
      </c>
    </row>
  </sheetData>
  <conditionalFormatting sqref="N2:N151">
    <cfRule type="cellIs" dxfId="3" priority="4" operator="lessThan">
      <formula>40</formula>
    </cfRule>
  </conditionalFormatting>
  <conditionalFormatting sqref="D2:H151">
    <cfRule type="cellIs" dxfId="2" priority="2" operator="lessThan">
      <formula>40</formula>
    </cfRule>
  </conditionalFormatting>
  <conditionalFormatting sqref="D2:Y151">
    <cfRule type="cellIs" dxfId="1" priority="1" operator="equal">
      <formula>"A"</formula>
    </cfRule>
  </conditionalFormatting>
  <conditionalFormatting sqref="P2:S151">
    <cfRule type="cellIs" dxfId="0" priority="3" operator="lessThan">
      <formula>40</formula>
    </cfRule>
  </conditionalFormatting>
  <printOptions horizontalCentered="1"/>
  <pageMargins left="0.235416666666667" right="0.27500000000000002" top="0.74791666666666701" bottom="0.55000000000000004" header="0.39305555555555599" footer="0.235416666666667"/>
  <pageSetup paperSize="8" scale="85" orientation="landscape" horizontalDpi="300" r:id="rId1"/>
  <headerFooter alignWithMargins="0">
    <oddHeader>&amp;C&amp;14&amp;B&amp;F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3"/>
  <sheetViews>
    <sheetView topLeftCell="H64" workbookViewId="0">
      <selection activeCell="N77" sqref="N77:N83"/>
    </sheetView>
  </sheetViews>
  <sheetFormatPr defaultColWidth="9" defaultRowHeight="13.2"/>
  <cols>
    <col min="1" max="1" width="7.5546875" style="7" customWidth="1"/>
    <col min="2" max="2" width="11.33203125" customWidth="1"/>
    <col min="3" max="3" width="42.88671875" customWidth="1"/>
    <col min="16" max="16" width="11.44140625" customWidth="1"/>
  </cols>
  <sheetData>
    <row r="1" spans="1:27">
      <c r="A1" s="3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s="3">
        <v>2901</v>
      </c>
      <c r="B2" s="4" t="s">
        <v>28</v>
      </c>
      <c r="C2" s="4" t="s">
        <v>29</v>
      </c>
      <c r="D2">
        <v>60</v>
      </c>
      <c r="E2">
        <v>44</v>
      </c>
      <c r="F2">
        <v>59</v>
      </c>
      <c r="G2">
        <v>64</v>
      </c>
      <c r="H2">
        <v>54</v>
      </c>
      <c r="I2">
        <v>30</v>
      </c>
      <c r="J2">
        <v>33</v>
      </c>
      <c r="K2">
        <v>38</v>
      </c>
      <c r="L2">
        <v>40</v>
      </c>
      <c r="M2">
        <v>37</v>
      </c>
      <c r="N2">
        <v>57</v>
      </c>
      <c r="O2">
        <v>10</v>
      </c>
      <c r="P2">
        <v>67</v>
      </c>
      <c r="Q2">
        <v>53</v>
      </c>
      <c r="R2">
        <v>61</v>
      </c>
      <c r="S2">
        <v>59</v>
      </c>
      <c r="T2">
        <v>15</v>
      </c>
      <c r="U2">
        <v>37</v>
      </c>
      <c r="V2">
        <v>16</v>
      </c>
      <c r="W2">
        <v>28</v>
      </c>
      <c r="X2">
        <v>18</v>
      </c>
      <c r="Y2">
        <v>35</v>
      </c>
      <c r="Z2">
        <f>SUM(D2:Y2)</f>
        <v>915</v>
      </c>
      <c r="AA2" t="s">
        <v>30</v>
      </c>
    </row>
    <row r="3" spans="1:27">
      <c r="A3" s="3">
        <v>2910</v>
      </c>
      <c r="B3" s="4" t="s">
        <v>31</v>
      </c>
      <c r="C3" s="4" t="s">
        <v>32</v>
      </c>
      <c r="D3">
        <v>75</v>
      </c>
      <c r="E3">
        <v>63</v>
      </c>
      <c r="F3">
        <v>66</v>
      </c>
      <c r="G3">
        <v>73</v>
      </c>
      <c r="H3">
        <v>59</v>
      </c>
      <c r="I3">
        <v>25</v>
      </c>
      <c r="J3">
        <v>30</v>
      </c>
      <c r="K3">
        <v>47</v>
      </c>
      <c r="L3">
        <v>43</v>
      </c>
      <c r="M3">
        <v>43</v>
      </c>
      <c r="N3">
        <v>65</v>
      </c>
      <c r="O3">
        <v>20</v>
      </c>
      <c r="P3">
        <v>79</v>
      </c>
      <c r="Q3">
        <v>72</v>
      </c>
      <c r="R3">
        <v>70</v>
      </c>
      <c r="S3">
        <v>80</v>
      </c>
      <c r="T3">
        <v>22</v>
      </c>
      <c r="U3">
        <v>42</v>
      </c>
      <c r="V3">
        <v>22</v>
      </c>
      <c r="W3">
        <v>38</v>
      </c>
      <c r="X3">
        <v>24</v>
      </c>
      <c r="Y3">
        <v>44</v>
      </c>
      <c r="Z3">
        <f t="shared" ref="Z3:Z40" si="0">SUM(D3:Y3)</f>
        <v>1102</v>
      </c>
      <c r="AA3" t="s">
        <v>33</v>
      </c>
    </row>
    <row r="4" spans="1:27">
      <c r="A4" s="3">
        <v>2902</v>
      </c>
      <c r="B4" s="4" t="s">
        <v>34</v>
      </c>
      <c r="C4" s="4" t="s">
        <v>35</v>
      </c>
      <c r="D4">
        <v>71</v>
      </c>
      <c r="E4">
        <v>58</v>
      </c>
      <c r="F4">
        <v>72</v>
      </c>
      <c r="G4">
        <v>72</v>
      </c>
      <c r="H4">
        <v>52</v>
      </c>
      <c r="I4">
        <v>27</v>
      </c>
      <c r="J4">
        <v>30</v>
      </c>
      <c r="K4">
        <v>35</v>
      </c>
      <c r="L4">
        <v>43</v>
      </c>
      <c r="M4">
        <v>34</v>
      </c>
      <c r="N4">
        <v>68</v>
      </c>
      <c r="O4">
        <v>16</v>
      </c>
      <c r="P4">
        <v>66</v>
      </c>
      <c r="Q4">
        <v>57</v>
      </c>
      <c r="R4">
        <v>68</v>
      </c>
      <c r="S4">
        <v>70</v>
      </c>
      <c r="T4">
        <v>18</v>
      </c>
      <c r="U4">
        <v>40</v>
      </c>
      <c r="V4">
        <v>19</v>
      </c>
      <c r="W4">
        <v>32</v>
      </c>
      <c r="X4">
        <v>21</v>
      </c>
      <c r="Y4">
        <v>38</v>
      </c>
      <c r="Z4">
        <f t="shared" si="0"/>
        <v>1007</v>
      </c>
      <c r="AA4" t="s">
        <v>33</v>
      </c>
    </row>
    <row r="5" spans="1:27">
      <c r="A5" s="3">
        <v>2978</v>
      </c>
      <c r="B5" s="4" t="s">
        <v>36</v>
      </c>
      <c r="C5" s="4" t="s">
        <v>37</v>
      </c>
      <c r="D5">
        <v>66</v>
      </c>
      <c r="E5">
        <v>43</v>
      </c>
      <c r="F5">
        <v>59</v>
      </c>
      <c r="G5">
        <v>44</v>
      </c>
      <c r="H5">
        <v>47</v>
      </c>
      <c r="I5">
        <v>28</v>
      </c>
      <c r="J5">
        <v>20</v>
      </c>
      <c r="K5">
        <v>34</v>
      </c>
      <c r="L5">
        <v>44</v>
      </c>
      <c r="M5">
        <v>40</v>
      </c>
      <c r="N5">
        <v>58</v>
      </c>
      <c r="O5">
        <v>15</v>
      </c>
      <c r="P5">
        <v>57</v>
      </c>
      <c r="Q5">
        <v>49</v>
      </c>
      <c r="R5">
        <v>42</v>
      </c>
      <c r="S5">
        <v>56</v>
      </c>
      <c r="T5">
        <v>17</v>
      </c>
      <c r="U5">
        <v>23</v>
      </c>
      <c r="V5">
        <v>18</v>
      </c>
      <c r="W5">
        <v>30</v>
      </c>
      <c r="X5">
        <v>17</v>
      </c>
      <c r="Y5">
        <v>35</v>
      </c>
      <c r="Z5">
        <f t="shared" si="0"/>
        <v>842</v>
      </c>
      <c r="AA5" t="s">
        <v>38</v>
      </c>
    </row>
    <row r="6" spans="1:27">
      <c r="A6" s="3">
        <v>2903</v>
      </c>
      <c r="B6" s="4" t="s">
        <v>39</v>
      </c>
      <c r="C6" s="4" t="s">
        <v>40</v>
      </c>
      <c r="D6">
        <v>51</v>
      </c>
      <c r="E6">
        <v>40</v>
      </c>
      <c r="F6">
        <v>57</v>
      </c>
      <c r="G6">
        <v>51</v>
      </c>
      <c r="H6">
        <v>47</v>
      </c>
      <c r="I6">
        <v>29</v>
      </c>
      <c r="J6">
        <v>30</v>
      </c>
      <c r="K6">
        <v>36</v>
      </c>
      <c r="L6">
        <v>42</v>
      </c>
      <c r="M6">
        <v>38</v>
      </c>
      <c r="N6">
        <v>40</v>
      </c>
      <c r="O6">
        <v>14</v>
      </c>
      <c r="P6">
        <v>65</v>
      </c>
      <c r="Q6">
        <v>48</v>
      </c>
      <c r="R6">
        <v>57</v>
      </c>
      <c r="S6">
        <v>58</v>
      </c>
      <c r="T6">
        <v>16</v>
      </c>
      <c r="U6">
        <v>21</v>
      </c>
      <c r="V6">
        <v>13</v>
      </c>
      <c r="W6">
        <v>28</v>
      </c>
      <c r="X6">
        <v>16</v>
      </c>
      <c r="Y6">
        <v>33</v>
      </c>
      <c r="Z6">
        <f t="shared" si="0"/>
        <v>830</v>
      </c>
      <c r="AA6" t="s">
        <v>38</v>
      </c>
    </row>
    <row r="7" spans="1:27">
      <c r="A7" s="3">
        <v>2905</v>
      </c>
      <c r="B7" s="4" t="s">
        <v>45</v>
      </c>
      <c r="C7" s="4" t="s">
        <v>46</v>
      </c>
      <c r="D7">
        <v>75</v>
      </c>
      <c r="E7">
        <v>73</v>
      </c>
      <c r="F7">
        <v>68</v>
      </c>
      <c r="G7">
        <v>63</v>
      </c>
      <c r="H7">
        <v>68</v>
      </c>
      <c r="I7">
        <v>27</v>
      </c>
      <c r="J7">
        <v>20</v>
      </c>
      <c r="K7">
        <v>45</v>
      </c>
      <c r="L7">
        <v>45</v>
      </c>
      <c r="M7">
        <v>40</v>
      </c>
      <c r="N7">
        <v>51</v>
      </c>
      <c r="O7">
        <v>19</v>
      </c>
      <c r="P7">
        <v>85</v>
      </c>
      <c r="Q7">
        <v>66</v>
      </c>
      <c r="R7">
        <v>70</v>
      </c>
      <c r="S7">
        <v>79</v>
      </c>
      <c r="T7">
        <v>19</v>
      </c>
      <c r="U7">
        <v>37</v>
      </c>
      <c r="V7">
        <v>19</v>
      </c>
      <c r="W7">
        <v>42</v>
      </c>
      <c r="X7">
        <v>23</v>
      </c>
      <c r="Y7">
        <v>35</v>
      </c>
      <c r="Z7">
        <f t="shared" si="0"/>
        <v>1069</v>
      </c>
      <c r="AA7" t="s">
        <v>33</v>
      </c>
    </row>
    <row r="8" spans="1:27">
      <c r="A8" s="3">
        <v>2907</v>
      </c>
      <c r="B8" s="4" t="s">
        <v>47</v>
      </c>
      <c r="C8" s="4" t="s">
        <v>48</v>
      </c>
      <c r="D8">
        <v>65</v>
      </c>
      <c r="E8">
        <v>48</v>
      </c>
      <c r="F8">
        <v>50</v>
      </c>
      <c r="G8">
        <v>57</v>
      </c>
      <c r="H8">
        <v>45</v>
      </c>
      <c r="I8">
        <v>22</v>
      </c>
      <c r="J8">
        <v>20</v>
      </c>
      <c r="K8">
        <v>37</v>
      </c>
      <c r="L8">
        <v>45</v>
      </c>
      <c r="M8">
        <v>40</v>
      </c>
      <c r="N8">
        <v>72</v>
      </c>
      <c r="O8">
        <v>15</v>
      </c>
      <c r="P8">
        <v>74</v>
      </c>
      <c r="Q8">
        <v>56</v>
      </c>
      <c r="R8">
        <v>69</v>
      </c>
      <c r="S8">
        <v>59</v>
      </c>
      <c r="T8">
        <v>18</v>
      </c>
      <c r="U8">
        <v>35</v>
      </c>
      <c r="V8">
        <v>18</v>
      </c>
      <c r="W8">
        <v>38</v>
      </c>
      <c r="X8">
        <v>19</v>
      </c>
      <c r="Y8">
        <v>35</v>
      </c>
      <c r="Z8">
        <f t="shared" si="0"/>
        <v>937</v>
      </c>
      <c r="AA8" t="s">
        <v>30</v>
      </c>
    </row>
    <row r="9" spans="1:27">
      <c r="A9" s="3">
        <v>2908</v>
      </c>
      <c r="B9" s="4" t="s">
        <v>49</v>
      </c>
      <c r="C9" s="4" t="s">
        <v>50</v>
      </c>
      <c r="D9">
        <v>67</v>
      </c>
      <c r="E9">
        <v>66</v>
      </c>
      <c r="F9">
        <v>62</v>
      </c>
      <c r="G9">
        <v>60</v>
      </c>
      <c r="H9">
        <v>58</v>
      </c>
      <c r="I9">
        <v>28</v>
      </c>
      <c r="J9">
        <v>29</v>
      </c>
      <c r="K9">
        <v>44</v>
      </c>
      <c r="L9">
        <v>40</v>
      </c>
      <c r="M9">
        <v>41</v>
      </c>
      <c r="N9">
        <v>73</v>
      </c>
      <c r="O9">
        <v>18</v>
      </c>
      <c r="P9">
        <v>85</v>
      </c>
      <c r="Q9">
        <v>65</v>
      </c>
      <c r="R9">
        <v>64</v>
      </c>
      <c r="S9">
        <v>65</v>
      </c>
      <c r="T9">
        <v>20</v>
      </c>
      <c r="U9">
        <v>38</v>
      </c>
      <c r="V9">
        <v>19</v>
      </c>
      <c r="W9">
        <v>40</v>
      </c>
      <c r="X9">
        <v>21</v>
      </c>
      <c r="Y9">
        <v>31</v>
      </c>
      <c r="Z9">
        <f t="shared" si="0"/>
        <v>1034</v>
      </c>
      <c r="AA9" t="s">
        <v>33</v>
      </c>
    </row>
    <row r="10" spans="1:27">
      <c r="A10" s="3">
        <v>2909</v>
      </c>
      <c r="B10" s="4" t="s">
        <v>51</v>
      </c>
      <c r="C10" s="4" t="s">
        <v>52</v>
      </c>
      <c r="D10">
        <v>77</v>
      </c>
      <c r="E10">
        <v>60</v>
      </c>
      <c r="F10">
        <v>80</v>
      </c>
      <c r="G10">
        <v>68</v>
      </c>
      <c r="H10">
        <v>61</v>
      </c>
      <c r="I10">
        <v>30</v>
      </c>
      <c r="J10">
        <v>32</v>
      </c>
      <c r="K10">
        <v>42</v>
      </c>
      <c r="L10">
        <v>40</v>
      </c>
      <c r="M10">
        <v>45</v>
      </c>
      <c r="N10">
        <v>90</v>
      </c>
      <c r="O10">
        <v>20</v>
      </c>
      <c r="P10">
        <v>84</v>
      </c>
      <c r="Q10">
        <v>64</v>
      </c>
      <c r="R10">
        <v>79</v>
      </c>
      <c r="S10">
        <v>73</v>
      </c>
      <c r="T10">
        <v>22</v>
      </c>
      <c r="U10">
        <v>38</v>
      </c>
      <c r="V10">
        <v>23</v>
      </c>
      <c r="W10">
        <v>42</v>
      </c>
      <c r="X10">
        <v>24</v>
      </c>
      <c r="Y10">
        <v>34</v>
      </c>
      <c r="Z10">
        <f t="shared" si="0"/>
        <v>1128</v>
      </c>
      <c r="AA10" t="s">
        <v>33</v>
      </c>
    </row>
    <row r="11" spans="1:27">
      <c r="A11" s="3">
        <v>2911</v>
      </c>
      <c r="B11" s="4" t="s">
        <v>56</v>
      </c>
      <c r="C11" s="4" t="s">
        <v>57</v>
      </c>
      <c r="D11">
        <v>66</v>
      </c>
      <c r="E11">
        <v>68</v>
      </c>
      <c r="F11">
        <v>77</v>
      </c>
      <c r="G11">
        <v>66</v>
      </c>
      <c r="H11">
        <v>65</v>
      </c>
      <c r="I11">
        <v>37</v>
      </c>
      <c r="J11">
        <v>38</v>
      </c>
      <c r="K11">
        <v>47</v>
      </c>
      <c r="L11">
        <v>42</v>
      </c>
      <c r="M11">
        <v>48</v>
      </c>
      <c r="N11">
        <v>77</v>
      </c>
      <c r="O11">
        <v>23</v>
      </c>
      <c r="P11">
        <v>71</v>
      </c>
      <c r="Q11">
        <v>65</v>
      </c>
      <c r="R11">
        <v>57</v>
      </c>
      <c r="S11">
        <v>70</v>
      </c>
      <c r="T11">
        <v>23</v>
      </c>
      <c r="U11">
        <v>40</v>
      </c>
      <c r="V11">
        <v>23</v>
      </c>
      <c r="W11">
        <v>35</v>
      </c>
      <c r="X11">
        <v>24</v>
      </c>
      <c r="Y11">
        <v>30</v>
      </c>
      <c r="Z11">
        <f t="shared" si="0"/>
        <v>1092</v>
      </c>
      <c r="AA11" s="5" t="s">
        <v>33</v>
      </c>
    </row>
    <row r="12" spans="1:27">
      <c r="A12" s="3">
        <v>2913</v>
      </c>
      <c r="B12" s="4" t="s">
        <v>60</v>
      </c>
      <c r="C12" s="4" t="s">
        <v>61</v>
      </c>
      <c r="D12">
        <v>74</v>
      </c>
      <c r="E12">
        <v>67</v>
      </c>
      <c r="F12">
        <v>73</v>
      </c>
      <c r="G12">
        <v>67</v>
      </c>
      <c r="H12">
        <v>65</v>
      </c>
      <c r="I12">
        <v>35</v>
      </c>
      <c r="J12">
        <v>29</v>
      </c>
      <c r="K12">
        <v>47</v>
      </c>
      <c r="L12">
        <v>45</v>
      </c>
      <c r="M12">
        <v>48</v>
      </c>
      <c r="N12">
        <v>96</v>
      </c>
      <c r="O12">
        <v>21</v>
      </c>
      <c r="P12">
        <v>73</v>
      </c>
      <c r="Q12">
        <v>66</v>
      </c>
      <c r="R12">
        <v>71</v>
      </c>
      <c r="S12">
        <v>78</v>
      </c>
      <c r="T12">
        <v>24</v>
      </c>
      <c r="U12">
        <v>43</v>
      </c>
      <c r="V12">
        <v>23</v>
      </c>
      <c r="W12">
        <v>44</v>
      </c>
      <c r="X12">
        <v>24</v>
      </c>
      <c r="Y12">
        <v>36</v>
      </c>
      <c r="Z12">
        <f t="shared" si="0"/>
        <v>1149</v>
      </c>
      <c r="AA12" s="5" t="s">
        <v>33</v>
      </c>
    </row>
    <row r="13" spans="1:27">
      <c r="A13" s="3">
        <v>2914</v>
      </c>
      <c r="B13" s="4" t="s">
        <v>64</v>
      </c>
      <c r="C13" s="4" t="s">
        <v>65</v>
      </c>
      <c r="D13">
        <v>77</v>
      </c>
      <c r="E13">
        <v>69</v>
      </c>
      <c r="F13">
        <v>82</v>
      </c>
      <c r="G13">
        <v>61</v>
      </c>
      <c r="H13">
        <v>65</v>
      </c>
      <c r="I13">
        <v>20</v>
      </c>
      <c r="J13">
        <v>22</v>
      </c>
      <c r="K13">
        <v>43</v>
      </c>
      <c r="L13">
        <v>38</v>
      </c>
      <c r="M13">
        <v>43</v>
      </c>
      <c r="N13">
        <v>85</v>
      </c>
      <c r="O13">
        <v>17</v>
      </c>
      <c r="P13">
        <v>73</v>
      </c>
      <c r="Q13">
        <v>63</v>
      </c>
      <c r="R13">
        <v>68</v>
      </c>
      <c r="S13">
        <v>76</v>
      </c>
      <c r="T13">
        <v>21</v>
      </c>
      <c r="U13">
        <v>40</v>
      </c>
      <c r="V13">
        <v>19</v>
      </c>
      <c r="W13">
        <v>30</v>
      </c>
      <c r="X13">
        <v>21</v>
      </c>
      <c r="Y13">
        <v>38</v>
      </c>
      <c r="Z13">
        <f t="shared" si="0"/>
        <v>1071</v>
      </c>
      <c r="AA13" s="5" t="s">
        <v>33</v>
      </c>
    </row>
    <row r="14" spans="1:27">
      <c r="A14" s="3">
        <v>2915</v>
      </c>
      <c r="B14" s="4" t="s">
        <v>66</v>
      </c>
      <c r="C14" s="4" t="s">
        <v>67</v>
      </c>
      <c r="D14">
        <v>77</v>
      </c>
      <c r="E14">
        <v>56</v>
      </c>
      <c r="F14">
        <v>74</v>
      </c>
      <c r="G14">
        <v>68</v>
      </c>
      <c r="H14">
        <v>56</v>
      </c>
      <c r="I14">
        <v>30</v>
      </c>
      <c r="J14">
        <v>30</v>
      </c>
      <c r="K14">
        <v>36</v>
      </c>
      <c r="L14">
        <v>37</v>
      </c>
      <c r="M14">
        <v>42</v>
      </c>
      <c r="N14">
        <v>72</v>
      </c>
      <c r="O14">
        <v>15</v>
      </c>
      <c r="P14">
        <v>85</v>
      </c>
      <c r="Q14">
        <v>55</v>
      </c>
      <c r="R14">
        <v>71</v>
      </c>
      <c r="S14">
        <v>75</v>
      </c>
      <c r="T14">
        <v>18</v>
      </c>
      <c r="U14">
        <v>38</v>
      </c>
      <c r="V14">
        <v>15</v>
      </c>
      <c r="W14">
        <v>40</v>
      </c>
      <c r="X14">
        <v>18</v>
      </c>
      <c r="Y14">
        <v>22</v>
      </c>
      <c r="Z14">
        <f t="shared" si="0"/>
        <v>1030</v>
      </c>
      <c r="AA14" s="5" t="s">
        <v>33</v>
      </c>
    </row>
    <row r="15" spans="1:27">
      <c r="A15" s="3">
        <v>2916</v>
      </c>
      <c r="B15" s="4" t="s">
        <v>68</v>
      </c>
      <c r="C15" s="4" t="s">
        <v>69</v>
      </c>
      <c r="D15">
        <v>70</v>
      </c>
      <c r="E15">
        <v>66</v>
      </c>
      <c r="F15">
        <v>75</v>
      </c>
      <c r="G15">
        <v>62</v>
      </c>
      <c r="H15">
        <v>68</v>
      </c>
      <c r="I15">
        <v>36</v>
      </c>
      <c r="J15">
        <v>40</v>
      </c>
      <c r="K15">
        <v>42</v>
      </c>
      <c r="L15">
        <v>43</v>
      </c>
      <c r="M15">
        <v>45</v>
      </c>
      <c r="N15">
        <v>66</v>
      </c>
      <c r="O15">
        <v>19</v>
      </c>
      <c r="P15">
        <v>73</v>
      </c>
      <c r="Q15">
        <v>65</v>
      </c>
      <c r="R15">
        <v>76</v>
      </c>
      <c r="S15">
        <v>83</v>
      </c>
      <c r="T15">
        <v>23</v>
      </c>
      <c r="U15">
        <v>34</v>
      </c>
      <c r="V15">
        <v>20</v>
      </c>
      <c r="W15">
        <v>43</v>
      </c>
      <c r="X15">
        <v>23</v>
      </c>
      <c r="Y15">
        <v>20</v>
      </c>
      <c r="Z15">
        <f t="shared" si="0"/>
        <v>1092</v>
      </c>
      <c r="AA15" s="5" t="s">
        <v>33</v>
      </c>
    </row>
    <row r="16" spans="1:27">
      <c r="A16" s="3">
        <v>2981</v>
      </c>
      <c r="B16" s="4" t="s">
        <v>70</v>
      </c>
      <c r="C16" s="4" t="s">
        <v>71</v>
      </c>
      <c r="D16">
        <v>67</v>
      </c>
      <c r="E16">
        <v>44</v>
      </c>
      <c r="F16">
        <v>63</v>
      </c>
      <c r="G16">
        <v>66</v>
      </c>
      <c r="H16">
        <v>62</v>
      </c>
      <c r="I16">
        <v>30</v>
      </c>
      <c r="J16">
        <v>25</v>
      </c>
      <c r="K16">
        <v>44</v>
      </c>
      <c r="L16">
        <v>38</v>
      </c>
      <c r="M16">
        <v>39</v>
      </c>
      <c r="N16">
        <v>78</v>
      </c>
      <c r="O16">
        <v>17</v>
      </c>
      <c r="P16">
        <v>67</v>
      </c>
      <c r="Q16">
        <v>57</v>
      </c>
      <c r="R16">
        <v>67</v>
      </c>
      <c r="S16">
        <v>63</v>
      </c>
      <c r="T16">
        <v>19</v>
      </c>
      <c r="U16">
        <v>37</v>
      </c>
      <c r="V16">
        <v>21</v>
      </c>
      <c r="W16">
        <v>35</v>
      </c>
      <c r="X16">
        <v>21</v>
      </c>
      <c r="Y16">
        <v>35</v>
      </c>
      <c r="Z16">
        <f t="shared" si="0"/>
        <v>995</v>
      </c>
      <c r="AA16" s="5" t="s">
        <v>33</v>
      </c>
    </row>
    <row r="17" spans="1:27">
      <c r="A17" s="3">
        <v>2917</v>
      </c>
      <c r="B17" s="4" t="s">
        <v>72</v>
      </c>
      <c r="C17" s="4" t="s">
        <v>73</v>
      </c>
      <c r="D17">
        <v>64</v>
      </c>
      <c r="E17">
        <v>68</v>
      </c>
      <c r="F17">
        <v>60</v>
      </c>
      <c r="G17">
        <v>55</v>
      </c>
      <c r="H17">
        <v>62</v>
      </c>
      <c r="I17">
        <v>35</v>
      </c>
      <c r="J17">
        <v>30</v>
      </c>
      <c r="K17">
        <v>38</v>
      </c>
      <c r="L17">
        <v>44</v>
      </c>
      <c r="M17">
        <v>48</v>
      </c>
      <c r="N17">
        <v>69</v>
      </c>
      <c r="O17">
        <v>22</v>
      </c>
      <c r="P17">
        <v>75</v>
      </c>
      <c r="Q17">
        <v>61</v>
      </c>
      <c r="R17">
        <v>68</v>
      </c>
      <c r="S17">
        <v>73</v>
      </c>
      <c r="T17">
        <v>20</v>
      </c>
      <c r="U17">
        <v>38</v>
      </c>
      <c r="V17">
        <v>22</v>
      </c>
      <c r="W17">
        <v>38</v>
      </c>
      <c r="X17">
        <v>24</v>
      </c>
      <c r="Y17">
        <v>25</v>
      </c>
      <c r="Z17">
        <f t="shared" si="0"/>
        <v>1039</v>
      </c>
      <c r="AA17" s="5" t="s">
        <v>33</v>
      </c>
    </row>
    <row r="18" spans="1:27">
      <c r="A18" s="3">
        <v>2919</v>
      </c>
      <c r="B18" s="4" t="s">
        <v>76</v>
      </c>
      <c r="C18" s="4" t="s">
        <v>77</v>
      </c>
      <c r="D18">
        <v>54</v>
      </c>
      <c r="E18">
        <v>40</v>
      </c>
      <c r="F18">
        <v>57</v>
      </c>
      <c r="G18">
        <v>54</v>
      </c>
      <c r="H18">
        <v>53</v>
      </c>
      <c r="I18">
        <v>20</v>
      </c>
      <c r="J18">
        <v>26</v>
      </c>
      <c r="K18">
        <v>38</v>
      </c>
      <c r="L18">
        <v>36</v>
      </c>
      <c r="M18">
        <v>42</v>
      </c>
      <c r="N18">
        <v>63</v>
      </c>
      <c r="O18">
        <v>19</v>
      </c>
      <c r="P18">
        <v>62</v>
      </c>
      <c r="Q18">
        <v>51</v>
      </c>
      <c r="R18">
        <v>56</v>
      </c>
      <c r="S18">
        <v>63</v>
      </c>
      <c r="T18">
        <v>22</v>
      </c>
      <c r="U18">
        <v>38</v>
      </c>
      <c r="V18">
        <v>19</v>
      </c>
      <c r="W18">
        <v>35</v>
      </c>
      <c r="X18">
        <v>19</v>
      </c>
      <c r="Y18">
        <v>33</v>
      </c>
      <c r="Z18">
        <f t="shared" si="0"/>
        <v>900</v>
      </c>
      <c r="AA18" s="5" t="s">
        <v>30</v>
      </c>
    </row>
    <row r="19" spans="1:27">
      <c r="A19" s="3">
        <v>2920</v>
      </c>
      <c r="B19" s="4" t="s">
        <v>78</v>
      </c>
      <c r="C19" s="4" t="s">
        <v>79</v>
      </c>
      <c r="D19">
        <v>74</v>
      </c>
      <c r="E19">
        <v>68</v>
      </c>
      <c r="F19">
        <v>74</v>
      </c>
      <c r="G19">
        <v>68</v>
      </c>
      <c r="H19">
        <v>49</v>
      </c>
      <c r="I19">
        <v>30</v>
      </c>
      <c r="J19">
        <v>30</v>
      </c>
      <c r="K19">
        <v>39</v>
      </c>
      <c r="L19">
        <v>40</v>
      </c>
      <c r="M19">
        <v>45</v>
      </c>
      <c r="N19">
        <v>72</v>
      </c>
      <c r="O19">
        <v>18</v>
      </c>
      <c r="P19">
        <v>75</v>
      </c>
      <c r="Q19">
        <v>59</v>
      </c>
      <c r="R19">
        <v>62</v>
      </c>
      <c r="S19">
        <v>76</v>
      </c>
      <c r="T19">
        <v>21</v>
      </c>
      <c r="U19">
        <v>33</v>
      </c>
      <c r="V19">
        <v>20</v>
      </c>
      <c r="W19">
        <v>40</v>
      </c>
      <c r="X19">
        <v>21</v>
      </c>
      <c r="Y19">
        <v>25</v>
      </c>
      <c r="Z19">
        <f t="shared" si="0"/>
        <v>1039</v>
      </c>
      <c r="AA19" s="5" t="s">
        <v>33</v>
      </c>
    </row>
    <row r="20" spans="1:27">
      <c r="A20" s="3">
        <v>2921</v>
      </c>
      <c r="B20" s="4" t="s">
        <v>80</v>
      </c>
      <c r="C20" s="4" t="s">
        <v>81</v>
      </c>
      <c r="D20">
        <v>64</v>
      </c>
      <c r="E20">
        <v>63</v>
      </c>
      <c r="F20">
        <v>72</v>
      </c>
      <c r="G20">
        <v>51</v>
      </c>
      <c r="H20">
        <v>54</v>
      </c>
      <c r="I20">
        <v>35</v>
      </c>
      <c r="J20">
        <v>35</v>
      </c>
      <c r="K20">
        <v>43</v>
      </c>
      <c r="L20">
        <v>40</v>
      </c>
      <c r="M20">
        <v>41</v>
      </c>
      <c r="N20">
        <v>72</v>
      </c>
      <c r="O20">
        <v>17</v>
      </c>
      <c r="P20">
        <v>77</v>
      </c>
      <c r="Q20">
        <v>66</v>
      </c>
      <c r="R20">
        <v>69</v>
      </c>
      <c r="S20">
        <v>58</v>
      </c>
      <c r="T20">
        <v>23</v>
      </c>
      <c r="U20">
        <v>27</v>
      </c>
      <c r="V20">
        <v>20</v>
      </c>
      <c r="W20">
        <v>30</v>
      </c>
      <c r="X20">
        <v>19</v>
      </c>
      <c r="Y20">
        <v>30</v>
      </c>
      <c r="Z20">
        <f t="shared" si="0"/>
        <v>1006</v>
      </c>
      <c r="AA20" s="5" t="s">
        <v>33</v>
      </c>
    </row>
    <row r="21" spans="1:27">
      <c r="A21" s="3">
        <v>2922</v>
      </c>
      <c r="B21" s="4" t="s">
        <v>86</v>
      </c>
      <c r="C21" s="4" t="s">
        <v>87</v>
      </c>
      <c r="D21">
        <v>61</v>
      </c>
      <c r="E21">
        <v>49</v>
      </c>
      <c r="F21">
        <v>68</v>
      </c>
      <c r="G21">
        <v>63</v>
      </c>
      <c r="H21">
        <v>72</v>
      </c>
      <c r="I21">
        <v>22</v>
      </c>
      <c r="J21">
        <v>25</v>
      </c>
      <c r="K21">
        <v>40</v>
      </c>
      <c r="L21">
        <v>43</v>
      </c>
      <c r="M21">
        <v>38</v>
      </c>
      <c r="N21" s="5">
        <v>77</v>
      </c>
      <c r="O21" s="5">
        <v>18</v>
      </c>
      <c r="P21" s="5">
        <v>65</v>
      </c>
      <c r="Q21" s="5">
        <v>54</v>
      </c>
      <c r="R21" s="5">
        <v>72</v>
      </c>
      <c r="S21" s="5">
        <v>63</v>
      </c>
      <c r="T21" s="5">
        <v>20</v>
      </c>
      <c r="U21" s="5">
        <v>37</v>
      </c>
      <c r="V21" s="5">
        <v>21</v>
      </c>
      <c r="W21" s="5">
        <v>44</v>
      </c>
      <c r="X21" s="5">
        <v>23</v>
      </c>
      <c r="Y21" s="5">
        <v>40</v>
      </c>
      <c r="Z21">
        <f t="shared" si="0"/>
        <v>1015</v>
      </c>
      <c r="AA21" s="5" t="s">
        <v>33</v>
      </c>
    </row>
    <row r="22" spans="1:27">
      <c r="A22" s="3">
        <v>2923</v>
      </c>
      <c r="B22" s="4" t="s">
        <v>88</v>
      </c>
      <c r="C22" s="4" t="s">
        <v>89</v>
      </c>
      <c r="D22">
        <v>88</v>
      </c>
      <c r="E22">
        <v>73</v>
      </c>
      <c r="F22">
        <v>73</v>
      </c>
      <c r="G22">
        <v>84</v>
      </c>
      <c r="H22">
        <v>72</v>
      </c>
      <c r="I22">
        <v>26</v>
      </c>
      <c r="J22">
        <v>30</v>
      </c>
      <c r="K22">
        <v>47</v>
      </c>
      <c r="L22">
        <v>45</v>
      </c>
      <c r="M22">
        <v>48</v>
      </c>
      <c r="N22" s="5">
        <v>81</v>
      </c>
      <c r="O22" s="5">
        <v>20</v>
      </c>
      <c r="P22" s="5">
        <v>77</v>
      </c>
      <c r="Q22" s="5">
        <v>71</v>
      </c>
      <c r="R22" s="5">
        <v>81</v>
      </c>
      <c r="S22" s="5">
        <v>70</v>
      </c>
      <c r="T22" s="5">
        <v>23</v>
      </c>
      <c r="U22" s="5">
        <v>38</v>
      </c>
      <c r="V22" s="5">
        <v>22</v>
      </c>
      <c r="W22" s="5">
        <v>42</v>
      </c>
      <c r="X22" s="5">
        <v>23</v>
      </c>
      <c r="Y22" s="5">
        <v>33</v>
      </c>
      <c r="Z22">
        <f t="shared" si="0"/>
        <v>1167</v>
      </c>
      <c r="AA22" s="5" t="s">
        <v>33</v>
      </c>
    </row>
    <row r="23" spans="1:27">
      <c r="A23" s="3">
        <v>2924</v>
      </c>
      <c r="B23" s="4" t="s">
        <v>92</v>
      </c>
      <c r="C23" s="4" t="s">
        <v>93</v>
      </c>
      <c r="D23">
        <v>69</v>
      </c>
      <c r="E23">
        <v>55</v>
      </c>
      <c r="F23">
        <v>76</v>
      </c>
      <c r="G23">
        <v>60</v>
      </c>
      <c r="H23">
        <v>49</v>
      </c>
      <c r="I23">
        <v>30</v>
      </c>
      <c r="J23">
        <v>30</v>
      </c>
      <c r="K23">
        <v>38</v>
      </c>
      <c r="L23">
        <v>42</v>
      </c>
      <c r="M23">
        <v>40</v>
      </c>
      <c r="N23" s="5">
        <v>92</v>
      </c>
      <c r="O23" s="5">
        <v>20</v>
      </c>
      <c r="P23" s="5">
        <v>83</v>
      </c>
      <c r="Q23" s="5">
        <v>70</v>
      </c>
      <c r="R23" s="5">
        <v>60</v>
      </c>
      <c r="S23" s="5">
        <v>74</v>
      </c>
      <c r="T23" s="5">
        <v>24</v>
      </c>
      <c r="U23" s="5">
        <v>37</v>
      </c>
      <c r="V23" s="5">
        <v>22</v>
      </c>
      <c r="W23" s="5">
        <v>40</v>
      </c>
      <c r="X23" s="5">
        <v>23</v>
      </c>
      <c r="Y23" s="5">
        <v>30</v>
      </c>
      <c r="Z23">
        <f t="shared" si="0"/>
        <v>1064</v>
      </c>
      <c r="AA23" s="5" t="s">
        <v>33</v>
      </c>
    </row>
    <row r="24" spans="1:27">
      <c r="A24" s="3">
        <v>2926</v>
      </c>
      <c r="B24" s="4" t="s">
        <v>96</v>
      </c>
      <c r="C24" s="4" t="s">
        <v>97</v>
      </c>
      <c r="D24">
        <v>71</v>
      </c>
      <c r="E24">
        <v>52</v>
      </c>
      <c r="F24">
        <v>56</v>
      </c>
      <c r="G24">
        <v>63</v>
      </c>
      <c r="H24">
        <v>59</v>
      </c>
      <c r="I24">
        <v>27</v>
      </c>
      <c r="J24">
        <v>25</v>
      </c>
      <c r="K24">
        <v>45</v>
      </c>
      <c r="L24">
        <v>42</v>
      </c>
      <c r="M24">
        <v>39</v>
      </c>
      <c r="N24" s="5">
        <v>79</v>
      </c>
      <c r="O24" s="5">
        <v>20</v>
      </c>
      <c r="P24" s="5">
        <v>73</v>
      </c>
      <c r="Q24" s="5">
        <v>62</v>
      </c>
      <c r="R24" s="5">
        <v>75</v>
      </c>
      <c r="S24" s="5">
        <v>64</v>
      </c>
      <c r="T24" s="5">
        <v>22</v>
      </c>
      <c r="U24" s="5">
        <v>37</v>
      </c>
      <c r="V24" s="5">
        <v>24</v>
      </c>
      <c r="W24" s="5">
        <v>38</v>
      </c>
      <c r="X24" s="5">
        <v>24</v>
      </c>
      <c r="Y24" s="5">
        <v>36</v>
      </c>
      <c r="Z24">
        <f t="shared" si="0"/>
        <v>1033</v>
      </c>
      <c r="AA24" s="5" t="s">
        <v>33</v>
      </c>
    </row>
    <row r="25" spans="1:27">
      <c r="A25" s="3">
        <v>2927</v>
      </c>
      <c r="B25" s="4" t="s">
        <v>100</v>
      </c>
      <c r="C25" s="4" t="s">
        <v>101</v>
      </c>
      <c r="D25">
        <v>85</v>
      </c>
      <c r="E25">
        <v>74</v>
      </c>
      <c r="F25">
        <v>83</v>
      </c>
      <c r="G25">
        <v>69</v>
      </c>
      <c r="H25">
        <v>60</v>
      </c>
      <c r="I25">
        <v>35</v>
      </c>
      <c r="J25">
        <v>42</v>
      </c>
      <c r="K25">
        <v>47</v>
      </c>
      <c r="L25">
        <v>46</v>
      </c>
      <c r="M25">
        <v>45</v>
      </c>
      <c r="N25" s="5">
        <v>70</v>
      </c>
      <c r="O25" s="5">
        <v>20</v>
      </c>
      <c r="P25" s="5">
        <v>72</v>
      </c>
      <c r="Q25" s="5">
        <v>79</v>
      </c>
      <c r="R25" s="5">
        <v>84</v>
      </c>
      <c r="S25" s="5">
        <v>58</v>
      </c>
      <c r="T25" s="5">
        <v>24</v>
      </c>
      <c r="U25" s="5">
        <v>40</v>
      </c>
      <c r="V25" s="5">
        <v>24</v>
      </c>
      <c r="W25" s="5">
        <v>44</v>
      </c>
      <c r="X25" s="5">
        <v>24</v>
      </c>
      <c r="Y25" s="5">
        <v>35</v>
      </c>
      <c r="Z25">
        <f t="shared" si="0"/>
        <v>1160</v>
      </c>
      <c r="AA25" s="5" t="s">
        <v>33</v>
      </c>
    </row>
    <row r="26" spans="1:27">
      <c r="A26" s="3">
        <v>2928</v>
      </c>
      <c r="B26" s="4" t="s">
        <v>104</v>
      </c>
      <c r="C26" s="4" t="s">
        <v>105</v>
      </c>
      <c r="D26">
        <v>64</v>
      </c>
      <c r="E26">
        <v>65</v>
      </c>
      <c r="F26">
        <v>78</v>
      </c>
      <c r="G26">
        <v>62</v>
      </c>
      <c r="H26">
        <v>65</v>
      </c>
      <c r="I26">
        <v>40</v>
      </c>
      <c r="J26">
        <v>38</v>
      </c>
      <c r="K26">
        <v>47</v>
      </c>
      <c r="L26">
        <v>44</v>
      </c>
      <c r="M26">
        <v>48</v>
      </c>
      <c r="N26" s="5">
        <v>90</v>
      </c>
      <c r="O26" s="5">
        <v>22</v>
      </c>
      <c r="P26" s="5">
        <v>68</v>
      </c>
      <c r="Q26" s="5">
        <v>82</v>
      </c>
      <c r="R26" s="5">
        <v>80</v>
      </c>
      <c r="S26" s="5">
        <v>83</v>
      </c>
      <c r="T26" s="5">
        <v>24</v>
      </c>
      <c r="U26" s="5">
        <v>37</v>
      </c>
      <c r="V26" s="5">
        <v>24</v>
      </c>
      <c r="W26" s="5">
        <v>42</v>
      </c>
      <c r="X26" s="5">
        <v>24</v>
      </c>
      <c r="Y26" s="5">
        <v>36</v>
      </c>
      <c r="Z26">
        <f t="shared" si="0"/>
        <v>1163</v>
      </c>
      <c r="AA26" s="5" t="s">
        <v>33</v>
      </c>
    </row>
    <row r="27" spans="1:27">
      <c r="A27" s="3">
        <v>2929</v>
      </c>
      <c r="B27" s="4" t="s">
        <v>106</v>
      </c>
      <c r="C27" s="4" t="s">
        <v>107</v>
      </c>
      <c r="D27">
        <v>68</v>
      </c>
      <c r="E27">
        <v>47</v>
      </c>
      <c r="F27">
        <v>61</v>
      </c>
      <c r="G27">
        <v>56</v>
      </c>
      <c r="H27">
        <v>44</v>
      </c>
      <c r="I27">
        <v>27</v>
      </c>
      <c r="J27">
        <v>20</v>
      </c>
      <c r="K27">
        <v>38</v>
      </c>
      <c r="L27">
        <v>36</v>
      </c>
      <c r="M27">
        <v>43</v>
      </c>
      <c r="N27" s="5">
        <v>75</v>
      </c>
      <c r="O27" s="5">
        <v>18</v>
      </c>
      <c r="P27" s="5">
        <v>54</v>
      </c>
      <c r="Q27" s="5">
        <v>58</v>
      </c>
      <c r="R27" s="5">
        <v>59</v>
      </c>
      <c r="S27" s="5">
        <v>47</v>
      </c>
      <c r="T27" s="5">
        <v>20</v>
      </c>
      <c r="U27" s="5">
        <v>40</v>
      </c>
      <c r="V27" s="5">
        <v>19</v>
      </c>
      <c r="W27" s="5">
        <v>43</v>
      </c>
      <c r="X27" s="5">
        <v>22</v>
      </c>
      <c r="Y27" s="5">
        <v>26</v>
      </c>
      <c r="Z27">
        <f t="shared" si="0"/>
        <v>921</v>
      </c>
      <c r="AA27" s="5" t="s">
        <v>30</v>
      </c>
    </row>
    <row r="28" spans="1:27">
      <c r="A28" s="3">
        <v>2930</v>
      </c>
      <c r="B28" s="4" t="s">
        <v>112</v>
      </c>
      <c r="C28" s="4" t="s">
        <v>113</v>
      </c>
      <c r="D28">
        <v>52</v>
      </c>
      <c r="E28">
        <v>43</v>
      </c>
      <c r="F28">
        <v>49</v>
      </c>
      <c r="G28">
        <v>48</v>
      </c>
      <c r="H28">
        <v>34</v>
      </c>
      <c r="I28" t="s">
        <v>43</v>
      </c>
      <c r="J28" t="s">
        <v>43</v>
      </c>
      <c r="K28">
        <v>22</v>
      </c>
      <c r="L28" t="s">
        <v>43</v>
      </c>
      <c r="M28">
        <v>20</v>
      </c>
      <c r="N28" s="5" t="s">
        <v>43</v>
      </c>
      <c r="O28" s="5" t="s">
        <v>43</v>
      </c>
      <c r="P28" s="5" t="s">
        <v>43</v>
      </c>
      <c r="Q28" s="5" t="s">
        <v>43</v>
      </c>
      <c r="R28" s="5" t="s">
        <v>43</v>
      </c>
      <c r="S28" s="5" t="s">
        <v>43</v>
      </c>
      <c r="T28" s="5" t="s">
        <v>43</v>
      </c>
      <c r="U28" s="5" t="s">
        <v>43</v>
      </c>
      <c r="V28" s="5" t="s">
        <v>43</v>
      </c>
      <c r="W28" s="5" t="s">
        <v>43</v>
      </c>
      <c r="X28" s="5" t="s">
        <v>43</v>
      </c>
      <c r="Y28" s="5" t="s">
        <v>43</v>
      </c>
      <c r="Z28">
        <f t="shared" si="0"/>
        <v>268</v>
      </c>
      <c r="AA28" s="5" t="s">
        <v>44</v>
      </c>
    </row>
    <row r="29" spans="1:27">
      <c r="A29" s="3">
        <v>2931</v>
      </c>
      <c r="B29" s="4" t="s">
        <v>118</v>
      </c>
      <c r="C29" s="4" t="s">
        <v>119</v>
      </c>
      <c r="D29">
        <v>54</v>
      </c>
      <c r="E29">
        <v>40</v>
      </c>
      <c r="F29">
        <v>47</v>
      </c>
      <c r="G29">
        <v>47</v>
      </c>
      <c r="H29">
        <v>46</v>
      </c>
      <c r="I29">
        <v>22</v>
      </c>
      <c r="J29">
        <v>25</v>
      </c>
      <c r="K29">
        <v>30</v>
      </c>
      <c r="L29">
        <v>3</v>
      </c>
      <c r="M29">
        <v>36</v>
      </c>
      <c r="N29" s="5">
        <v>42</v>
      </c>
      <c r="O29" s="5">
        <v>12</v>
      </c>
      <c r="P29" s="5">
        <v>55</v>
      </c>
      <c r="Q29" s="5">
        <v>49</v>
      </c>
      <c r="R29" s="5">
        <v>49</v>
      </c>
      <c r="S29" s="5">
        <v>47</v>
      </c>
      <c r="T29" s="5">
        <v>17</v>
      </c>
      <c r="U29" s="5">
        <v>15</v>
      </c>
      <c r="V29" s="5">
        <v>13</v>
      </c>
      <c r="W29" s="5">
        <v>10</v>
      </c>
      <c r="X29" s="5">
        <v>17</v>
      </c>
      <c r="Y29" s="5">
        <v>30</v>
      </c>
      <c r="Z29">
        <f t="shared" si="0"/>
        <v>706</v>
      </c>
      <c r="AA29" s="5" t="s">
        <v>55</v>
      </c>
    </row>
    <row r="30" spans="1:27">
      <c r="A30" s="3">
        <v>2932</v>
      </c>
      <c r="B30" s="4" t="s">
        <v>120</v>
      </c>
      <c r="C30" s="4" t="s">
        <v>121</v>
      </c>
      <c r="D30">
        <v>52</v>
      </c>
      <c r="E30">
        <v>41</v>
      </c>
      <c r="F30">
        <v>47</v>
      </c>
      <c r="G30">
        <v>40</v>
      </c>
      <c r="H30">
        <v>44</v>
      </c>
      <c r="I30">
        <v>23</v>
      </c>
      <c r="J30">
        <v>35</v>
      </c>
      <c r="K30">
        <v>37</v>
      </c>
      <c r="L30">
        <v>40</v>
      </c>
      <c r="M30">
        <v>38</v>
      </c>
      <c r="N30" s="5">
        <v>63</v>
      </c>
      <c r="O30" s="5">
        <v>19</v>
      </c>
      <c r="P30" s="5">
        <v>48</v>
      </c>
      <c r="Q30" s="5">
        <v>50</v>
      </c>
      <c r="R30" s="5">
        <v>71</v>
      </c>
      <c r="S30" s="5">
        <v>56</v>
      </c>
      <c r="T30" s="5">
        <v>19</v>
      </c>
      <c r="U30" s="5">
        <v>21</v>
      </c>
      <c r="V30" s="5">
        <v>21</v>
      </c>
      <c r="W30" s="5">
        <v>32</v>
      </c>
      <c r="X30" s="5">
        <v>22</v>
      </c>
      <c r="Y30" s="5">
        <v>20</v>
      </c>
      <c r="Z30">
        <f t="shared" si="0"/>
        <v>839</v>
      </c>
      <c r="AA30" s="5" t="s">
        <v>38</v>
      </c>
    </row>
    <row r="31" spans="1:27">
      <c r="A31" s="3">
        <v>2933</v>
      </c>
      <c r="B31" s="4" t="s">
        <v>122</v>
      </c>
      <c r="C31" s="4" t="s">
        <v>123</v>
      </c>
      <c r="D31">
        <v>91</v>
      </c>
      <c r="E31">
        <v>80</v>
      </c>
      <c r="F31">
        <v>63</v>
      </c>
      <c r="G31">
        <v>73</v>
      </c>
      <c r="H31">
        <v>63</v>
      </c>
      <c r="I31">
        <v>38</v>
      </c>
      <c r="J31">
        <v>35</v>
      </c>
      <c r="K31">
        <v>48</v>
      </c>
      <c r="L31">
        <v>47</v>
      </c>
      <c r="M31">
        <v>44</v>
      </c>
      <c r="N31" s="5">
        <v>83</v>
      </c>
      <c r="O31" s="5">
        <v>20</v>
      </c>
      <c r="P31" s="5">
        <v>68</v>
      </c>
      <c r="Q31" s="5">
        <v>78</v>
      </c>
      <c r="R31" s="5">
        <v>83</v>
      </c>
      <c r="S31" s="5">
        <v>86</v>
      </c>
      <c r="T31" s="5">
        <v>24</v>
      </c>
      <c r="U31" s="5">
        <v>27</v>
      </c>
      <c r="V31" s="5">
        <v>24</v>
      </c>
      <c r="W31" s="5">
        <v>43</v>
      </c>
      <c r="X31" s="5">
        <v>24</v>
      </c>
      <c r="Y31" s="5">
        <v>40</v>
      </c>
      <c r="Z31">
        <f t="shared" si="0"/>
        <v>1182</v>
      </c>
      <c r="AA31" s="5" t="s">
        <v>33</v>
      </c>
    </row>
    <row r="32" spans="1:27">
      <c r="A32" s="3">
        <v>2934</v>
      </c>
      <c r="B32" s="4" t="s">
        <v>130</v>
      </c>
      <c r="C32" s="4" t="s">
        <v>131</v>
      </c>
      <c r="D32">
        <v>49</v>
      </c>
      <c r="E32">
        <v>49</v>
      </c>
      <c r="F32">
        <v>63</v>
      </c>
      <c r="G32">
        <v>40</v>
      </c>
      <c r="H32">
        <v>43</v>
      </c>
      <c r="I32">
        <v>32</v>
      </c>
      <c r="J32">
        <v>34</v>
      </c>
      <c r="K32">
        <v>42</v>
      </c>
      <c r="L32">
        <v>37</v>
      </c>
      <c r="M32">
        <v>41</v>
      </c>
      <c r="N32" s="5">
        <v>64</v>
      </c>
      <c r="O32" s="5">
        <v>20</v>
      </c>
      <c r="P32" s="5">
        <v>64</v>
      </c>
      <c r="Q32" s="5">
        <v>57</v>
      </c>
      <c r="R32" s="5">
        <v>58</v>
      </c>
      <c r="S32" s="5">
        <v>66</v>
      </c>
      <c r="T32" s="5">
        <v>20</v>
      </c>
      <c r="U32" s="5">
        <v>23</v>
      </c>
      <c r="V32" s="5">
        <v>20</v>
      </c>
      <c r="W32" s="5">
        <v>35</v>
      </c>
      <c r="X32" s="5">
        <v>24</v>
      </c>
      <c r="Y32" s="5">
        <v>40</v>
      </c>
      <c r="Z32">
        <f t="shared" si="0"/>
        <v>921</v>
      </c>
      <c r="AA32" s="5" t="s">
        <v>30</v>
      </c>
    </row>
    <row r="33" spans="1:27">
      <c r="A33" s="3">
        <v>2949</v>
      </c>
      <c r="B33" s="4" t="s">
        <v>132</v>
      </c>
      <c r="C33" s="4" t="s">
        <v>133</v>
      </c>
      <c r="D33">
        <v>80</v>
      </c>
      <c r="E33">
        <v>71</v>
      </c>
      <c r="F33">
        <v>78</v>
      </c>
      <c r="G33">
        <v>71</v>
      </c>
      <c r="H33">
        <v>67</v>
      </c>
      <c r="I33">
        <v>42</v>
      </c>
      <c r="J33">
        <v>35</v>
      </c>
      <c r="K33">
        <v>47</v>
      </c>
      <c r="L33">
        <v>44</v>
      </c>
      <c r="M33">
        <v>48</v>
      </c>
      <c r="N33" s="5">
        <v>87</v>
      </c>
      <c r="O33" s="5">
        <v>20</v>
      </c>
      <c r="P33" s="5">
        <v>67</v>
      </c>
      <c r="Q33" s="5">
        <v>67</v>
      </c>
      <c r="R33" s="5">
        <v>88</v>
      </c>
      <c r="S33" s="5">
        <v>73</v>
      </c>
      <c r="T33" s="5">
        <v>23</v>
      </c>
      <c r="U33" s="5">
        <v>28</v>
      </c>
      <c r="V33" s="5">
        <v>24</v>
      </c>
      <c r="W33" s="5">
        <v>46</v>
      </c>
      <c r="X33" s="5">
        <v>22</v>
      </c>
      <c r="Y33" s="5">
        <v>37</v>
      </c>
      <c r="Z33">
        <f t="shared" si="0"/>
        <v>1165</v>
      </c>
      <c r="AA33" s="5" t="s">
        <v>33</v>
      </c>
    </row>
    <row r="34" spans="1:27">
      <c r="A34" s="3">
        <v>2935</v>
      </c>
      <c r="B34" s="4" t="s">
        <v>136</v>
      </c>
      <c r="C34" s="4" t="s">
        <v>137</v>
      </c>
      <c r="D34">
        <v>71</v>
      </c>
      <c r="E34">
        <v>37</v>
      </c>
      <c r="F34">
        <v>62</v>
      </c>
      <c r="G34">
        <v>59</v>
      </c>
      <c r="H34">
        <v>47</v>
      </c>
      <c r="I34">
        <v>38</v>
      </c>
      <c r="J34">
        <v>34</v>
      </c>
      <c r="K34">
        <v>39</v>
      </c>
      <c r="L34">
        <v>35</v>
      </c>
      <c r="M34">
        <v>41</v>
      </c>
      <c r="N34" s="5">
        <v>72</v>
      </c>
      <c r="O34" s="5">
        <v>16</v>
      </c>
      <c r="P34" s="5">
        <v>58</v>
      </c>
      <c r="Q34" s="5">
        <v>60</v>
      </c>
      <c r="R34" s="5">
        <v>54</v>
      </c>
      <c r="S34" s="5">
        <v>58</v>
      </c>
      <c r="T34" s="5">
        <v>18</v>
      </c>
      <c r="U34" s="5">
        <v>33</v>
      </c>
      <c r="V34" s="5">
        <v>17</v>
      </c>
      <c r="W34" s="5">
        <v>30</v>
      </c>
      <c r="X34" s="5">
        <v>18</v>
      </c>
      <c r="Y34" s="5">
        <v>32</v>
      </c>
      <c r="Z34">
        <f t="shared" si="0"/>
        <v>929</v>
      </c>
      <c r="AA34" s="5" t="s">
        <v>30</v>
      </c>
    </row>
    <row r="35" spans="1:27">
      <c r="A35" s="3">
        <v>2936</v>
      </c>
      <c r="B35" s="4" t="s">
        <v>138</v>
      </c>
      <c r="C35" s="4" t="s">
        <v>139</v>
      </c>
      <c r="D35">
        <v>48</v>
      </c>
      <c r="E35">
        <v>40</v>
      </c>
      <c r="F35">
        <v>62</v>
      </c>
      <c r="G35">
        <v>44</v>
      </c>
      <c r="H35">
        <v>43</v>
      </c>
      <c r="I35">
        <v>26</v>
      </c>
      <c r="J35">
        <v>25</v>
      </c>
      <c r="K35">
        <v>37</v>
      </c>
      <c r="L35">
        <v>32</v>
      </c>
      <c r="M35">
        <v>30</v>
      </c>
      <c r="N35" s="5">
        <v>49</v>
      </c>
      <c r="O35" s="5">
        <v>13</v>
      </c>
      <c r="P35" s="5">
        <v>58</v>
      </c>
      <c r="Q35" s="5">
        <v>55</v>
      </c>
      <c r="R35" s="5">
        <v>50</v>
      </c>
      <c r="S35" s="5">
        <v>59</v>
      </c>
      <c r="T35" s="5">
        <v>18</v>
      </c>
      <c r="U35" s="5">
        <v>22</v>
      </c>
      <c r="V35" s="5">
        <v>15</v>
      </c>
      <c r="W35" s="5">
        <v>30</v>
      </c>
      <c r="X35" s="5">
        <v>17</v>
      </c>
      <c r="Y35" s="5">
        <v>31</v>
      </c>
      <c r="Z35">
        <f t="shared" si="0"/>
        <v>804</v>
      </c>
      <c r="AA35" s="5" t="s">
        <v>140</v>
      </c>
    </row>
    <row r="36" spans="1:27">
      <c r="A36" s="3">
        <v>2937</v>
      </c>
      <c r="B36" s="4" t="s">
        <v>143</v>
      </c>
      <c r="C36" s="4" t="s">
        <v>144</v>
      </c>
      <c r="D36">
        <v>59</v>
      </c>
      <c r="E36">
        <v>69</v>
      </c>
      <c r="F36">
        <v>62</v>
      </c>
      <c r="G36">
        <v>58</v>
      </c>
      <c r="H36">
        <v>50</v>
      </c>
      <c r="I36">
        <v>40</v>
      </c>
      <c r="J36">
        <v>40</v>
      </c>
      <c r="K36">
        <v>41</v>
      </c>
      <c r="L36">
        <v>45</v>
      </c>
      <c r="M36">
        <v>42</v>
      </c>
      <c r="N36" s="5">
        <v>71</v>
      </c>
      <c r="O36" s="5">
        <v>16</v>
      </c>
      <c r="P36" s="5">
        <v>58</v>
      </c>
      <c r="Q36" s="5">
        <v>54</v>
      </c>
      <c r="R36" s="5">
        <v>62</v>
      </c>
      <c r="S36" s="5">
        <v>64</v>
      </c>
      <c r="T36" s="5">
        <v>22</v>
      </c>
      <c r="U36" s="5">
        <v>33</v>
      </c>
      <c r="V36" s="5">
        <v>19</v>
      </c>
      <c r="W36" s="5">
        <v>38</v>
      </c>
      <c r="X36" s="5">
        <v>19</v>
      </c>
      <c r="Y36" s="5">
        <v>35</v>
      </c>
      <c r="Z36">
        <f t="shared" si="0"/>
        <v>997</v>
      </c>
      <c r="AA36" s="5" t="s">
        <v>33</v>
      </c>
    </row>
    <row r="37" spans="1:27">
      <c r="A37" s="3">
        <v>2938</v>
      </c>
      <c r="B37" s="4" t="s">
        <v>145</v>
      </c>
      <c r="C37" s="4" t="s">
        <v>146</v>
      </c>
      <c r="D37">
        <v>67</v>
      </c>
      <c r="E37">
        <v>56</v>
      </c>
      <c r="F37">
        <v>62</v>
      </c>
      <c r="G37">
        <v>65</v>
      </c>
      <c r="H37">
        <v>47</v>
      </c>
      <c r="I37">
        <v>38</v>
      </c>
      <c r="J37">
        <v>40</v>
      </c>
      <c r="K37">
        <v>43</v>
      </c>
      <c r="L37">
        <v>46</v>
      </c>
      <c r="M37">
        <v>43</v>
      </c>
      <c r="N37" s="5">
        <v>97</v>
      </c>
      <c r="O37" s="5">
        <v>19</v>
      </c>
      <c r="P37" s="5">
        <v>69</v>
      </c>
      <c r="Q37" s="5">
        <v>74</v>
      </c>
      <c r="R37" s="5">
        <v>84</v>
      </c>
      <c r="S37" s="5">
        <v>85</v>
      </c>
      <c r="T37" s="5">
        <v>22</v>
      </c>
      <c r="U37" s="5">
        <v>33</v>
      </c>
      <c r="V37" s="5">
        <v>24</v>
      </c>
      <c r="W37" s="5">
        <v>38</v>
      </c>
      <c r="X37" s="5">
        <v>24</v>
      </c>
      <c r="Y37" s="5">
        <v>40</v>
      </c>
      <c r="Z37">
        <f t="shared" si="0"/>
        <v>1116</v>
      </c>
      <c r="AA37" s="5" t="s">
        <v>33</v>
      </c>
    </row>
    <row r="38" spans="1:27">
      <c r="A38" s="3">
        <v>2940</v>
      </c>
      <c r="B38" s="4" t="s">
        <v>157</v>
      </c>
      <c r="C38" s="4" t="s">
        <v>158</v>
      </c>
      <c r="D38">
        <v>70</v>
      </c>
      <c r="E38">
        <v>67</v>
      </c>
      <c r="F38">
        <v>73</v>
      </c>
      <c r="G38">
        <v>74</v>
      </c>
      <c r="H38">
        <v>59</v>
      </c>
      <c r="I38">
        <v>38</v>
      </c>
      <c r="J38">
        <v>34</v>
      </c>
      <c r="K38">
        <v>43</v>
      </c>
      <c r="L38">
        <v>45</v>
      </c>
      <c r="M38">
        <v>39</v>
      </c>
      <c r="N38" s="5">
        <v>69</v>
      </c>
      <c r="O38" s="5">
        <v>19</v>
      </c>
      <c r="P38" s="5">
        <v>70</v>
      </c>
      <c r="Q38" s="5">
        <v>60</v>
      </c>
      <c r="R38" s="5">
        <v>64</v>
      </c>
      <c r="S38" s="5">
        <v>73</v>
      </c>
      <c r="T38" s="5">
        <v>22</v>
      </c>
      <c r="U38" s="5">
        <v>37</v>
      </c>
      <c r="V38" s="5">
        <v>20</v>
      </c>
      <c r="W38" s="5">
        <v>40</v>
      </c>
      <c r="X38" s="5">
        <v>23</v>
      </c>
      <c r="Y38" s="5">
        <v>35</v>
      </c>
      <c r="Z38">
        <f t="shared" si="0"/>
        <v>1074</v>
      </c>
      <c r="AA38" s="5" t="s">
        <v>33</v>
      </c>
    </row>
    <row r="39" spans="1:27">
      <c r="A39" s="3">
        <v>2942</v>
      </c>
      <c r="B39" s="4" t="s">
        <v>159</v>
      </c>
      <c r="C39" s="4" t="s">
        <v>160</v>
      </c>
      <c r="D39">
        <v>74</v>
      </c>
      <c r="E39">
        <v>55</v>
      </c>
      <c r="F39">
        <v>79</v>
      </c>
      <c r="G39">
        <v>74</v>
      </c>
      <c r="H39">
        <v>61</v>
      </c>
      <c r="I39">
        <v>41</v>
      </c>
      <c r="J39">
        <v>42</v>
      </c>
      <c r="K39">
        <v>45</v>
      </c>
      <c r="L39">
        <v>47</v>
      </c>
      <c r="M39">
        <v>44</v>
      </c>
      <c r="N39" s="5">
        <v>76</v>
      </c>
      <c r="O39" s="5">
        <v>19</v>
      </c>
      <c r="P39" s="5">
        <v>78</v>
      </c>
      <c r="Q39" s="5">
        <v>65</v>
      </c>
      <c r="R39" s="5">
        <v>76</v>
      </c>
      <c r="S39" s="5">
        <v>63</v>
      </c>
      <c r="T39" s="5">
        <v>23</v>
      </c>
      <c r="U39" s="5">
        <v>40</v>
      </c>
      <c r="V39" s="5">
        <v>24</v>
      </c>
      <c r="W39" s="5">
        <v>41</v>
      </c>
      <c r="X39" s="5">
        <v>20</v>
      </c>
      <c r="Y39" s="5">
        <v>35</v>
      </c>
      <c r="Z39">
        <f t="shared" si="0"/>
        <v>1122</v>
      </c>
      <c r="AA39" s="5" t="s">
        <v>33</v>
      </c>
    </row>
    <row r="40" spans="1:27">
      <c r="A40" s="3">
        <v>2943</v>
      </c>
      <c r="B40" s="4" t="s">
        <v>163</v>
      </c>
      <c r="C40" s="4" t="s">
        <v>164</v>
      </c>
      <c r="D40">
        <v>71</v>
      </c>
      <c r="E40">
        <v>59</v>
      </c>
      <c r="F40">
        <v>78</v>
      </c>
      <c r="G40">
        <v>65</v>
      </c>
      <c r="H40" s="5">
        <v>51</v>
      </c>
      <c r="I40" s="6">
        <v>38</v>
      </c>
      <c r="J40" s="6">
        <v>29</v>
      </c>
      <c r="K40" s="6">
        <v>36</v>
      </c>
      <c r="L40" s="6">
        <v>37</v>
      </c>
      <c r="M40" s="6">
        <v>41</v>
      </c>
      <c r="N40" s="6">
        <v>93</v>
      </c>
      <c r="O40" s="6">
        <v>17</v>
      </c>
      <c r="P40" s="6">
        <v>73</v>
      </c>
      <c r="Q40" s="6">
        <v>70</v>
      </c>
      <c r="R40" s="6">
        <v>54</v>
      </c>
      <c r="S40" s="6">
        <v>61</v>
      </c>
      <c r="T40" s="6">
        <v>17</v>
      </c>
      <c r="U40" s="6">
        <v>26</v>
      </c>
      <c r="V40" s="6">
        <v>21</v>
      </c>
      <c r="W40" s="6">
        <v>44</v>
      </c>
      <c r="X40" s="6">
        <v>21</v>
      </c>
      <c r="Y40" s="6">
        <v>35</v>
      </c>
      <c r="Z40">
        <f t="shared" si="0"/>
        <v>1037</v>
      </c>
      <c r="AA40" s="5" t="s">
        <v>33</v>
      </c>
    </row>
    <row r="41" spans="1:27">
      <c r="A41" s="3">
        <v>2944</v>
      </c>
      <c r="B41" s="4" t="s">
        <v>165</v>
      </c>
      <c r="C41" s="4" t="s">
        <v>166</v>
      </c>
      <c r="D41">
        <v>60</v>
      </c>
      <c r="E41">
        <v>54</v>
      </c>
      <c r="F41">
        <v>56</v>
      </c>
      <c r="G41">
        <v>54</v>
      </c>
      <c r="H41" s="5">
        <v>55</v>
      </c>
      <c r="I41" s="6">
        <v>35</v>
      </c>
      <c r="J41" s="6">
        <v>36</v>
      </c>
      <c r="K41" s="6">
        <v>30</v>
      </c>
      <c r="L41" s="6">
        <v>36</v>
      </c>
      <c r="M41" s="6">
        <v>39</v>
      </c>
      <c r="N41" s="9">
        <v>42</v>
      </c>
      <c r="O41" s="6">
        <v>15</v>
      </c>
      <c r="P41" s="6">
        <v>65</v>
      </c>
      <c r="Q41" s="6">
        <v>43</v>
      </c>
      <c r="R41" s="6">
        <v>40</v>
      </c>
      <c r="S41" s="6">
        <v>70</v>
      </c>
      <c r="T41" s="6">
        <v>15</v>
      </c>
      <c r="U41" s="6">
        <v>37</v>
      </c>
      <c r="V41" s="6">
        <v>20</v>
      </c>
      <c r="W41" s="6">
        <v>40</v>
      </c>
      <c r="X41" s="6">
        <v>20</v>
      </c>
      <c r="Y41" s="6">
        <v>30</v>
      </c>
      <c r="Z41">
        <f t="shared" ref="Z41:Z67" si="1">SUM(D41:Y41)</f>
        <v>892</v>
      </c>
      <c r="AA41" s="5" t="s">
        <v>55</v>
      </c>
    </row>
    <row r="42" spans="1:27">
      <c r="A42" s="3">
        <v>2945</v>
      </c>
      <c r="B42" s="4" t="s">
        <v>167</v>
      </c>
      <c r="C42" s="4" t="s">
        <v>168</v>
      </c>
      <c r="D42">
        <v>83</v>
      </c>
      <c r="E42">
        <v>57</v>
      </c>
      <c r="F42">
        <v>82</v>
      </c>
      <c r="G42">
        <v>67</v>
      </c>
      <c r="H42" s="5">
        <v>53</v>
      </c>
      <c r="I42" s="6">
        <v>36</v>
      </c>
      <c r="J42" s="6">
        <v>37</v>
      </c>
      <c r="K42" s="6">
        <v>46</v>
      </c>
      <c r="L42" s="6">
        <v>43</v>
      </c>
      <c r="M42" s="6">
        <v>48</v>
      </c>
      <c r="N42" s="6">
        <v>85</v>
      </c>
      <c r="O42" s="6">
        <v>20</v>
      </c>
      <c r="P42" s="6">
        <v>70</v>
      </c>
      <c r="Q42" s="6">
        <v>61</v>
      </c>
      <c r="R42" s="6">
        <v>65</v>
      </c>
      <c r="S42" s="6">
        <v>71</v>
      </c>
      <c r="T42" s="6">
        <v>21</v>
      </c>
      <c r="U42" s="6">
        <v>33</v>
      </c>
      <c r="V42" s="6">
        <v>23</v>
      </c>
      <c r="W42" s="6">
        <v>42</v>
      </c>
      <c r="X42" s="6">
        <v>22</v>
      </c>
      <c r="Y42" s="6">
        <v>43</v>
      </c>
      <c r="Z42">
        <f t="shared" si="1"/>
        <v>1108</v>
      </c>
      <c r="AA42" s="5" t="s">
        <v>33</v>
      </c>
    </row>
    <row r="43" spans="1:27">
      <c r="A43" s="3">
        <v>2946</v>
      </c>
      <c r="B43" s="4" t="s">
        <v>171</v>
      </c>
      <c r="C43" s="4" t="s">
        <v>172</v>
      </c>
      <c r="D43">
        <v>53</v>
      </c>
      <c r="E43">
        <v>59</v>
      </c>
      <c r="F43">
        <v>59</v>
      </c>
      <c r="G43">
        <v>60</v>
      </c>
      <c r="H43" s="5">
        <v>43</v>
      </c>
      <c r="I43" s="6">
        <v>38</v>
      </c>
      <c r="J43" s="6">
        <v>34</v>
      </c>
      <c r="K43" s="6">
        <v>43</v>
      </c>
      <c r="L43" s="6">
        <v>42</v>
      </c>
      <c r="M43" s="6">
        <v>42</v>
      </c>
      <c r="N43" s="6">
        <v>83</v>
      </c>
      <c r="O43" s="6">
        <v>18</v>
      </c>
      <c r="P43" s="6">
        <v>69</v>
      </c>
      <c r="Q43" s="6">
        <v>55</v>
      </c>
      <c r="R43" s="6">
        <v>61</v>
      </c>
      <c r="S43" s="6">
        <v>61</v>
      </c>
      <c r="T43" s="6">
        <v>19</v>
      </c>
      <c r="U43" s="6">
        <v>37</v>
      </c>
      <c r="V43" s="6">
        <v>22</v>
      </c>
      <c r="W43" s="6">
        <v>35</v>
      </c>
      <c r="X43" s="6">
        <v>20</v>
      </c>
      <c r="Y43" s="6">
        <v>34</v>
      </c>
      <c r="Z43">
        <f t="shared" si="1"/>
        <v>987</v>
      </c>
      <c r="AA43" s="5" t="s">
        <v>30</v>
      </c>
    </row>
    <row r="44" spans="1:27">
      <c r="A44" s="3">
        <v>2941</v>
      </c>
      <c r="B44" s="4" t="s">
        <v>173</v>
      </c>
      <c r="C44" s="4" t="s">
        <v>174</v>
      </c>
      <c r="D44">
        <v>99</v>
      </c>
      <c r="E44">
        <v>79</v>
      </c>
      <c r="F44">
        <v>91</v>
      </c>
      <c r="G44">
        <v>71</v>
      </c>
      <c r="H44" s="5">
        <v>65</v>
      </c>
      <c r="I44" s="6">
        <v>41</v>
      </c>
      <c r="J44" s="6">
        <v>40</v>
      </c>
      <c r="K44" s="6">
        <v>47</v>
      </c>
      <c r="L44" s="6">
        <v>45</v>
      </c>
      <c r="M44" s="6">
        <v>48</v>
      </c>
      <c r="N44" s="6">
        <v>83</v>
      </c>
      <c r="O44" s="6">
        <v>20</v>
      </c>
      <c r="P44" s="6">
        <v>69</v>
      </c>
      <c r="Q44" s="6">
        <v>65</v>
      </c>
      <c r="R44" s="6">
        <v>73</v>
      </c>
      <c r="S44" s="6">
        <v>77</v>
      </c>
      <c r="T44" s="6">
        <v>24</v>
      </c>
      <c r="U44" s="6">
        <v>37</v>
      </c>
      <c r="V44" s="6">
        <v>23</v>
      </c>
      <c r="W44" s="6">
        <v>38</v>
      </c>
      <c r="X44" s="6">
        <v>24</v>
      </c>
      <c r="Y44" s="6">
        <v>36</v>
      </c>
      <c r="Z44">
        <f t="shared" si="1"/>
        <v>1195</v>
      </c>
      <c r="AA44" s="5" t="s">
        <v>33</v>
      </c>
    </row>
    <row r="45" spans="1:27">
      <c r="A45" s="3">
        <v>2948</v>
      </c>
      <c r="B45" s="4" t="s">
        <v>179</v>
      </c>
      <c r="C45" s="4" t="s">
        <v>180</v>
      </c>
      <c r="D45">
        <v>70</v>
      </c>
      <c r="E45">
        <v>46</v>
      </c>
      <c r="F45">
        <v>71</v>
      </c>
      <c r="G45">
        <v>63</v>
      </c>
      <c r="H45" s="5">
        <v>62</v>
      </c>
      <c r="I45" s="6">
        <v>30</v>
      </c>
      <c r="J45" s="6">
        <v>38</v>
      </c>
      <c r="K45" s="6">
        <v>47</v>
      </c>
      <c r="L45" s="6">
        <v>46</v>
      </c>
      <c r="M45" s="6">
        <v>45</v>
      </c>
      <c r="N45" s="6">
        <v>76</v>
      </c>
      <c r="O45" s="6">
        <v>15</v>
      </c>
      <c r="P45" s="6">
        <v>80</v>
      </c>
      <c r="Q45" s="6">
        <v>50</v>
      </c>
      <c r="R45" s="6">
        <v>60</v>
      </c>
      <c r="S45" s="6">
        <v>60</v>
      </c>
      <c r="T45" s="6">
        <v>17</v>
      </c>
      <c r="U45" s="6">
        <v>27</v>
      </c>
      <c r="V45" s="6">
        <v>21</v>
      </c>
      <c r="W45" s="6">
        <v>40</v>
      </c>
      <c r="X45" s="6">
        <v>20</v>
      </c>
      <c r="Y45" s="6">
        <v>35</v>
      </c>
      <c r="Z45">
        <f t="shared" si="1"/>
        <v>1019</v>
      </c>
      <c r="AA45" s="5" t="s">
        <v>33</v>
      </c>
    </row>
    <row r="46" spans="1:27">
      <c r="A46" s="3">
        <v>2950</v>
      </c>
      <c r="B46" s="4" t="s">
        <v>189</v>
      </c>
      <c r="C46" s="4" t="s">
        <v>190</v>
      </c>
      <c r="D46">
        <v>45</v>
      </c>
      <c r="E46">
        <v>46</v>
      </c>
      <c r="F46">
        <v>68</v>
      </c>
      <c r="G46">
        <v>62</v>
      </c>
      <c r="H46" s="5">
        <v>53</v>
      </c>
      <c r="I46" s="6">
        <v>41</v>
      </c>
      <c r="J46" s="6">
        <v>41</v>
      </c>
      <c r="K46" s="6">
        <v>43</v>
      </c>
      <c r="L46" s="6">
        <v>36</v>
      </c>
      <c r="M46" s="6">
        <v>48</v>
      </c>
      <c r="N46" s="6">
        <v>72</v>
      </c>
      <c r="O46" s="6">
        <v>20</v>
      </c>
      <c r="P46" s="6">
        <v>74</v>
      </c>
      <c r="Q46" s="6">
        <v>53</v>
      </c>
      <c r="R46" s="6">
        <v>67</v>
      </c>
      <c r="S46" s="6">
        <v>70</v>
      </c>
      <c r="T46" s="6">
        <v>23</v>
      </c>
      <c r="U46" s="6">
        <v>37</v>
      </c>
      <c r="V46" s="6">
        <v>22</v>
      </c>
      <c r="W46" s="6">
        <v>38</v>
      </c>
      <c r="X46" s="6">
        <v>24</v>
      </c>
      <c r="Y46" s="6">
        <v>40</v>
      </c>
      <c r="Z46">
        <f t="shared" si="1"/>
        <v>1023</v>
      </c>
      <c r="AA46" s="5" t="s">
        <v>33</v>
      </c>
    </row>
    <row r="47" spans="1:27">
      <c r="A47" s="3">
        <v>2951</v>
      </c>
      <c r="B47" s="4" t="s">
        <v>195</v>
      </c>
      <c r="C47" s="4" t="s">
        <v>196</v>
      </c>
      <c r="D47">
        <v>81</v>
      </c>
      <c r="E47">
        <v>51</v>
      </c>
      <c r="F47">
        <v>61</v>
      </c>
      <c r="G47">
        <v>63</v>
      </c>
      <c r="H47" s="5">
        <v>54</v>
      </c>
      <c r="I47" s="6">
        <v>38</v>
      </c>
      <c r="J47" s="6">
        <v>25</v>
      </c>
      <c r="K47" s="6">
        <v>47</v>
      </c>
      <c r="L47" s="6">
        <v>27</v>
      </c>
      <c r="M47" s="6">
        <v>48</v>
      </c>
      <c r="N47" s="6">
        <v>57</v>
      </c>
      <c r="O47" s="6">
        <v>15</v>
      </c>
      <c r="P47" s="6">
        <v>80</v>
      </c>
      <c r="Q47" s="6">
        <v>60</v>
      </c>
      <c r="R47" s="6">
        <v>79</v>
      </c>
      <c r="S47" s="6">
        <v>63</v>
      </c>
      <c r="T47" s="6">
        <v>21</v>
      </c>
      <c r="U47" s="6">
        <v>36</v>
      </c>
      <c r="V47" s="6">
        <v>21</v>
      </c>
      <c r="W47" s="6">
        <v>25</v>
      </c>
      <c r="X47" s="6">
        <v>21</v>
      </c>
      <c r="Y47" s="6">
        <v>40</v>
      </c>
      <c r="Z47">
        <f t="shared" si="1"/>
        <v>1013</v>
      </c>
      <c r="AA47" s="5" t="s">
        <v>33</v>
      </c>
    </row>
    <row r="48" spans="1:27">
      <c r="A48" s="3">
        <v>2952</v>
      </c>
      <c r="B48" s="4" t="s">
        <v>201</v>
      </c>
      <c r="C48" s="4" t="s">
        <v>202</v>
      </c>
      <c r="D48">
        <v>71</v>
      </c>
      <c r="E48">
        <v>69</v>
      </c>
      <c r="F48">
        <v>75</v>
      </c>
      <c r="G48">
        <v>68</v>
      </c>
      <c r="H48" s="5">
        <v>54</v>
      </c>
      <c r="I48" s="6">
        <v>42</v>
      </c>
      <c r="J48" s="6">
        <v>44</v>
      </c>
      <c r="K48" s="6">
        <v>47</v>
      </c>
      <c r="L48" s="6">
        <v>42</v>
      </c>
      <c r="M48" s="6">
        <v>41</v>
      </c>
      <c r="N48" s="6">
        <v>66</v>
      </c>
      <c r="O48" s="6">
        <v>15</v>
      </c>
      <c r="P48" s="6">
        <v>76</v>
      </c>
      <c r="Q48" s="6">
        <v>53</v>
      </c>
      <c r="R48" s="6">
        <v>72</v>
      </c>
      <c r="S48" s="6">
        <v>53</v>
      </c>
      <c r="T48" s="6">
        <v>19</v>
      </c>
      <c r="U48" s="6">
        <v>38</v>
      </c>
      <c r="V48" s="6">
        <v>21</v>
      </c>
      <c r="W48" s="6">
        <v>38</v>
      </c>
      <c r="X48" s="6">
        <v>19</v>
      </c>
      <c r="Y48" s="6">
        <v>42</v>
      </c>
      <c r="Z48">
        <f t="shared" si="1"/>
        <v>1065</v>
      </c>
      <c r="AA48" s="5" t="s">
        <v>33</v>
      </c>
    </row>
    <row r="49" spans="1:27">
      <c r="A49" s="3">
        <v>2953</v>
      </c>
      <c r="B49" s="4" t="s">
        <v>205</v>
      </c>
      <c r="C49" s="4" t="s">
        <v>206</v>
      </c>
      <c r="D49">
        <v>72</v>
      </c>
      <c r="E49">
        <v>51</v>
      </c>
      <c r="F49">
        <v>59</v>
      </c>
      <c r="G49">
        <v>71</v>
      </c>
      <c r="H49" s="5">
        <v>56</v>
      </c>
      <c r="I49" s="6">
        <v>30</v>
      </c>
      <c r="J49" s="6">
        <v>31</v>
      </c>
      <c r="K49" s="6">
        <v>38</v>
      </c>
      <c r="L49" s="6">
        <v>37</v>
      </c>
      <c r="M49" s="6">
        <v>40</v>
      </c>
      <c r="N49" s="6">
        <v>56</v>
      </c>
      <c r="O49" s="6">
        <v>11</v>
      </c>
      <c r="P49" s="6">
        <v>60</v>
      </c>
      <c r="Q49" s="6">
        <v>48</v>
      </c>
      <c r="R49" s="6">
        <v>72</v>
      </c>
      <c r="S49" s="6">
        <v>59</v>
      </c>
      <c r="T49" s="6">
        <v>15</v>
      </c>
      <c r="U49" s="6">
        <v>38</v>
      </c>
      <c r="V49" s="6">
        <v>17</v>
      </c>
      <c r="W49" s="6">
        <v>25</v>
      </c>
      <c r="X49" s="6">
        <v>19</v>
      </c>
      <c r="Y49" s="6">
        <v>38</v>
      </c>
      <c r="Z49">
        <f t="shared" si="1"/>
        <v>943</v>
      </c>
      <c r="AA49" s="5" t="s">
        <v>30</v>
      </c>
    </row>
    <row r="50" spans="1:27">
      <c r="A50" s="3">
        <v>2954</v>
      </c>
      <c r="B50" s="4" t="s">
        <v>209</v>
      </c>
      <c r="C50" s="4" t="s">
        <v>210</v>
      </c>
      <c r="D50">
        <v>79</v>
      </c>
      <c r="E50">
        <v>69</v>
      </c>
      <c r="F50">
        <v>73</v>
      </c>
      <c r="G50">
        <v>57</v>
      </c>
      <c r="H50" s="5">
        <v>57</v>
      </c>
      <c r="I50" s="6">
        <v>31</v>
      </c>
      <c r="J50" s="6">
        <v>29</v>
      </c>
      <c r="K50" s="6">
        <v>39</v>
      </c>
      <c r="L50" s="6">
        <v>45</v>
      </c>
      <c r="M50" s="6">
        <v>44</v>
      </c>
      <c r="N50" s="6">
        <v>95</v>
      </c>
      <c r="O50" s="6">
        <v>19</v>
      </c>
      <c r="P50" s="6">
        <v>84</v>
      </c>
      <c r="Q50" s="6">
        <v>73</v>
      </c>
      <c r="R50" s="6">
        <v>61</v>
      </c>
      <c r="S50" s="6">
        <v>75</v>
      </c>
      <c r="T50" s="6">
        <v>17</v>
      </c>
      <c r="U50" s="6">
        <v>40</v>
      </c>
      <c r="V50" s="6">
        <v>23</v>
      </c>
      <c r="W50" s="6">
        <v>22</v>
      </c>
      <c r="X50" s="6">
        <v>21</v>
      </c>
      <c r="Y50" s="6">
        <v>35</v>
      </c>
      <c r="Z50">
        <f t="shared" si="1"/>
        <v>1088</v>
      </c>
      <c r="AA50" s="5" t="s">
        <v>33</v>
      </c>
    </row>
    <row r="51" spans="1:27">
      <c r="A51" s="3">
        <v>2955</v>
      </c>
      <c r="B51" s="4" t="s">
        <v>221</v>
      </c>
      <c r="C51" s="4" t="s">
        <v>222</v>
      </c>
      <c r="D51">
        <v>75</v>
      </c>
      <c r="E51">
        <v>73</v>
      </c>
      <c r="F51">
        <v>76</v>
      </c>
      <c r="G51">
        <v>76</v>
      </c>
      <c r="H51" s="5">
        <v>52</v>
      </c>
      <c r="I51" s="6">
        <v>42</v>
      </c>
      <c r="J51" s="6">
        <v>43</v>
      </c>
      <c r="K51" s="6">
        <v>47</v>
      </c>
      <c r="L51" s="6">
        <v>40</v>
      </c>
      <c r="M51" s="6">
        <v>48</v>
      </c>
      <c r="N51" s="6">
        <v>85</v>
      </c>
      <c r="O51" s="6">
        <v>15</v>
      </c>
      <c r="P51" s="6">
        <v>76</v>
      </c>
      <c r="Q51" s="6">
        <v>79</v>
      </c>
      <c r="R51" s="6">
        <v>69</v>
      </c>
      <c r="S51" s="6">
        <v>75</v>
      </c>
      <c r="T51" s="6">
        <v>23</v>
      </c>
      <c r="U51" s="6">
        <v>37</v>
      </c>
      <c r="V51" s="6">
        <v>23</v>
      </c>
      <c r="W51" s="6">
        <v>45</v>
      </c>
      <c r="X51" s="6">
        <v>22</v>
      </c>
      <c r="Y51" s="6">
        <v>36</v>
      </c>
      <c r="Z51">
        <f t="shared" si="1"/>
        <v>1157</v>
      </c>
      <c r="AA51" s="5" t="s">
        <v>33</v>
      </c>
    </row>
    <row r="52" spans="1:27">
      <c r="A52" s="3">
        <v>2956</v>
      </c>
      <c r="B52" s="4" t="s">
        <v>225</v>
      </c>
      <c r="C52" s="4" t="s">
        <v>226</v>
      </c>
      <c r="D52">
        <v>48</v>
      </c>
      <c r="E52">
        <v>49</v>
      </c>
      <c r="F52">
        <v>59</v>
      </c>
      <c r="G52">
        <v>74</v>
      </c>
      <c r="H52" s="5">
        <v>54</v>
      </c>
      <c r="I52" s="6">
        <v>34</v>
      </c>
      <c r="J52" s="6">
        <v>32</v>
      </c>
      <c r="K52" s="6">
        <v>39</v>
      </c>
      <c r="L52" s="6">
        <v>42</v>
      </c>
      <c r="M52" s="6">
        <v>39</v>
      </c>
      <c r="N52" s="6">
        <v>66</v>
      </c>
      <c r="O52" s="6">
        <v>14</v>
      </c>
      <c r="P52" s="6">
        <v>72</v>
      </c>
      <c r="Q52" s="6">
        <v>51</v>
      </c>
      <c r="R52" s="6">
        <v>84</v>
      </c>
      <c r="S52" s="6">
        <v>60</v>
      </c>
      <c r="T52" s="6">
        <v>17</v>
      </c>
      <c r="U52" s="6">
        <v>15</v>
      </c>
      <c r="V52" s="6">
        <v>20</v>
      </c>
      <c r="W52" s="6">
        <v>42</v>
      </c>
      <c r="X52" s="6">
        <v>21</v>
      </c>
      <c r="Y52" s="6">
        <v>38</v>
      </c>
      <c r="Z52">
        <f t="shared" si="1"/>
        <v>970</v>
      </c>
      <c r="AA52" s="5" t="s">
        <v>30</v>
      </c>
    </row>
    <row r="53" spans="1:27">
      <c r="A53" s="3">
        <v>2957</v>
      </c>
      <c r="B53" s="4" t="s">
        <v>231</v>
      </c>
      <c r="C53" s="4" t="s">
        <v>232</v>
      </c>
      <c r="D53">
        <v>72</v>
      </c>
      <c r="E53">
        <v>58</v>
      </c>
      <c r="F53">
        <v>81</v>
      </c>
      <c r="G53">
        <v>72</v>
      </c>
      <c r="H53" s="5">
        <v>54</v>
      </c>
      <c r="I53" s="6">
        <v>43</v>
      </c>
      <c r="J53" s="6">
        <v>42</v>
      </c>
      <c r="K53" s="6">
        <v>47</v>
      </c>
      <c r="L53" s="6">
        <v>45</v>
      </c>
      <c r="M53" s="6">
        <v>47</v>
      </c>
      <c r="N53" s="6">
        <v>71</v>
      </c>
      <c r="O53" s="6">
        <v>21</v>
      </c>
      <c r="P53" s="6">
        <v>84</v>
      </c>
      <c r="Q53" s="6">
        <v>63</v>
      </c>
      <c r="R53" s="6">
        <v>63</v>
      </c>
      <c r="S53" s="6">
        <v>74</v>
      </c>
      <c r="T53" s="6">
        <v>24</v>
      </c>
      <c r="U53" s="6">
        <v>21</v>
      </c>
      <c r="V53" s="6">
        <v>22</v>
      </c>
      <c r="W53" s="6">
        <v>40</v>
      </c>
      <c r="X53" s="6">
        <v>19</v>
      </c>
      <c r="Y53" s="6">
        <v>37</v>
      </c>
      <c r="Z53">
        <f t="shared" si="1"/>
        <v>1100</v>
      </c>
      <c r="AA53" s="5" t="s">
        <v>33</v>
      </c>
    </row>
    <row r="54" spans="1:27">
      <c r="A54" s="3">
        <v>2958</v>
      </c>
      <c r="B54" s="4" t="s">
        <v>235</v>
      </c>
      <c r="C54" s="4" t="s">
        <v>236</v>
      </c>
      <c r="D54">
        <v>71</v>
      </c>
      <c r="E54">
        <v>42</v>
      </c>
      <c r="F54">
        <v>59</v>
      </c>
      <c r="G54">
        <v>60</v>
      </c>
      <c r="H54" s="5">
        <v>50</v>
      </c>
      <c r="I54" s="6">
        <v>27</v>
      </c>
      <c r="J54" s="6">
        <v>24</v>
      </c>
      <c r="K54" s="6">
        <v>29</v>
      </c>
      <c r="L54" s="6">
        <v>34</v>
      </c>
      <c r="M54" s="6">
        <v>43</v>
      </c>
      <c r="N54" s="6">
        <v>54</v>
      </c>
      <c r="O54" s="6">
        <v>17</v>
      </c>
      <c r="P54" s="6">
        <v>70</v>
      </c>
      <c r="Q54" s="6">
        <v>43</v>
      </c>
      <c r="R54" s="6">
        <v>62</v>
      </c>
      <c r="S54" s="6">
        <v>49</v>
      </c>
      <c r="T54" s="6">
        <v>15</v>
      </c>
      <c r="U54" s="6">
        <v>14</v>
      </c>
      <c r="V54" s="6">
        <v>20</v>
      </c>
      <c r="W54" s="6">
        <v>25</v>
      </c>
      <c r="X54" s="6">
        <v>20</v>
      </c>
      <c r="Y54" s="6">
        <v>30</v>
      </c>
      <c r="Z54">
        <f t="shared" si="1"/>
        <v>858</v>
      </c>
      <c r="AA54" s="5" t="s">
        <v>55</v>
      </c>
    </row>
    <row r="55" spans="1:27">
      <c r="A55" s="3">
        <v>2959</v>
      </c>
      <c r="B55" s="4" t="s">
        <v>239</v>
      </c>
      <c r="C55" s="4" t="s">
        <v>240</v>
      </c>
      <c r="D55">
        <v>82</v>
      </c>
      <c r="E55">
        <v>58</v>
      </c>
      <c r="F55">
        <v>73</v>
      </c>
      <c r="G55">
        <v>78</v>
      </c>
      <c r="H55" s="5">
        <v>75</v>
      </c>
      <c r="I55" s="6">
        <v>30</v>
      </c>
      <c r="J55" s="6">
        <v>29</v>
      </c>
      <c r="K55" s="6">
        <v>44</v>
      </c>
      <c r="L55" s="6">
        <v>43</v>
      </c>
      <c r="M55" s="6">
        <v>48</v>
      </c>
      <c r="N55" s="6">
        <v>93</v>
      </c>
      <c r="O55" s="6">
        <v>20</v>
      </c>
      <c r="P55" s="6">
        <v>81</v>
      </c>
      <c r="Q55" s="6">
        <v>65</v>
      </c>
      <c r="R55" s="6">
        <v>85</v>
      </c>
      <c r="S55" s="6">
        <v>63</v>
      </c>
      <c r="T55" s="6">
        <v>16</v>
      </c>
      <c r="U55" s="6">
        <v>32</v>
      </c>
      <c r="V55" s="6">
        <v>23</v>
      </c>
      <c r="W55" s="6">
        <v>36</v>
      </c>
      <c r="X55" s="6">
        <v>21</v>
      </c>
      <c r="Y55" s="6">
        <v>39</v>
      </c>
      <c r="Z55">
        <f t="shared" si="1"/>
        <v>1134</v>
      </c>
      <c r="AA55" s="5" t="s">
        <v>33</v>
      </c>
    </row>
    <row r="56" spans="1:27">
      <c r="A56" s="3">
        <v>2960</v>
      </c>
      <c r="B56" s="4" t="s">
        <v>241</v>
      </c>
      <c r="C56" s="4" t="s">
        <v>242</v>
      </c>
      <c r="D56">
        <v>78</v>
      </c>
      <c r="E56">
        <v>68</v>
      </c>
      <c r="F56">
        <v>65</v>
      </c>
      <c r="G56">
        <v>71</v>
      </c>
      <c r="H56" s="5">
        <v>61</v>
      </c>
      <c r="I56" s="6">
        <v>36</v>
      </c>
      <c r="J56" s="6">
        <v>39</v>
      </c>
      <c r="K56" s="6">
        <v>46</v>
      </c>
      <c r="L56" s="6">
        <v>44</v>
      </c>
      <c r="M56" s="6">
        <v>43</v>
      </c>
      <c r="N56" s="6">
        <v>92</v>
      </c>
      <c r="O56" s="6">
        <v>20</v>
      </c>
      <c r="P56" s="6">
        <v>89</v>
      </c>
      <c r="Q56" s="6">
        <v>70</v>
      </c>
      <c r="R56" s="6">
        <v>75</v>
      </c>
      <c r="S56" s="6">
        <v>83</v>
      </c>
      <c r="T56" s="6">
        <v>23</v>
      </c>
      <c r="U56" s="6">
        <v>41</v>
      </c>
      <c r="V56" s="6">
        <v>23</v>
      </c>
      <c r="W56" s="6">
        <v>43</v>
      </c>
      <c r="X56" s="6">
        <v>23</v>
      </c>
      <c r="Y56" s="6">
        <v>45</v>
      </c>
      <c r="Z56">
        <f t="shared" si="1"/>
        <v>1178</v>
      </c>
      <c r="AA56" s="5" t="s">
        <v>33</v>
      </c>
    </row>
    <row r="57" spans="1:27">
      <c r="A57" s="3">
        <v>2961</v>
      </c>
      <c r="B57" s="4" t="s">
        <v>247</v>
      </c>
      <c r="C57" s="4" t="s">
        <v>248</v>
      </c>
      <c r="D57">
        <v>85</v>
      </c>
      <c r="E57">
        <v>66</v>
      </c>
      <c r="F57">
        <v>67</v>
      </c>
      <c r="G57">
        <v>71</v>
      </c>
      <c r="H57" s="5">
        <v>63</v>
      </c>
      <c r="I57" s="6">
        <v>39</v>
      </c>
      <c r="J57" s="6">
        <v>40</v>
      </c>
      <c r="K57" s="6">
        <v>47</v>
      </c>
      <c r="L57" s="6">
        <v>46</v>
      </c>
      <c r="M57" s="6">
        <v>44</v>
      </c>
      <c r="N57" s="6">
        <v>85</v>
      </c>
      <c r="O57" s="6">
        <v>18</v>
      </c>
      <c r="P57" s="6">
        <v>80</v>
      </c>
      <c r="Q57" s="6">
        <v>54</v>
      </c>
      <c r="R57" s="6">
        <v>81</v>
      </c>
      <c r="S57" s="6">
        <v>64</v>
      </c>
      <c r="T57" s="6">
        <v>22</v>
      </c>
      <c r="U57" s="6">
        <v>38</v>
      </c>
      <c r="V57" s="6">
        <v>23</v>
      </c>
      <c r="W57" s="6">
        <v>46</v>
      </c>
      <c r="X57" s="6">
        <v>20</v>
      </c>
      <c r="Y57" s="6">
        <v>42</v>
      </c>
      <c r="Z57">
        <f t="shared" si="1"/>
        <v>1141</v>
      </c>
      <c r="AA57" s="5" t="s">
        <v>33</v>
      </c>
    </row>
    <row r="58" spans="1:27">
      <c r="A58" s="3">
        <v>2963</v>
      </c>
      <c r="B58" s="4" t="s">
        <v>253</v>
      </c>
      <c r="C58" s="4" t="s">
        <v>254</v>
      </c>
      <c r="D58">
        <v>83</v>
      </c>
      <c r="E58">
        <v>58</v>
      </c>
      <c r="F58">
        <v>57</v>
      </c>
      <c r="G58">
        <v>50</v>
      </c>
      <c r="H58" s="5">
        <v>48</v>
      </c>
      <c r="I58" s="6">
        <v>38</v>
      </c>
      <c r="J58" s="6">
        <v>35</v>
      </c>
      <c r="K58" s="6">
        <v>43</v>
      </c>
      <c r="L58" s="6">
        <v>36</v>
      </c>
      <c r="M58" s="6">
        <v>46</v>
      </c>
      <c r="N58" s="6">
        <v>65</v>
      </c>
      <c r="O58" s="6">
        <v>20</v>
      </c>
      <c r="P58" s="6">
        <v>81</v>
      </c>
      <c r="Q58" s="6">
        <v>69</v>
      </c>
      <c r="R58" s="6">
        <v>61</v>
      </c>
      <c r="S58" s="6">
        <v>80</v>
      </c>
      <c r="T58" s="6">
        <v>20</v>
      </c>
      <c r="U58" s="6">
        <v>36</v>
      </c>
      <c r="V58" s="6">
        <v>22</v>
      </c>
      <c r="W58" s="6">
        <v>46</v>
      </c>
      <c r="X58" s="6">
        <v>23</v>
      </c>
      <c r="Y58" s="6">
        <v>43</v>
      </c>
      <c r="Z58">
        <f t="shared" si="1"/>
        <v>1060</v>
      </c>
      <c r="AA58" s="5" t="s">
        <v>33</v>
      </c>
    </row>
    <row r="59" spans="1:27">
      <c r="A59" s="3">
        <v>2966</v>
      </c>
      <c r="B59" s="4" t="s">
        <v>261</v>
      </c>
      <c r="C59" s="4" t="s">
        <v>262</v>
      </c>
      <c r="D59">
        <v>63</v>
      </c>
      <c r="E59">
        <v>42</v>
      </c>
      <c r="F59">
        <v>68</v>
      </c>
      <c r="G59">
        <v>51</v>
      </c>
      <c r="H59" s="5">
        <v>44</v>
      </c>
      <c r="I59" s="6">
        <v>36</v>
      </c>
      <c r="J59" s="6">
        <v>21</v>
      </c>
      <c r="K59" s="6">
        <v>38</v>
      </c>
      <c r="L59" s="6">
        <v>37</v>
      </c>
      <c r="M59" s="6">
        <v>41</v>
      </c>
      <c r="N59" s="6">
        <v>68</v>
      </c>
      <c r="O59" s="6">
        <v>19</v>
      </c>
      <c r="P59" s="6">
        <v>82</v>
      </c>
      <c r="Q59" s="6">
        <v>51</v>
      </c>
      <c r="R59" s="6">
        <v>70</v>
      </c>
      <c r="S59" s="6">
        <v>75</v>
      </c>
      <c r="T59" s="6">
        <v>19</v>
      </c>
      <c r="U59" s="6">
        <v>37</v>
      </c>
      <c r="V59" s="6">
        <v>22</v>
      </c>
      <c r="W59" s="6">
        <v>42</v>
      </c>
      <c r="X59" s="6">
        <v>21</v>
      </c>
      <c r="Y59" s="6">
        <v>35</v>
      </c>
      <c r="Z59">
        <f t="shared" si="1"/>
        <v>982</v>
      </c>
      <c r="AA59" s="5" t="s">
        <v>30</v>
      </c>
    </row>
    <row r="60" spans="1:27">
      <c r="A60" s="3">
        <v>2947</v>
      </c>
      <c r="B60" s="4" t="s">
        <v>263</v>
      </c>
      <c r="C60" s="4" t="s">
        <v>264</v>
      </c>
      <c r="D60">
        <v>69</v>
      </c>
      <c r="E60">
        <v>67</v>
      </c>
      <c r="F60">
        <v>68</v>
      </c>
      <c r="G60">
        <v>69</v>
      </c>
      <c r="H60" s="5">
        <v>67</v>
      </c>
      <c r="I60" s="6">
        <v>39</v>
      </c>
      <c r="J60" s="6">
        <v>38</v>
      </c>
      <c r="K60" s="6">
        <v>42</v>
      </c>
      <c r="L60" s="6">
        <v>44</v>
      </c>
      <c r="M60" s="6">
        <v>46</v>
      </c>
      <c r="N60" s="6">
        <v>56</v>
      </c>
      <c r="O60" s="6">
        <v>13</v>
      </c>
      <c r="P60" s="6">
        <v>66</v>
      </c>
      <c r="Q60" s="6">
        <v>41</v>
      </c>
      <c r="R60" s="6">
        <v>66</v>
      </c>
      <c r="S60" s="6">
        <v>58</v>
      </c>
      <c r="T60" s="6">
        <v>16</v>
      </c>
      <c r="U60" s="6">
        <v>24</v>
      </c>
      <c r="V60" s="6">
        <v>22</v>
      </c>
      <c r="W60" s="6">
        <v>35</v>
      </c>
      <c r="X60" s="6">
        <v>20</v>
      </c>
      <c r="Y60" s="6">
        <v>39</v>
      </c>
      <c r="Z60">
        <f t="shared" si="1"/>
        <v>1005</v>
      </c>
      <c r="AA60" s="5" t="s">
        <v>33</v>
      </c>
    </row>
    <row r="61" spans="1:27">
      <c r="A61" s="3">
        <v>2939</v>
      </c>
      <c r="B61" s="4" t="s">
        <v>269</v>
      </c>
      <c r="C61" s="4" t="s">
        <v>270</v>
      </c>
      <c r="D61">
        <v>73</v>
      </c>
      <c r="E61">
        <v>54</v>
      </c>
      <c r="F61">
        <v>59</v>
      </c>
      <c r="G61">
        <v>54</v>
      </c>
      <c r="H61" s="5">
        <v>67</v>
      </c>
      <c r="I61" s="6">
        <v>43</v>
      </c>
      <c r="J61" s="6">
        <v>42</v>
      </c>
      <c r="K61" s="6">
        <v>32</v>
      </c>
      <c r="L61" s="6">
        <v>44</v>
      </c>
      <c r="M61" s="6">
        <v>44</v>
      </c>
      <c r="N61" s="6">
        <v>60</v>
      </c>
      <c r="O61" s="6">
        <v>19</v>
      </c>
      <c r="P61" s="6">
        <v>68</v>
      </c>
      <c r="Q61" s="6">
        <v>56</v>
      </c>
      <c r="R61" s="6">
        <v>66</v>
      </c>
      <c r="S61" s="6">
        <v>65</v>
      </c>
      <c r="T61" s="6">
        <v>24</v>
      </c>
      <c r="U61" s="6">
        <v>38</v>
      </c>
      <c r="V61" s="6">
        <v>22</v>
      </c>
      <c r="W61" s="6">
        <v>42</v>
      </c>
      <c r="X61" s="6">
        <v>23</v>
      </c>
      <c r="Y61" s="6">
        <v>40</v>
      </c>
      <c r="Z61">
        <f t="shared" si="1"/>
        <v>1035</v>
      </c>
      <c r="AA61" s="5" t="s">
        <v>33</v>
      </c>
    </row>
    <row r="62" spans="1:27">
      <c r="A62" s="3">
        <v>2967</v>
      </c>
      <c r="B62" s="4" t="s">
        <v>271</v>
      </c>
      <c r="C62" s="4" t="s">
        <v>272</v>
      </c>
      <c r="D62">
        <v>60</v>
      </c>
      <c r="E62">
        <v>40</v>
      </c>
      <c r="F62">
        <v>49</v>
      </c>
      <c r="G62">
        <v>48</v>
      </c>
      <c r="H62" s="5">
        <v>41</v>
      </c>
      <c r="I62" s="6">
        <v>10</v>
      </c>
      <c r="J62" s="6">
        <v>8</v>
      </c>
      <c r="K62" s="6">
        <v>26</v>
      </c>
      <c r="L62" s="6">
        <v>42</v>
      </c>
      <c r="M62" s="6">
        <v>36</v>
      </c>
      <c r="N62" t="s">
        <v>43</v>
      </c>
      <c r="O62" t="s">
        <v>43</v>
      </c>
      <c r="P62" t="s">
        <v>43</v>
      </c>
      <c r="Q62" t="s">
        <v>43</v>
      </c>
      <c r="R62" t="s">
        <v>43</v>
      </c>
      <c r="S62" t="s">
        <v>43</v>
      </c>
      <c r="T62" t="s">
        <v>43</v>
      </c>
      <c r="U62" t="s">
        <v>43</v>
      </c>
      <c r="V62" t="s">
        <v>43</v>
      </c>
      <c r="W62" t="s">
        <v>43</v>
      </c>
      <c r="X62" t="s">
        <v>43</v>
      </c>
      <c r="Y62" t="s">
        <v>43</v>
      </c>
      <c r="Z62" t="s">
        <v>43</v>
      </c>
      <c r="AA62" s="5" t="s">
        <v>44</v>
      </c>
    </row>
    <row r="63" spans="1:27">
      <c r="A63" s="3">
        <v>2968</v>
      </c>
      <c r="B63" s="4" t="s">
        <v>275</v>
      </c>
      <c r="C63" s="4" t="s">
        <v>276</v>
      </c>
      <c r="D63">
        <v>44</v>
      </c>
      <c r="E63">
        <v>44</v>
      </c>
      <c r="F63">
        <v>55</v>
      </c>
      <c r="G63">
        <v>40</v>
      </c>
      <c r="H63" s="5">
        <v>42</v>
      </c>
      <c r="I63" s="6">
        <v>22</v>
      </c>
      <c r="J63" s="6">
        <v>7</v>
      </c>
      <c r="K63" s="6">
        <v>25</v>
      </c>
      <c r="L63" s="6">
        <v>37</v>
      </c>
      <c r="M63" s="6">
        <v>29</v>
      </c>
      <c r="N63" t="s">
        <v>43</v>
      </c>
      <c r="O63" t="s">
        <v>43</v>
      </c>
      <c r="P63" t="s">
        <v>43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>
        <f t="shared" si="1"/>
        <v>345</v>
      </c>
      <c r="AA63" s="5" t="s">
        <v>44</v>
      </c>
    </row>
    <row r="64" spans="1:27">
      <c r="A64" s="3">
        <v>2969</v>
      </c>
      <c r="B64" s="4" t="s">
        <v>277</v>
      </c>
      <c r="C64" s="4" t="s">
        <v>278</v>
      </c>
      <c r="D64">
        <v>71</v>
      </c>
      <c r="E64">
        <v>40</v>
      </c>
      <c r="F64">
        <v>47</v>
      </c>
      <c r="G64">
        <v>49</v>
      </c>
      <c r="H64" s="5">
        <v>55</v>
      </c>
      <c r="I64" s="6">
        <v>8</v>
      </c>
      <c r="J64" s="6">
        <v>28</v>
      </c>
      <c r="K64" s="6">
        <v>24</v>
      </c>
      <c r="L64" s="6">
        <v>4</v>
      </c>
      <c r="M64" s="6">
        <v>38</v>
      </c>
      <c r="N64" s="6">
        <v>48</v>
      </c>
      <c r="O64" s="6">
        <v>10</v>
      </c>
      <c r="P64" s="6">
        <v>63</v>
      </c>
      <c r="Q64" s="6">
        <v>51</v>
      </c>
      <c r="R64" s="6">
        <v>65</v>
      </c>
      <c r="S64" s="6">
        <v>63</v>
      </c>
      <c r="T64" s="6">
        <v>14</v>
      </c>
      <c r="U64" s="6">
        <v>10</v>
      </c>
      <c r="V64" s="6">
        <v>16</v>
      </c>
      <c r="W64" s="6">
        <v>22</v>
      </c>
      <c r="X64" s="6">
        <v>18</v>
      </c>
      <c r="Y64" s="6">
        <v>31</v>
      </c>
      <c r="Z64">
        <f t="shared" si="1"/>
        <v>775</v>
      </c>
      <c r="AA64" s="5" t="s">
        <v>55</v>
      </c>
    </row>
    <row r="65" spans="1:27">
      <c r="A65" s="3">
        <v>2965</v>
      </c>
      <c r="B65" s="4" t="s">
        <v>283</v>
      </c>
      <c r="C65" s="4" t="s">
        <v>284</v>
      </c>
      <c r="D65">
        <v>61</v>
      </c>
      <c r="E65">
        <v>43</v>
      </c>
      <c r="F65">
        <v>55</v>
      </c>
      <c r="G65">
        <v>53</v>
      </c>
      <c r="H65" s="5">
        <v>54</v>
      </c>
      <c r="I65" s="6">
        <v>35</v>
      </c>
      <c r="J65" s="6">
        <v>21</v>
      </c>
      <c r="K65" s="6">
        <v>45</v>
      </c>
      <c r="L65" s="6">
        <v>32</v>
      </c>
      <c r="M65" s="6">
        <v>43</v>
      </c>
      <c r="N65" s="6">
        <v>71</v>
      </c>
      <c r="O65" s="6">
        <v>20</v>
      </c>
      <c r="P65" s="6">
        <v>59</v>
      </c>
      <c r="Q65" s="6">
        <v>53</v>
      </c>
      <c r="R65" s="6">
        <v>69</v>
      </c>
      <c r="S65" s="6">
        <v>66</v>
      </c>
      <c r="T65" s="6">
        <v>21</v>
      </c>
      <c r="U65" s="6">
        <v>22</v>
      </c>
      <c r="V65" s="6">
        <v>21</v>
      </c>
      <c r="W65" s="6">
        <v>40</v>
      </c>
      <c r="X65" s="6">
        <v>21</v>
      </c>
      <c r="Y65" s="6">
        <v>38</v>
      </c>
      <c r="Z65">
        <f t="shared" si="1"/>
        <v>943</v>
      </c>
      <c r="AA65" s="5" t="s">
        <v>30</v>
      </c>
    </row>
    <row r="66" spans="1:27">
      <c r="A66" s="3">
        <v>2970</v>
      </c>
      <c r="B66" s="4" t="s">
        <v>285</v>
      </c>
      <c r="C66" s="4" t="s">
        <v>286</v>
      </c>
      <c r="D66">
        <v>52</v>
      </c>
      <c r="E66">
        <v>26</v>
      </c>
      <c r="F66">
        <v>49</v>
      </c>
      <c r="G66">
        <v>48</v>
      </c>
      <c r="H66" s="5">
        <v>43</v>
      </c>
      <c r="I66" s="6">
        <v>33</v>
      </c>
      <c r="J66" s="6">
        <v>14</v>
      </c>
      <c r="K66" s="6">
        <v>31</v>
      </c>
      <c r="L66" s="6">
        <v>32</v>
      </c>
      <c r="M66" s="6">
        <v>40</v>
      </c>
      <c r="N66" s="6">
        <v>41</v>
      </c>
      <c r="O66" s="6">
        <v>13</v>
      </c>
      <c r="P66" s="6">
        <v>67</v>
      </c>
      <c r="Q66" s="6">
        <v>43</v>
      </c>
      <c r="R66" s="6">
        <v>58</v>
      </c>
      <c r="S66" s="6">
        <v>55</v>
      </c>
      <c r="T66" s="6">
        <v>19</v>
      </c>
      <c r="U66" s="6">
        <v>13</v>
      </c>
      <c r="V66" s="6">
        <v>18</v>
      </c>
      <c r="W66" s="6">
        <v>30</v>
      </c>
      <c r="X66" s="6">
        <v>18</v>
      </c>
      <c r="Y66" s="6">
        <v>39</v>
      </c>
      <c r="Z66">
        <f t="shared" si="1"/>
        <v>782</v>
      </c>
      <c r="AA66" s="5" t="s">
        <v>55</v>
      </c>
    </row>
    <row r="67" spans="1:27">
      <c r="A67" s="3">
        <v>2971</v>
      </c>
      <c r="B67" s="4" t="s">
        <v>289</v>
      </c>
      <c r="C67" s="4" t="s">
        <v>290</v>
      </c>
      <c r="D67">
        <v>81</v>
      </c>
      <c r="E67">
        <v>65</v>
      </c>
      <c r="F67">
        <v>71</v>
      </c>
      <c r="G67">
        <v>79</v>
      </c>
      <c r="H67" s="5">
        <v>68</v>
      </c>
      <c r="I67" s="6">
        <v>42</v>
      </c>
      <c r="J67" s="6">
        <v>45</v>
      </c>
      <c r="K67" s="6">
        <v>46</v>
      </c>
      <c r="L67" s="6">
        <v>42</v>
      </c>
      <c r="M67" s="6">
        <v>44</v>
      </c>
      <c r="N67" s="6">
        <v>84</v>
      </c>
      <c r="O67" s="6">
        <v>19</v>
      </c>
      <c r="P67" s="6">
        <v>83</v>
      </c>
      <c r="Q67" s="6">
        <v>65</v>
      </c>
      <c r="R67" s="6">
        <v>78</v>
      </c>
      <c r="S67" s="6">
        <v>84</v>
      </c>
      <c r="T67" s="6">
        <v>24</v>
      </c>
      <c r="U67" s="6">
        <v>28</v>
      </c>
      <c r="V67" s="6">
        <v>23</v>
      </c>
      <c r="W67" s="6">
        <v>41</v>
      </c>
      <c r="X67" s="6">
        <v>21</v>
      </c>
      <c r="Y67" s="6">
        <v>40</v>
      </c>
      <c r="Z67">
        <f t="shared" si="1"/>
        <v>1173</v>
      </c>
      <c r="AA67" s="5" t="s">
        <v>33</v>
      </c>
    </row>
    <row r="68" spans="1:27">
      <c r="A68" s="3">
        <v>2918</v>
      </c>
      <c r="B68" s="4" t="s">
        <v>293</v>
      </c>
      <c r="C68" s="4" t="s">
        <v>294</v>
      </c>
      <c r="D68">
        <v>77</v>
      </c>
      <c r="E68">
        <v>52</v>
      </c>
      <c r="F68">
        <v>60</v>
      </c>
      <c r="G68">
        <v>56</v>
      </c>
      <c r="H68" s="5">
        <v>72</v>
      </c>
      <c r="I68" s="6">
        <v>42</v>
      </c>
      <c r="J68" s="6">
        <v>41</v>
      </c>
      <c r="K68" s="6">
        <v>45</v>
      </c>
      <c r="L68" s="6">
        <v>45</v>
      </c>
      <c r="M68" s="6">
        <v>39</v>
      </c>
      <c r="N68" s="6">
        <v>65</v>
      </c>
      <c r="O68" s="6">
        <v>15</v>
      </c>
      <c r="P68" s="6">
        <v>80</v>
      </c>
      <c r="Q68" s="6">
        <v>60</v>
      </c>
      <c r="R68" s="6">
        <v>75</v>
      </c>
      <c r="S68" s="6">
        <v>63</v>
      </c>
      <c r="T68" s="6">
        <v>19</v>
      </c>
      <c r="U68" s="6">
        <v>37</v>
      </c>
      <c r="V68" s="6">
        <v>19</v>
      </c>
      <c r="W68" s="6">
        <v>46</v>
      </c>
      <c r="X68" s="6">
        <v>18</v>
      </c>
      <c r="Y68" s="6">
        <v>42</v>
      </c>
      <c r="Z68">
        <f t="shared" ref="Z68:Z74" si="2">SUM(D68:Y68)</f>
        <v>1068</v>
      </c>
      <c r="AA68" s="5" t="s">
        <v>33</v>
      </c>
    </row>
    <row r="69" spans="1:27">
      <c r="A69" s="3">
        <v>2972</v>
      </c>
      <c r="B69" s="4" t="s">
        <v>297</v>
      </c>
      <c r="C69" s="4" t="s">
        <v>298</v>
      </c>
      <c r="D69">
        <v>74</v>
      </c>
      <c r="E69">
        <v>47</v>
      </c>
      <c r="F69">
        <v>47</v>
      </c>
      <c r="G69">
        <v>41</v>
      </c>
      <c r="H69" s="5">
        <v>44</v>
      </c>
      <c r="I69" s="6">
        <v>29</v>
      </c>
      <c r="J69" s="6">
        <v>25</v>
      </c>
      <c r="K69" s="6">
        <v>36</v>
      </c>
      <c r="L69" s="6">
        <v>30</v>
      </c>
      <c r="M69" s="6">
        <v>30</v>
      </c>
      <c r="N69" s="6">
        <v>47</v>
      </c>
      <c r="O69" s="6">
        <v>10</v>
      </c>
      <c r="P69" s="6">
        <v>61</v>
      </c>
      <c r="Q69" s="6">
        <v>46</v>
      </c>
      <c r="R69" s="6">
        <v>67</v>
      </c>
      <c r="S69" s="6">
        <v>52</v>
      </c>
      <c r="T69" s="6">
        <v>16</v>
      </c>
      <c r="U69" s="6">
        <v>28</v>
      </c>
      <c r="V69" s="6">
        <v>16</v>
      </c>
      <c r="W69" s="6">
        <v>40</v>
      </c>
      <c r="X69" s="6">
        <v>17</v>
      </c>
      <c r="Y69" s="6">
        <v>28</v>
      </c>
      <c r="Z69">
        <f t="shared" si="2"/>
        <v>831</v>
      </c>
      <c r="AA69" s="5" t="s">
        <v>38</v>
      </c>
    </row>
    <row r="70" spans="1:27">
      <c r="A70" s="3">
        <v>2973</v>
      </c>
      <c r="B70" s="4" t="s">
        <v>301</v>
      </c>
      <c r="C70" s="4" t="s">
        <v>302</v>
      </c>
      <c r="D70">
        <v>75</v>
      </c>
      <c r="E70">
        <v>50</v>
      </c>
      <c r="F70">
        <v>64</v>
      </c>
      <c r="G70">
        <v>74</v>
      </c>
      <c r="H70" s="5">
        <v>75</v>
      </c>
      <c r="I70" s="6">
        <v>32</v>
      </c>
      <c r="J70" s="6">
        <v>32</v>
      </c>
      <c r="K70" s="6">
        <v>47</v>
      </c>
      <c r="L70" s="6">
        <v>42</v>
      </c>
      <c r="M70" s="6">
        <v>46</v>
      </c>
      <c r="N70" s="6">
        <v>78</v>
      </c>
      <c r="O70" s="6">
        <v>17</v>
      </c>
      <c r="P70" s="6">
        <v>86</v>
      </c>
      <c r="Q70" s="6">
        <v>59</v>
      </c>
      <c r="R70" s="6">
        <v>81</v>
      </c>
      <c r="S70" s="6">
        <v>73</v>
      </c>
      <c r="T70" s="6">
        <v>20</v>
      </c>
      <c r="U70" s="6">
        <v>35</v>
      </c>
      <c r="V70" s="6">
        <v>20</v>
      </c>
      <c r="W70" s="6">
        <v>40</v>
      </c>
      <c r="X70" s="6">
        <v>20</v>
      </c>
      <c r="Y70" s="6">
        <v>42</v>
      </c>
      <c r="Z70">
        <f t="shared" si="2"/>
        <v>1108</v>
      </c>
      <c r="AA70" s="5" t="s">
        <v>33</v>
      </c>
    </row>
    <row r="71" spans="1:27">
      <c r="A71" s="3">
        <v>2975</v>
      </c>
      <c r="B71" s="4" t="s">
        <v>307</v>
      </c>
      <c r="C71" s="4" t="s">
        <v>308</v>
      </c>
      <c r="D71">
        <v>62</v>
      </c>
      <c r="E71">
        <v>44</v>
      </c>
      <c r="F71">
        <v>57</v>
      </c>
      <c r="G71">
        <v>64</v>
      </c>
      <c r="H71" s="5">
        <v>73</v>
      </c>
      <c r="I71" s="6">
        <v>24</v>
      </c>
      <c r="J71" s="6">
        <v>27</v>
      </c>
      <c r="K71" s="6">
        <v>40</v>
      </c>
      <c r="L71" s="6">
        <v>30</v>
      </c>
      <c r="M71" s="6">
        <v>42</v>
      </c>
      <c r="N71" s="6">
        <v>92</v>
      </c>
      <c r="O71" s="6">
        <v>18</v>
      </c>
      <c r="P71" s="6">
        <v>81</v>
      </c>
      <c r="Q71" s="6">
        <v>61</v>
      </c>
      <c r="R71" s="6">
        <v>64</v>
      </c>
      <c r="S71" s="6">
        <v>59</v>
      </c>
      <c r="T71" s="6">
        <v>20</v>
      </c>
      <c r="U71" s="6">
        <v>28</v>
      </c>
      <c r="V71" s="6">
        <v>20</v>
      </c>
      <c r="W71" s="6">
        <v>40</v>
      </c>
      <c r="X71" s="6">
        <v>19</v>
      </c>
      <c r="Y71" s="6">
        <v>30</v>
      </c>
      <c r="Z71">
        <f t="shared" si="2"/>
        <v>995</v>
      </c>
      <c r="AA71" s="5" t="s">
        <v>33</v>
      </c>
    </row>
    <row r="72" spans="1:27">
      <c r="A72" s="3">
        <v>2976</v>
      </c>
      <c r="B72" s="4" t="s">
        <v>311</v>
      </c>
      <c r="C72" s="4" t="s">
        <v>312</v>
      </c>
      <c r="D72">
        <v>82</v>
      </c>
      <c r="E72">
        <v>68</v>
      </c>
      <c r="F72">
        <v>77</v>
      </c>
      <c r="G72">
        <v>70</v>
      </c>
      <c r="H72" s="5">
        <v>83</v>
      </c>
      <c r="I72" s="6">
        <v>42</v>
      </c>
      <c r="J72" s="6">
        <v>41</v>
      </c>
      <c r="K72" s="6">
        <v>47</v>
      </c>
      <c r="L72" s="6">
        <v>47</v>
      </c>
      <c r="M72" s="6">
        <v>46</v>
      </c>
      <c r="N72" s="6">
        <v>83</v>
      </c>
      <c r="O72" s="6">
        <v>20</v>
      </c>
      <c r="P72" s="6">
        <v>88</v>
      </c>
      <c r="Q72" s="6">
        <v>67</v>
      </c>
      <c r="R72" s="6">
        <v>89</v>
      </c>
      <c r="S72" s="6">
        <v>84</v>
      </c>
      <c r="T72" s="6">
        <v>24</v>
      </c>
      <c r="U72" s="6">
        <v>28</v>
      </c>
      <c r="V72" s="6">
        <v>23</v>
      </c>
      <c r="W72" s="6">
        <v>42</v>
      </c>
      <c r="X72" s="6">
        <v>22</v>
      </c>
      <c r="Y72" s="6">
        <v>45</v>
      </c>
      <c r="Z72">
        <f t="shared" si="2"/>
        <v>1218</v>
      </c>
      <c r="AA72" s="5" t="s">
        <v>33</v>
      </c>
    </row>
    <row r="73" spans="1:27">
      <c r="A73" s="3">
        <v>2906</v>
      </c>
      <c r="B73" s="4" t="s">
        <v>315</v>
      </c>
      <c r="C73" s="4" t="s">
        <v>316</v>
      </c>
      <c r="D73">
        <v>85</v>
      </c>
      <c r="E73">
        <v>49</v>
      </c>
      <c r="F73">
        <v>67</v>
      </c>
      <c r="G73">
        <v>66</v>
      </c>
      <c r="H73" s="5">
        <v>65</v>
      </c>
      <c r="I73" s="6">
        <v>34</v>
      </c>
      <c r="J73" s="6">
        <v>32</v>
      </c>
      <c r="K73" s="6">
        <v>37</v>
      </c>
      <c r="L73" s="6">
        <v>47</v>
      </c>
      <c r="M73" s="6">
        <v>33</v>
      </c>
      <c r="N73" s="6">
        <v>71</v>
      </c>
      <c r="O73" s="6">
        <v>16</v>
      </c>
      <c r="P73" s="6">
        <v>75</v>
      </c>
      <c r="Q73" s="6">
        <v>58</v>
      </c>
      <c r="R73" s="6">
        <v>85</v>
      </c>
      <c r="S73" s="6">
        <v>71</v>
      </c>
      <c r="T73" s="6">
        <v>17</v>
      </c>
      <c r="U73" s="6">
        <v>40</v>
      </c>
      <c r="V73" s="6">
        <v>15</v>
      </c>
      <c r="W73" s="6">
        <v>45</v>
      </c>
      <c r="X73" s="6">
        <v>20</v>
      </c>
      <c r="Y73" s="6">
        <v>40</v>
      </c>
      <c r="Z73">
        <f t="shared" si="2"/>
        <v>1068</v>
      </c>
      <c r="AA73" s="5" t="s">
        <v>33</v>
      </c>
    </row>
    <row r="74" spans="1:27">
      <c r="A74" s="3">
        <v>2977</v>
      </c>
      <c r="B74" s="4" t="s">
        <v>319</v>
      </c>
      <c r="C74" s="4" t="s">
        <v>320</v>
      </c>
      <c r="D74">
        <v>65</v>
      </c>
      <c r="E74">
        <v>56</v>
      </c>
      <c r="F74">
        <v>59</v>
      </c>
      <c r="G74">
        <v>56</v>
      </c>
      <c r="H74" s="5">
        <v>64</v>
      </c>
      <c r="I74" s="6">
        <v>41</v>
      </c>
      <c r="J74" s="6">
        <v>38</v>
      </c>
      <c r="K74" s="6">
        <v>44</v>
      </c>
      <c r="L74" s="6">
        <v>33</v>
      </c>
      <c r="M74" s="6">
        <v>43</v>
      </c>
      <c r="N74" s="6">
        <v>69</v>
      </c>
      <c r="O74" s="6">
        <v>19</v>
      </c>
      <c r="P74" s="6">
        <v>77</v>
      </c>
      <c r="Q74" s="6">
        <v>60</v>
      </c>
      <c r="R74" s="6">
        <v>71</v>
      </c>
      <c r="S74" s="6">
        <v>72</v>
      </c>
      <c r="T74" s="6">
        <v>23</v>
      </c>
      <c r="U74" s="6">
        <v>27</v>
      </c>
      <c r="V74" s="6">
        <v>22</v>
      </c>
      <c r="W74" s="6">
        <v>41</v>
      </c>
      <c r="X74" s="6">
        <v>22</v>
      </c>
      <c r="Y74" s="6">
        <v>44</v>
      </c>
      <c r="Z74">
        <f t="shared" si="2"/>
        <v>1046</v>
      </c>
      <c r="AA74" s="5" t="s">
        <v>33</v>
      </c>
    </row>
    <row r="75" spans="1:27">
      <c r="A75" s="3">
        <v>2980</v>
      </c>
      <c r="B75" s="4" t="s">
        <v>329</v>
      </c>
      <c r="C75" s="4" t="s">
        <v>330</v>
      </c>
      <c r="D75">
        <v>45</v>
      </c>
      <c r="E75">
        <v>53</v>
      </c>
      <c r="F75">
        <v>55</v>
      </c>
      <c r="G75">
        <v>62</v>
      </c>
      <c r="H75" s="5">
        <v>56</v>
      </c>
      <c r="I75" s="6">
        <v>24</v>
      </c>
      <c r="J75" s="6">
        <v>27</v>
      </c>
      <c r="K75" s="6">
        <v>35</v>
      </c>
      <c r="L75" s="6">
        <v>29</v>
      </c>
      <c r="M75" s="6">
        <v>39</v>
      </c>
      <c r="N75" s="6">
        <v>51</v>
      </c>
      <c r="O75" s="6">
        <v>17</v>
      </c>
      <c r="P75" s="6">
        <v>82</v>
      </c>
      <c r="Q75" s="6">
        <v>59</v>
      </c>
      <c r="R75" s="6">
        <v>64</v>
      </c>
      <c r="S75" s="6">
        <v>62</v>
      </c>
      <c r="T75" s="6">
        <v>18</v>
      </c>
      <c r="U75" s="6">
        <v>24</v>
      </c>
      <c r="V75" s="6">
        <v>17</v>
      </c>
      <c r="W75" s="6">
        <v>20</v>
      </c>
      <c r="X75" s="6">
        <v>18</v>
      </c>
      <c r="Y75" s="6">
        <v>35</v>
      </c>
      <c r="Z75">
        <v>900</v>
      </c>
      <c r="AA75" s="5" t="s">
        <v>30</v>
      </c>
    </row>
    <row r="77" spans="1:27">
      <c r="N77">
        <f>COUNTIF(N2:N75,"&gt;=66")</f>
        <v>49</v>
      </c>
      <c r="P77">
        <f>COUNTIF(P2:P75,"&gt;=66")</f>
        <v>55</v>
      </c>
      <c r="Q77">
        <f>COUNTIF(Q2:Q75,"&gt;=66")</f>
        <v>17</v>
      </c>
      <c r="R77">
        <f>COUNTIF(R2:R75,"&gt;=66")</f>
        <v>43</v>
      </c>
      <c r="S77">
        <f>COUNTIF(S2:S75,"&gt;=66")</f>
        <v>35</v>
      </c>
      <c r="AA77">
        <v>88</v>
      </c>
    </row>
    <row r="78" spans="1:27">
      <c r="N78">
        <f>COUNTIFS(N2:N75,"&gt;=60",N2:N75,"&lt;66")</f>
        <v>7</v>
      </c>
      <c r="P78">
        <f>COUNTIFS(P2:P75,"&gt;=60",P2:P75,"&lt;66")</f>
        <v>8</v>
      </c>
      <c r="Q78">
        <f>COUNTIFS(Q2:Q75,"&gt;=60",Q2:Q75,"&lt;66")</f>
        <v>19</v>
      </c>
      <c r="R78">
        <f>COUNTIFS(R2:R75,"&gt;=60",R2:R75,"&lt;66")</f>
        <v>16</v>
      </c>
      <c r="S78">
        <f>COUNTIFS(S2:S75,"&gt;=60",S2:S75,"&lt;66")</f>
        <v>18</v>
      </c>
      <c r="AA78">
        <v>29</v>
      </c>
    </row>
    <row r="79" spans="1:27">
      <c r="N79">
        <f>COUNTIFS(N2:N75,"&gt;=55",N2:N75,"&lt;60")</f>
        <v>5</v>
      </c>
      <c r="P79">
        <f>COUNTIFS(P2:P75,"&gt;=55",P2:P75,"&lt;60")</f>
        <v>6</v>
      </c>
      <c r="Q79">
        <f>COUNTIFS(Q2:Q75,"&gt;=55",Q2:Q75,"&lt;60")</f>
        <v>13</v>
      </c>
      <c r="R79">
        <f>COUNTIFS(R2:R75,"&gt;=55",R2:R75,"&lt;60")</f>
        <v>6</v>
      </c>
      <c r="S79">
        <f>COUNTIFS(S2:S75,"&gt;=55",S2:S75,"&lt;60")</f>
        <v>13</v>
      </c>
      <c r="AA79">
        <v>7</v>
      </c>
    </row>
    <row r="80" spans="1:27">
      <c r="N80">
        <f>COUNTIFS(N2:N75,"&gt;=50",N2:N75,"&lt;55")</f>
        <v>3</v>
      </c>
      <c r="P80">
        <f>COUNTIFS(P2:P75,"&gt;=50",P2:P75,"&lt;55")</f>
        <v>1</v>
      </c>
      <c r="Q80">
        <f>COUNTIFS(Q2:Q75,"&gt;=50",Q2:Q75,"&lt;55")</f>
        <v>13</v>
      </c>
      <c r="R80">
        <f>COUNTIFS(R2:R75,"&gt;=50",R2:R75,"&lt;55")</f>
        <v>3</v>
      </c>
      <c r="S80">
        <f>COUNTIFS(S2:S75,"&gt;=50",S2:S75,"&lt;55")</f>
        <v>2</v>
      </c>
      <c r="AA80">
        <v>1</v>
      </c>
    </row>
    <row r="81" spans="13:27">
      <c r="N81">
        <f>COUNTIFS(N2:N75,"&gt;=40",N2:N75,"&lt;50")</f>
        <v>7</v>
      </c>
      <c r="P81">
        <f>COUNTIFS(P2:P75,"&gt;=40",P2:P75,"&lt;50")</f>
        <v>1</v>
      </c>
      <c r="Q81">
        <f>COUNTIFS(Q2:Q75,"&gt;=40",Q2:Q75,"&lt;50")</f>
        <v>9</v>
      </c>
      <c r="R81">
        <f>COUNTIFS(R2:R75,"&gt;=40",R2:R75,"&lt;50")</f>
        <v>3</v>
      </c>
      <c r="S81">
        <f>COUNTIFS(S2:S75,"&gt;=40",S2:S75,"&lt;50")</f>
        <v>3</v>
      </c>
      <c r="AA81">
        <v>0</v>
      </c>
    </row>
    <row r="82" spans="13:27">
      <c r="M82" t="s">
        <v>340</v>
      </c>
      <c r="N82">
        <f>COUNTIF(N2:N75,"&lt;40")</f>
        <v>0</v>
      </c>
      <c r="P82">
        <f>COUNTIF(P2:P75,"&lt;40")</f>
        <v>0</v>
      </c>
      <c r="Q82">
        <f>COUNTIF(Q2:Q75,"&lt;40")</f>
        <v>0</v>
      </c>
      <c r="R82">
        <f>COUNTIF(R2:R75,"&lt;40")</f>
        <v>0</v>
      </c>
      <c r="S82">
        <f>COUNTIF(S2:S75,"&lt;40")</f>
        <v>0</v>
      </c>
      <c r="AA82">
        <v>18</v>
      </c>
    </row>
    <row r="83" spans="13:27">
      <c r="M83" t="s">
        <v>345</v>
      </c>
      <c r="N83">
        <f>COUNTIF(N2:N75,"A")</f>
        <v>3</v>
      </c>
      <c r="P83">
        <f>COUNTIF(P2:P75,"A")</f>
        <v>3</v>
      </c>
      <c r="Q83">
        <f>COUNTIF(Q2:Q75,"A")</f>
        <v>3</v>
      </c>
      <c r="R83">
        <f>COUNTIF(R2:R75,"A")</f>
        <v>3</v>
      </c>
      <c r="S83">
        <f>COUNTIF(S2:S75,"A")</f>
        <v>3</v>
      </c>
      <c r="AA83">
        <v>7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5"/>
  <sheetViews>
    <sheetView topLeftCell="I61" workbookViewId="0">
      <selection activeCell="N30" sqref="N30"/>
    </sheetView>
  </sheetViews>
  <sheetFormatPr defaultColWidth="9" defaultRowHeight="13.2"/>
  <cols>
    <col min="1" max="1" width="7.5546875" style="7" customWidth="1"/>
    <col min="2" max="2" width="11.33203125" customWidth="1"/>
    <col min="3" max="3" width="42.88671875" customWidth="1"/>
    <col min="16" max="16" width="11.44140625" customWidth="1"/>
  </cols>
  <sheetData>
    <row r="1" spans="1:27">
      <c r="A1" s="3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s="3">
        <v>2001</v>
      </c>
      <c r="B2" s="4" t="s">
        <v>41</v>
      </c>
      <c r="C2" s="4" t="s">
        <v>42</v>
      </c>
      <c r="D2">
        <v>44</v>
      </c>
      <c r="E2">
        <v>41</v>
      </c>
      <c r="F2">
        <v>47</v>
      </c>
      <c r="G2">
        <v>22</v>
      </c>
      <c r="H2">
        <v>33</v>
      </c>
      <c r="I2" t="s">
        <v>43</v>
      </c>
      <c r="J2" t="s">
        <v>43</v>
      </c>
      <c r="K2">
        <v>20</v>
      </c>
      <c r="L2" t="s">
        <v>43</v>
      </c>
      <c r="M2">
        <v>20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>
        <f t="shared" ref="Z2:Z27" si="0">SUM(D2:Y2)</f>
        <v>227</v>
      </c>
      <c r="AA2" t="s">
        <v>44</v>
      </c>
    </row>
    <row r="3" spans="1:27">
      <c r="A3" s="3">
        <v>2052</v>
      </c>
      <c r="B3" s="4" t="s">
        <v>53</v>
      </c>
      <c r="C3" s="4" t="s">
        <v>54</v>
      </c>
      <c r="D3">
        <v>40</v>
      </c>
      <c r="E3">
        <v>48</v>
      </c>
      <c r="F3">
        <v>48</v>
      </c>
      <c r="G3">
        <v>41</v>
      </c>
      <c r="H3">
        <v>50</v>
      </c>
      <c r="I3">
        <v>22</v>
      </c>
      <c r="J3">
        <v>21</v>
      </c>
      <c r="K3">
        <v>42</v>
      </c>
      <c r="L3">
        <v>35</v>
      </c>
      <c r="M3">
        <v>41</v>
      </c>
      <c r="N3" s="8">
        <v>42</v>
      </c>
      <c r="O3">
        <v>17</v>
      </c>
      <c r="P3">
        <v>54</v>
      </c>
      <c r="Q3">
        <v>43</v>
      </c>
      <c r="R3">
        <v>45</v>
      </c>
      <c r="S3">
        <v>63</v>
      </c>
      <c r="T3">
        <v>20</v>
      </c>
      <c r="U3">
        <v>24</v>
      </c>
      <c r="V3">
        <v>18</v>
      </c>
      <c r="W3">
        <v>15</v>
      </c>
      <c r="X3">
        <v>20</v>
      </c>
      <c r="Y3">
        <v>5</v>
      </c>
      <c r="Z3">
        <f t="shared" si="0"/>
        <v>754</v>
      </c>
      <c r="AA3" s="5" t="s">
        <v>55</v>
      </c>
    </row>
    <row r="4" spans="1:27">
      <c r="A4" s="3">
        <v>2004</v>
      </c>
      <c r="B4" s="4" t="s">
        <v>58</v>
      </c>
      <c r="C4" s="4" t="s">
        <v>59</v>
      </c>
      <c r="D4">
        <v>57</v>
      </c>
      <c r="E4">
        <v>68</v>
      </c>
      <c r="F4">
        <v>68</v>
      </c>
      <c r="G4">
        <v>61</v>
      </c>
      <c r="H4">
        <v>57</v>
      </c>
      <c r="I4">
        <v>34</v>
      </c>
      <c r="J4">
        <v>36</v>
      </c>
      <c r="K4">
        <v>43</v>
      </c>
      <c r="L4">
        <v>44</v>
      </c>
      <c r="M4">
        <v>39</v>
      </c>
      <c r="N4">
        <v>78</v>
      </c>
      <c r="O4">
        <v>14</v>
      </c>
      <c r="P4">
        <v>79</v>
      </c>
      <c r="Q4">
        <v>69</v>
      </c>
      <c r="R4">
        <v>77</v>
      </c>
      <c r="S4">
        <v>82</v>
      </c>
      <c r="T4">
        <v>22</v>
      </c>
      <c r="U4">
        <v>40</v>
      </c>
      <c r="V4">
        <v>20</v>
      </c>
      <c r="W4">
        <v>43</v>
      </c>
      <c r="X4">
        <v>18</v>
      </c>
      <c r="Y4">
        <v>42</v>
      </c>
      <c r="Z4">
        <f t="shared" si="0"/>
        <v>1091</v>
      </c>
      <c r="AA4" s="5" t="s">
        <v>33</v>
      </c>
    </row>
    <row r="5" spans="1:27">
      <c r="A5" s="3">
        <v>2046</v>
      </c>
      <c r="B5" s="4" t="s">
        <v>62</v>
      </c>
      <c r="C5" s="4" t="s">
        <v>63</v>
      </c>
      <c r="D5">
        <v>54</v>
      </c>
      <c r="E5">
        <v>60</v>
      </c>
      <c r="F5">
        <v>57</v>
      </c>
      <c r="G5">
        <v>54</v>
      </c>
      <c r="H5">
        <v>66</v>
      </c>
      <c r="I5">
        <v>20</v>
      </c>
      <c r="J5">
        <v>20</v>
      </c>
      <c r="K5">
        <v>38</v>
      </c>
      <c r="L5">
        <v>37</v>
      </c>
      <c r="M5">
        <v>38</v>
      </c>
      <c r="N5">
        <v>79</v>
      </c>
      <c r="O5">
        <v>18</v>
      </c>
      <c r="P5">
        <v>78</v>
      </c>
      <c r="Q5">
        <v>69</v>
      </c>
      <c r="R5">
        <v>78</v>
      </c>
      <c r="S5">
        <v>81</v>
      </c>
      <c r="T5">
        <v>20</v>
      </c>
      <c r="U5">
        <v>40</v>
      </c>
      <c r="V5">
        <v>23</v>
      </c>
      <c r="W5">
        <v>42</v>
      </c>
      <c r="X5">
        <v>22</v>
      </c>
      <c r="Y5">
        <v>33</v>
      </c>
      <c r="Z5">
        <f t="shared" si="0"/>
        <v>1027</v>
      </c>
      <c r="AA5" s="5" t="s">
        <v>33</v>
      </c>
    </row>
    <row r="6" spans="1:27">
      <c r="A6" s="3">
        <v>2006</v>
      </c>
      <c r="B6" s="4" t="s">
        <v>74</v>
      </c>
      <c r="C6" s="4" t="s">
        <v>75</v>
      </c>
      <c r="D6">
        <v>64</v>
      </c>
      <c r="E6">
        <v>40</v>
      </c>
      <c r="F6">
        <v>64</v>
      </c>
      <c r="G6">
        <v>45</v>
      </c>
      <c r="H6">
        <v>55</v>
      </c>
      <c r="I6">
        <v>20</v>
      </c>
      <c r="J6">
        <v>25</v>
      </c>
      <c r="K6">
        <v>36</v>
      </c>
      <c r="L6">
        <v>35</v>
      </c>
      <c r="M6">
        <v>35</v>
      </c>
      <c r="N6">
        <v>53</v>
      </c>
      <c r="O6">
        <v>14</v>
      </c>
      <c r="P6">
        <v>69</v>
      </c>
      <c r="Q6">
        <v>52</v>
      </c>
      <c r="R6">
        <v>62</v>
      </c>
      <c r="S6">
        <v>62</v>
      </c>
      <c r="T6">
        <v>15</v>
      </c>
      <c r="U6">
        <v>36</v>
      </c>
      <c r="V6">
        <v>19</v>
      </c>
      <c r="W6">
        <v>35</v>
      </c>
      <c r="X6">
        <v>18</v>
      </c>
      <c r="Y6">
        <v>38</v>
      </c>
      <c r="Z6">
        <f t="shared" si="0"/>
        <v>892</v>
      </c>
      <c r="AA6" s="5" t="s">
        <v>30</v>
      </c>
    </row>
    <row r="7" spans="1:27">
      <c r="A7" s="3">
        <v>2007</v>
      </c>
      <c r="B7" s="4" t="s">
        <v>82</v>
      </c>
      <c r="C7" s="4" t="s">
        <v>83</v>
      </c>
      <c r="D7">
        <v>61</v>
      </c>
      <c r="E7">
        <v>49</v>
      </c>
      <c r="F7">
        <v>70</v>
      </c>
      <c r="G7">
        <v>49</v>
      </c>
      <c r="H7">
        <v>54</v>
      </c>
      <c r="I7">
        <v>20</v>
      </c>
      <c r="J7">
        <v>24</v>
      </c>
      <c r="K7">
        <v>36</v>
      </c>
      <c r="L7">
        <v>41</v>
      </c>
      <c r="M7">
        <v>36</v>
      </c>
      <c r="N7">
        <v>42</v>
      </c>
      <c r="O7">
        <v>13</v>
      </c>
      <c r="P7">
        <v>78</v>
      </c>
      <c r="Q7">
        <v>56</v>
      </c>
      <c r="R7">
        <v>60</v>
      </c>
      <c r="S7">
        <v>66</v>
      </c>
      <c r="T7">
        <v>22</v>
      </c>
      <c r="U7">
        <v>26</v>
      </c>
      <c r="V7">
        <v>22</v>
      </c>
      <c r="W7">
        <v>42</v>
      </c>
      <c r="X7">
        <v>20</v>
      </c>
      <c r="Y7">
        <v>43</v>
      </c>
      <c r="Z7">
        <f t="shared" si="0"/>
        <v>930</v>
      </c>
      <c r="AA7" s="5" t="s">
        <v>30</v>
      </c>
    </row>
    <row r="8" spans="1:27">
      <c r="A8" s="3">
        <v>2075</v>
      </c>
      <c r="B8" s="4" t="s">
        <v>84</v>
      </c>
      <c r="C8" s="4" t="s">
        <v>85</v>
      </c>
      <c r="D8">
        <v>17</v>
      </c>
      <c r="E8">
        <v>19</v>
      </c>
      <c r="F8">
        <v>19</v>
      </c>
      <c r="G8">
        <v>42</v>
      </c>
      <c r="H8">
        <v>47</v>
      </c>
      <c r="I8">
        <v>6</v>
      </c>
      <c r="J8">
        <v>0</v>
      </c>
      <c r="K8">
        <v>20</v>
      </c>
      <c r="L8" t="s">
        <v>43</v>
      </c>
      <c r="M8">
        <v>23</v>
      </c>
      <c r="N8" s="5" t="s">
        <v>43</v>
      </c>
      <c r="O8" s="5" t="s">
        <v>43</v>
      </c>
      <c r="P8" s="5" t="s">
        <v>43</v>
      </c>
      <c r="Q8" s="5" t="s">
        <v>43</v>
      </c>
      <c r="R8" s="5" t="s">
        <v>43</v>
      </c>
      <c r="S8" s="5" t="s">
        <v>43</v>
      </c>
      <c r="T8" s="5" t="s">
        <v>43</v>
      </c>
      <c r="U8" s="5" t="s">
        <v>43</v>
      </c>
      <c r="V8" s="5" t="s">
        <v>43</v>
      </c>
      <c r="W8" s="5" t="s">
        <v>43</v>
      </c>
      <c r="X8" s="5" t="s">
        <v>43</v>
      </c>
      <c r="Y8" s="5" t="s">
        <v>43</v>
      </c>
      <c r="Z8">
        <f t="shared" si="0"/>
        <v>193</v>
      </c>
      <c r="AA8" t="s">
        <v>44</v>
      </c>
    </row>
    <row r="9" spans="1:27">
      <c r="A9" s="3">
        <v>2080</v>
      </c>
      <c r="B9" s="4" t="s">
        <v>90</v>
      </c>
      <c r="C9" s="4" t="s">
        <v>91</v>
      </c>
      <c r="D9">
        <v>40</v>
      </c>
      <c r="E9">
        <v>52</v>
      </c>
      <c r="F9">
        <v>52</v>
      </c>
      <c r="G9">
        <v>52</v>
      </c>
      <c r="H9">
        <v>55</v>
      </c>
      <c r="I9">
        <v>25</v>
      </c>
      <c r="J9">
        <v>20</v>
      </c>
      <c r="K9">
        <v>27</v>
      </c>
      <c r="L9">
        <v>12</v>
      </c>
      <c r="M9">
        <v>31</v>
      </c>
      <c r="N9" s="8">
        <v>24</v>
      </c>
      <c r="O9" s="5">
        <v>15</v>
      </c>
      <c r="P9" s="5">
        <v>63</v>
      </c>
      <c r="Q9" s="5">
        <v>48</v>
      </c>
      <c r="R9" s="5">
        <v>49</v>
      </c>
      <c r="S9" s="5">
        <v>63</v>
      </c>
      <c r="T9" s="5">
        <v>15</v>
      </c>
      <c r="U9" s="5">
        <v>30</v>
      </c>
      <c r="V9" s="5">
        <v>18</v>
      </c>
      <c r="W9" s="5">
        <v>42</v>
      </c>
      <c r="X9" s="5">
        <v>19</v>
      </c>
      <c r="Y9" s="5">
        <v>30</v>
      </c>
      <c r="Z9">
        <f t="shared" si="0"/>
        <v>782</v>
      </c>
      <c r="AA9" s="5" t="s">
        <v>55</v>
      </c>
    </row>
    <row r="10" spans="1:27">
      <c r="A10" s="3">
        <v>2053</v>
      </c>
      <c r="B10" s="4" t="s">
        <v>94</v>
      </c>
      <c r="C10" s="4" t="s">
        <v>95</v>
      </c>
      <c r="D10">
        <v>25</v>
      </c>
      <c r="E10">
        <v>49</v>
      </c>
      <c r="F10">
        <v>40</v>
      </c>
      <c r="G10">
        <v>40</v>
      </c>
      <c r="H10">
        <v>18</v>
      </c>
      <c r="I10">
        <v>9</v>
      </c>
      <c r="J10">
        <v>7</v>
      </c>
      <c r="K10">
        <v>36</v>
      </c>
      <c r="L10">
        <v>28</v>
      </c>
      <c r="M10">
        <v>35</v>
      </c>
      <c r="N10" s="5">
        <v>20</v>
      </c>
      <c r="O10" s="5">
        <v>15</v>
      </c>
      <c r="P10" s="5">
        <v>40</v>
      </c>
      <c r="Q10" s="5">
        <v>36</v>
      </c>
      <c r="R10" s="5">
        <v>34</v>
      </c>
      <c r="S10" s="5">
        <v>44</v>
      </c>
      <c r="T10" s="5">
        <v>16</v>
      </c>
      <c r="U10" s="5">
        <v>16</v>
      </c>
      <c r="V10" s="5">
        <v>16</v>
      </c>
      <c r="W10" s="5">
        <v>30</v>
      </c>
      <c r="X10" s="5">
        <v>18</v>
      </c>
      <c r="Y10" s="5">
        <v>30</v>
      </c>
      <c r="Z10">
        <f t="shared" si="0"/>
        <v>602</v>
      </c>
      <c r="AA10" s="5" t="s">
        <v>55</v>
      </c>
    </row>
    <row r="11" spans="1:27">
      <c r="A11" s="3">
        <v>2077</v>
      </c>
      <c r="B11" s="4" t="s">
        <v>98</v>
      </c>
      <c r="C11" s="4" t="s">
        <v>99</v>
      </c>
      <c r="D11">
        <v>57</v>
      </c>
      <c r="E11">
        <v>59</v>
      </c>
      <c r="F11">
        <v>61</v>
      </c>
      <c r="G11">
        <v>72</v>
      </c>
      <c r="H11">
        <v>59</v>
      </c>
      <c r="I11">
        <v>30</v>
      </c>
      <c r="J11">
        <v>30</v>
      </c>
      <c r="K11">
        <v>47</v>
      </c>
      <c r="L11">
        <v>41</v>
      </c>
      <c r="M11">
        <v>43</v>
      </c>
      <c r="N11" s="5">
        <v>63</v>
      </c>
      <c r="O11" s="5">
        <v>14</v>
      </c>
      <c r="P11" s="5">
        <v>64</v>
      </c>
      <c r="Q11" s="5">
        <v>72</v>
      </c>
      <c r="R11" s="5">
        <v>81</v>
      </c>
      <c r="S11" s="5">
        <v>72</v>
      </c>
      <c r="T11" s="5">
        <v>17</v>
      </c>
      <c r="U11" s="5">
        <v>40</v>
      </c>
      <c r="V11" s="5">
        <v>20</v>
      </c>
      <c r="W11" s="5">
        <v>40</v>
      </c>
      <c r="X11" s="5">
        <v>19</v>
      </c>
      <c r="Y11" s="5">
        <v>28</v>
      </c>
      <c r="Z11">
        <f t="shared" si="0"/>
        <v>1029</v>
      </c>
      <c r="AA11" s="5" t="s">
        <v>33</v>
      </c>
    </row>
    <row r="12" spans="1:27">
      <c r="A12" s="3">
        <v>2062</v>
      </c>
      <c r="B12" s="4" t="s">
        <v>102</v>
      </c>
      <c r="C12" s="4" t="s">
        <v>103</v>
      </c>
      <c r="D12">
        <v>50</v>
      </c>
      <c r="E12">
        <v>52</v>
      </c>
      <c r="F12">
        <v>43</v>
      </c>
      <c r="G12">
        <v>43</v>
      </c>
      <c r="H12">
        <v>50</v>
      </c>
      <c r="I12">
        <v>30</v>
      </c>
      <c r="J12">
        <v>24</v>
      </c>
      <c r="K12">
        <v>38</v>
      </c>
      <c r="L12">
        <v>33</v>
      </c>
      <c r="M12">
        <v>38</v>
      </c>
      <c r="N12" s="5">
        <v>43</v>
      </c>
      <c r="O12" s="5">
        <v>16</v>
      </c>
      <c r="P12" s="5">
        <v>51</v>
      </c>
      <c r="Q12" s="5">
        <v>55</v>
      </c>
      <c r="R12" s="5">
        <v>60</v>
      </c>
      <c r="S12" s="5">
        <v>58</v>
      </c>
      <c r="T12" s="5">
        <v>14</v>
      </c>
      <c r="U12" s="5">
        <v>39</v>
      </c>
      <c r="V12" s="5">
        <v>19</v>
      </c>
      <c r="W12" s="5">
        <v>43</v>
      </c>
      <c r="X12" s="5">
        <v>20</v>
      </c>
      <c r="Y12" s="5">
        <v>37</v>
      </c>
      <c r="Z12">
        <f t="shared" si="0"/>
        <v>856</v>
      </c>
      <c r="AA12" s="5" t="s">
        <v>38</v>
      </c>
    </row>
    <row r="13" spans="1:27">
      <c r="A13" s="3">
        <v>2076</v>
      </c>
      <c r="B13" s="4" t="s">
        <v>108</v>
      </c>
      <c r="C13" s="4" t="s">
        <v>109</v>
      </c>
      <c r="D13">
        <v>26</v>
      </c>
      <c r="E13">
        <v>40</v>
      </c>
      <c r="F13">
        <v>40</v>
      </c>
      <c r="G13">
        <v>40</v>
      </c>
      <c r="H13">
        <v>31</v>
      </c>
      <c r="I13">
        <v>26</v>
      </c>
      <c r="J13">
        <v>20</v>
      </c>
      <c r="K13">
        <v>37</v>
      </c>
      <c r="L13">
        <v>5</v>
      </c>
      <c r="M13">
        <v>41</v>
      </c>
      <c r="N13" s="5">
        <v>17</v>
      </c>
      <c r="O13" s="5">
        <v>14</v>
      </c>
      <c r="P13" s="5">
        <v>43</v>
      </c>
      <c r="Q13" s="5">
        <v>42</v>
      </c>
      <c r="R13" s="5">
        <v>50</v>
      </c>
      <c r="S13" s="5">
        <v>20</v>
      </c>
      <c r="T13" s="5">
        <v>14</v>
      </c>
      <c r="U13" s="5">
        <v>36</v>
      </c>
      <c r="V13" s="5">
        <v>16</v>
      </c>
      <c r="W13" s="5">
        <v>30</v>
      </c>
      <c r="X13" s="5">
        <v>18</v>
      </c>
      <c r="Y13" s="5">
        <v>32</v>
      </c>
      <c r="Z13">
        <f t="shared" si="0"/>
        <v>638</v>
      </c>
      <c r="AA13" s="5" t="s">
        <v>55</v>
      </c>
    </row>
    <row r="14" spans="1:27">
      <c r="A14" s="3">
        <v>2061</v>
      </c>
      <c r="B14" s="4" t="s">
        <v>110</v>
      </c>
      <c r="C14" s="4" t="s">
        <v>111</v>
      </c>
      <c r="D14">
        <v>62</v>
      </c>
      <c r="E14">
        <v>66</v>
      </c>
      <c r="F14">
        <v>68</v>
      </c>
      <c r="G14">
        <v>65</v>
      </c>
      <c r="H14">
        <v>60</v>
      </c>
      <c r="I14">
        <v>30</v>
      </c>
      <c r="J14">
        <v>30</v>
      </c>
      <c r="K14">
        <v>42</v>
      </c>
      <c r="L14">
        <v>45</v>
      </c>
      <c r="M14">
        <v>43</v>
      </c>
      <c r="N14" s="5">
        <v>69</v>
      </c>
      <c r="O14" s="5">
        <v>17</v>
      </c>
      <c r="P14" s="5">
        <v>67</v>
      </c>
      <c r="Q14" s="5">
        <v>68</v>
      </c>
      <c r="R14" s="5">
        <v>79</v>
      </c>
      <c r="S14" s="5">
        <v>70</v>
      </c>
      <c r="T14" s="5">
        <v>22</v>
      </c>
      <c r="U14" s="5">
        <v>38</v>
      </c>
      <c r="V14" s="5">
        <v>20</v>
      </c>
      <c r="W14" s="5">
        <v>45</v>
      </c>
      <c r="X14" s="5">
        <v>20</v>
      </c>
      <c r="Y14" s="5">
        <v>40</v>
      </c>
      <c r="Z14">
        <f t="shared" si="0"/>
        <v>1066</v>
      </c>
      <c r="AA14" s="5" t="s">
        <v>33</v>
      </c>
    </row>
    <row r="15" spans="1:27">
      <c r="A15" s="3">
        <v>2010</v>
      </c>
      <c r="B15" s="4" t="s">
        <v>114</v>
      </c>
      <c r="C15" s="4" t="s">
        <v>115</v>
      </c>
      <c r="D15">
        <v>49</v>
      </c>
      <c r="E15">
        <v>44</v>
      </c>
      <c r="F15">
        <v>54</v>
      </c>
      <c r="G15">
        <v>45</v>
      </c>
      <c r="H15">
        <v>41</v>
      </c>
      <c r="I15">
        <v>28</v>
      </c>
      <c r="J15">
        <v>22</v>
      </c>
      <c r="K15">
        <v>34</v>
      </c>
      <c r="L15">
        <v>27</v>
      </c>
      <c r="M15">
        <v>33</v>
      </c>
      <c r="N15" s="5">
        <v>67</v>
      </c>
      <c r="O15" s="5">
        <v>13</v>
      </c>
      <c r="P15" s="5">
        <v>64</v>
      </c>
      <c r="Q15" s="5">
        <v>63</v>
      </c>
      <c r="R15" s="5">
        <v>53</v>
      </c>
      <c r="S15" s="5">
        <v>62</v>
      </c>
      <c r="T15" s="5">
        <v>18</v>
      </c>
      <c r="U15" s="5">
        <v>22</v>
      </c>
      <c r="V15" s="5">
        <v>20</v>
      </c>
      <c r="W15" s="5">
        <v>32</v>
      </c>
      <c r="X15" s="5">
        <v>19</v>
      </c>
      <c r="Y15" s="5">
        <v>22</v>
      </c>
      <c r="Z15">
        <f t="shared" si="0"/>
        <v>832</v>
      </c>
      <c r="AA15" s="5" t="s">
        <v>38</v>
      </c>
    </row>
    <row r="16" spans="1:27">
      <c r="A16" s="3">
        <v>2064</v>
      </c>
      <c r="B16" s="4" t="s">
        <v>116</v>
      </c>
      <c r="C16" s="4" t="s">
        <v>117</v>
      </c>
      <c r="D16">
        <v>51</v>
      </c>
      <c r="E16">
        <v>54</v>
      </c>
      <c r="F16">
        <v>52</v>
      </c>
      <c r="G16">
        <v>49</v>
      </c>
      <c r="H16">
        <v>49</v>
      </c>
      <c r="I16">
        <v>29</v>
      </c>
      <c r="J16">
        <v>28</v>
      </c>
      <c r="K16">
        <v>32</v>
      </c>
      <c r="L16">
        <v>31</v>
      </c>
      <c r="M16">
        <v>34</v>
      </c>
      <c r="N16" s="5">
        <v>21</v>
      </c>
      <c r="O16" s="5">
        <v>12</v>
      </c>
      <c r="P16" s="5">
        <v>35</v>
      </c>
      <c r="Q16" s="5">
        <v>63</v>
      </c>
      <c r="R16" s="5">
        <v>53</v>
      </c>
      <c r="S16" s="5">
        <v>44</v>
      </c>
      <c r="T16" s="5">
        <v>12</v>
      </c>
      <c r="U16" s="5">
        <v>23</v>
      </c>
      <c r="V16" s="5">
        <v>12</v>
      </c>
      <c r="W16" s="5">
        <v>28</v>
      </c>
      <c r="X16" s="5">
        <v>15</v>
      </c>
      <c r="Y16" s="5">
        <v>25</v>
      </c>
      <c r="Z16">
        <f t="shared" si="0"/>
        <v>752</v>
      </c>
      <c r="AA16" s="5" t="s">
        <v>55</v>
      </c>
    </row>
    <row r="17" spans="1:27">
      <c r="A17" s="3">
        <v>2011</v>
      </c>
      <c r="B17" s="4" t="s">
        <v>124</v>
      </c>
      <c r="C17" s="4" t="s">
        <v>125</v>
      </c>
      <c r="D17">
        <v>56</v>
      </c>
      <c r="E17">
        <v>50</v>
      </c>
      <c r="F17">
        <v>58</v>
      </c>
      <c r="G17">
        <v>52</v>
      </c>
      <c r="H17">
        <v>47</v>
      </c>
      <c r="I17">
        <v>39</v>
      </c>
      <c r="J17">
        <v>35</v>
      </c>
      <c r="K17">
        <v>46</v>
      </c>
      <c r="L17">
        <v>39</v>
      </c>
      <c r="M17">
        <v>45</v>
      </c>
      <c r="N17" s="5">
        <v>54</v>
      </c>
      <c r="O17" s="5">
        <v>17</v>
      </c>
      <c r="P17" s="5">
        <v>74</v>
      </c>
      <c r="Q17" s="5">
        <v>66</v>
      </c>
      <c r="R17" s="5">
        <v>59</v>
      </c>
      <c r="S17" s="5">
        <v>62</v>
      </c>
      <c r="T17" s="5">
        <v>24</v>
      </c>
      <c r="U17" s="5">
        <v>22</v>
      </c>
      <c r="V17" s="5">
        <v>22</v>
      </c>
      <c r="W17" s="5">
        <v>42</v>
      </c>
      <c r="X17" s="5">
        <v>23</v>
      </c>
      <c r="Y17" s="5">
        <v>22</v>
      </c>
      <c r="Z17">
        <f t="shared" si="0"/>
        <v>954</v>
      </c>
      <c r="AA17" s="5" t="s">
        <v>30</v>
      </c>
    </row>
    <row r="18" spans="1:27">
      <c r="A18" s="3">
        <v>2041</v>
      </c>
      <c r="B18" s="4" t="s">
        <v>126</v>
      </c>
      <c r="C18" s="4" t="s">
        <v>127</v>
      </c>
      <c r="D18">
        <v>63</v>
      </c>
      <c r="E18">
        <v>53</v>
      </c>
      <c r="F18">
        <v>68</v>
      </c>
      <c r="G18">
        <v>56</v>
      </c>
      <c r="H18">
        <v>47</v>
      </c>
      <c r="I18">
        <v>35</v>
      </c>
      <c r="J18">
        <v>30</v>
      </c>
      <c r="K18">
        <v>40</v>
      </c>
      <c r="L18">
        <v>35</v>
      </c>
      <c r="M18">
        <v>35</v>
      </c>
      <c r="N18" s="5">
        <v>85</v>
      </c>
      <c r="O18" s="5">
        <v>17</v>
      </c>
      <c r="P18" s="5">
        <v>72</v>
      </c>
      <c r="Q18" s="5">
        <v>50</v>
      </c>
      <c r="R18" s="5">
        <v>75</v>
      </c>
      <c r="S18" s="5">
        <v>83</v>
      </c>
      <c r="T18" s="5">
        <v>12</v>
      </c>
      <c r="U18" s="5">
        <v>23</v>
      </c>
      <c r="V18" s="5">
        <v>21</v>
      </c>
      <c r="W18" s="5">
        <v>40</v>
      </c>
      <c r="X18" s="5">
        <v>19</v>
      </c>
      <c r="Y18" s="5">
        <v>33</v>
      </c>
      <c r="Z18">
        <f t="shared" si="0"/>
        <v>992</v>
      </c>
      <c r="AA18" s="5" t="s">
        <v>33</v>
      </c>
    </row>
    <row r="19" spans="1:27">
      <c r="A19" s="3">
        <v>2079</v>
      </c>
      <c r="B19" s="4" t="s">
        <v>128</v>
      </c>
      <c r="C19" s="4" t="s">
        <v>129</v>
      </c>
      <c r="D19">
        <v>55</v>
      </c>
      <c r="E19">
        <v>55</v>
      </c>
      <c r="F19">
        <v>66</v>
      </c>
      <c r="G19">
        <v>63</v>
      </c>
      <c r="H19">
        <v>53</v>
      </c>
      <c r="I19">
        <v>31</v>
      </c>
      <c r="J19">
        <v>31</v>
      </c>
      <c r="K19">
        <v>42</v>
      </c>
      <c r="L19">
        <v>32</v>
      </c>
      <c r="M19">
        <v>44</v>
      </c>
      <c r="N19" s="5">
        <v>31</v>
      </c>
      <c r="O19" s="5">
        <v>14</v>
      </c>
      <c r="P19" s="5">
        <v>66</v>
      </c>
      <c r="Q19" s="5">
        <v>61</v>
      </c>
      <c r="R19" s="5">
        <v>58</v>
      </c>
      <c r="S19" s="5">
        <v>72</v>
      </c>
      <c r="T19" s="5">
        <v>15</v>
      </c>
      <c r="U19" s="5">
        <v>22</v>
      </c>
      <c r="V19" s="5">
        <v>16</v>
      </c>
      <c r="W19" s="5">
        <v>38</v>
      </c>
      <c r="X19" s="5">
        <v>18</v>
      </c>
      <c r="Y19" s="5">
        <v>22</v>
      </c>
      <c r="Z19">
        <f t="shared" si="0"/>
        <v>905</v>
      </c>
      <c r="AA19" s="5" t="s">
        <v>55</v>
      </c>
    </row>
    <row r="20" spans="1:27">
      <c r="A20" s="3">
        <v>2073</v>
      </c>
      <c r="B20" s="4" t="s">
        <v>134</v>
      </c>
      <c r="C20" s="4" t="s">
        <v>135</v>
      </c>
      <c r="D20">
        <v>60</v>
      </c>
      <c r="E20">
        <v>48</v>
      </c>
      <c r="F20">
        <v>59</v>
      </c>
      <c r="G20">
        <v>59</v>
      </c>
      <c r="H20">
        <v>62</v>
      </c>
      <c r="I20">
        <v>32</v>
      </c>
      <c r="J20">
        <v>28</v>
      </c>
      <c r="K20">
        <v>46</v>
      </c>
      <c r="L20">
        <v>37</v>
      </c>
      <c r="M20">
        <v>45</v>
      </c>
      <c r="N20" s="5">
        <v>53</v>
      </c>
      <c r="O20" s="5">
        <v>18</v>
      </c>
      <c r="P20" s="5">
        <v>69</v>
      </c>
      <c r="Q20" s="5">
        <v>65</v>
      </c>
      <c r="R20" s="5">
        <v>81</v>
      </c>
      <c r="S20" s="5">
        <v>69</v>
      </c>
      <c r="T20" s="5">
        <v>15</v>
      </c>
      <c r="U20" s="5">
        <v>33</v>
      </c>
      <c r="V20" s="5">
        <v>23</v>
      </c>
      <c r="W20" s="5">
        <v>47</v>
      </c>
      <c r="X20" s="5">
        <v>22</v>
      </c>
      <c r="Y20" s="5">
        <v>25</v>
      </c>
      <c r="Z20">
        <f t="shared" si="0"/>
        <v>996</v>
      </c>
      <c r="AA20" s="5" t="s">
        <v>33</v>
      </c>
    </row>
    <row r="21" spans="1:27">
      <c r="A21" s="3">
        <v>2012</v>
      </c>
      <c r="B21" s="4" t="s">
        <v>141</v>
      </c>
      <c r="C21" s="4" t="s">
        <v>142</v>
      </c>
      <c r="D21">
        <v>58</v>
      </c>
      <c r="E21">
        <v>42</v>
      </c>
      <c r="F21">
        <v>57</v>
      </c>
      <c r="G21">
        <v>56</v>
      </c>
      <c r="H21">
        <v>69</v>
      </c>
      <c r="I21">
        <v>20</v>
      </c>
      <c r="J21">
        <v>35</v>
      </c>
      <c r="K21">
        <v>39</v>
      </c>
      <c r="L21">
        <v>40</v>
      </c>
      <c r="M21">
        <v>35</v>
      </c>
      <c r="N21" s="5">
        <v>39</v>
      </c>
      <c r="O21" s="5">
        <v>10</v>
      </c>
      <c r="P21" s="5">
        <v>58</v>
      </c>
      <c r="Q21" s="5">
        <v>53</v>
      </c>
      <c r="R21" s="5">
        <v>80</v>
      </c>
      <c r="S21" s="5">
        <v>57</v>
      </c>
      <c r="T21" s="5">
        <v>16</v>
      </c>
      <c r="U21" s="5">
        <v>28</v>
      </c>
      <c r="V21" s="5">
        <v>18</v>
      </c>
      <c r="W21" s="5">
        <v>35</v>
      </c>
      <c r="X21" s="5">
        <v>18</v>
      </c>
      <c r="Y21" s="5">
        <v>22</v>
      </c>
      <c r="Z21">
        <f t="shared" si="0"/>
        <v>885</v>
      </c>
      <c r="AA21" s="5" t="s">
        <v>55</v>
      </c>
    </row>
    <row r="22" spans="1:27">
      <c r="A22" s="3">
        <v>2054</v>
      </c>
      <c r="B22" s="4" t="s">
        <v>147</v>
      </c>
      <c r="C22" s="4" t="s">
        <v>148</v>
      </c>
      <c r="D22">
        <v>77</v>
      </c>
      <c r="E22">
        <v>62</v>
      </c>
      <c r="F22">
        <v>79</v>
      </c>
      <c r="G22">
        <v>65</v>
      </c>
      <c r="H22">
        <v>76</v>
      </c>
      <c r="I22">
        <v>38</v>
      </c>
      <c r="J22">
        <v>40</v>
      </c>
      <c r="K22">
        <v>47</v>
      </c>
      <c r="L22">
        <v>42</v>
      </c>
      <c r="M22">
        <v>45</v>
      </c>
      <c r="N22" s="5">
        <v>90</v>
      </c>
      <c r="O22" s="5">
        <v>21</v>
      </c>
      <c r="P22" s="5">
        <v>74</v>
      </c>
      <c r="Q22" s="5">
        <v>71</v>
      </c>
      <c r="R22" s="5">
        <v>79</v>
      </c>
      <c r="S22" s="5">
        <v>80</v>
      </c>
      <c r="T22" s="5">
        <v>24</v>
      </c>
      <c r="U22" s="5">
        <v>37</v>
      </c>
      <c r="V22" s="5">
        <v>24</v>
      </c>
      <c r="W22" s="5">
        <v>44</v>
      </c>
      <c r="X22" s="5">
        <v>24</v>
      </c>
      <c r="Y22" s="5">
        <v>28</v>
      </c>
      <c r="Z22">
        <f t="shared" si="0"/>
        <v>1167</v>
      </c>
      <c r="AA22" s="5" t="s">
        <v>33</v>
      </c>
    </row>
    <row r="23" spans="1:27">
      <c r="A23" s="3">
        <v>2065</v>
      </c>
      <c r="B23" s="4" t="s">
        <v>149</v>
      </c>
      <c r="C23" s="4" t="s">
        <v>150</v>
      </c>
      <c r="D23">
        <v>23</v>
      </c>
      <c r="E23">
        <v>37</v>
      </c>
      <c r="F23">
        <v>34</v>
      </c>
      <c r="G23">
        <v>42</v>
      </c>
      <c r="H23">
        <v>45</v>
      </c>
      <c r="I23">
        <v>5</v>
      </c>
      <c r="J23">
        <v>7</v>
      </c>
      <c r="K23">
        <v>36</v>
      </c>
      <c r="L23">
        <v>10</v>
      </c>
      <c r="M23">
        <v>40</v>
      </c>
      <c r="N23" s="5">
        <v>10</v>
      </c>
      <c r="O23" s="5">
        <v>16</v>
      </c>
      <c r="P23" s="5">
        <v>42</v>
      </c>
      <c r="Q23" s="5">
        <v>36</v>
      </c>
      <c r="R23" s="5">
        <v>49</v>
      </c>
      <c r="S23" s="5">
        <v>30</v>
      </c>
      <c r="T23" s="5">
        <v>16</v>
      </c>
      <c r="U23" s="5">
        <v>28</v>
      </c>
      <c r="V23" s="5">
        <v>18</v>
      </c>
      <c r="W23" s="5">
        <v>25</v>
      </c>
      <c r="X23" s="5">
        <v>19</v>
      </c>
      <c r="Y23" s="5">
        <v>42</v>
      </c>
      <c r="Z23">
        <f t="shared" si="0"/>
        <v>610</v>
      </c>
      <c r="AA23" s="5" t="s">
        <v>44</v>
      </c>
    </row>
    <row r="24" spans="1:27">
      <c r="A24" s="3">
        <v>2018</v>
      </c>
      <c r="B24" s="4" t="s">
        <v>151</v>
      </c>
      <c r="C24" s="4" t="s">
        <v>152</v>
      </c>
      <c r="D24">
        <v>49</v>
      </c>
      <c r="E24">
        <v>60</v>
      </c>
      <c r="F24">
        <v>67</v>
      </c>
      <c r="G24">
        <v>63</v>
      </c>
      <c r="H24">
        <v>44</v>
      </c>
      <c r="I24">
        <v>30</v>
      </c>
      <c r="J24">
        <v>30</v>
      </c>
      <c r="K24">
        <v>34</v>
      </c>
      <c r="L24">
        <v>39</v>
      </c>
      <c r="M24">
        <v>40</v>
      </c>
      <c r="N24" s="5">
        <v>52</v>
      </c>
      <c r="O24" s="5">
        <v>16</v>
      </c>
      <c r="P24" s="5">
        <v>56</v>
      </c>
      <c r="Q24" s="5">
        <v>62</v>
      </c>
      <c r="R24" s="5">
        <v>72</v>
      </c>
      <c r="S24" s="5">
        <v>63</v>
      </c>
      <c r="T24" s="5">
        <v>16</v>
      </c>
      <c r="U24" s="5">
        <v>40</v>
      </c>
      <c r="V24" s="5">
        <v>20</v>
      </c>
      <c r="W24" s="5">
        <v>25</v>
      </c>
      <c r="X24" s="5">
        <v>20</v>
      </c>
      <c r="Y24" s="5">
        <v>20</v>
      </c>
      <c r="Z24">
        <f t="shared" si="0"/>
        <v>918</v>
      </c>
      <c r="AA24" s="5" t="s">
        <v>30</v>
      </c>
    </row>
    <row r="25" spans="1:27">
      <c r="A25" s="3">
        <v>2013</v>
      </c>
      <c r="B25" s="4" t="s">
        <v>153</v>
      </c>
      <c r="C25" s="4" t="s">
        <v>154</v>
      </c>
      <c r="D25">
        <v>57</v>
      </c>
      <c r="E25">
        <v>66</v>
      </c>
      <c r="F25">
        <v>77</v>
      </c>
      <c r="G25">
        <v>63</v>
      </c>
      <c r="H25">
        <v>52</v>
      </c>
      <c r="I25">
        <v>40</v>
      </c>
      <c r="J25">
        <v>40</v>
      </c>
      <c r="K25">
        <v>37</v>
      </c>
      <c r="L25">
        <v>37</v>
      </c>
      <c r="M25">
        <v>42</v>
      </c>
      <c r="N25" s="5">
        <v>69</v>
      </c>
      <c r="O25" s="5">
        <v>19</v>
      </c>
      <c r="P25" s="5">
        <v>65</v>
      </c>
      <c r="Q25" s="5">
        <v>69</v>
      </c>
      <c r="R25" s="5">
        <v>64</v>
      </c>
      <c r="S25" s="5">
        <v>70</v>
      </c>
      <c r="T25" s="5">
        <v>18</v>
      </c>
      <c r="U25" s="5">
        <v>37</v>
      </c>
      <c r="V25" s="5">
        <v>22</v>
      </c>
      <c r="W25" s="5">
        <v>43</v>
      </c>
      <c r="X25" s="5">
        <v>22</v>
      </c>
      <c r="Y25" s="5">
        <v>28</v>
      </c>
      <c r="Z25">
        <f t="shared" si="0"/>
        <v>1037</v>
      </c>
      <c r="AA25" s="5" t="s">
        <v>33</v>
      </c>
    </row>
    <row r="26" spans="1:27">
      <c r="A26" s="3">
        <v>2066</v>
      </c>
      <c r="B26" s="4" t="s">
        <v>155</v>
      </c>
      <c r="C26" s="4" t="s">
        <v>156</v>
      </c>
      <c r="D26">
        <v>45</v>
      </c>
      <c r="E26">
        <v>44</v>
      </c>
      <c r="F26">
        <v>60</v>
      </c>
      <c r="G26">
        <v>45</v>
      </c>
      <c r="H26">
        <v>48</v>
      </c>
      <c r="I26">
        <v>20</v>
      </c>
      <c r="J26">
        <v>35</v>
      </c>
      <c r="K26">
        <v>44</v>
      </c>
      <c r="L26">
        <v>37</v>
      </c>
      <c r="M26">
        <v>45</v>
      </c>
      <c r="N26" s="5">
        <v>31</v>
      </c>
      <c r="O26" s="5">
        <v>18</v>
      </c>
      <c r="P26" s="5">
        <v>71</v>
      </c>
      <c r="Q26" s="5">
        <v>42</v>
      </c>
      <c r="R26" s="5">
        <v>48</v>
      </c>
      <c r="S26" s="5">
        <v>62</v>
      </c>
      <c r="T26" s="5">
        <v>19</v>
      </c>
      <c r="U26" s="5">
        <v>27</v>
      </c>
      <c r="V26" s="5">
        <v>20</v>
      </c>
      <c r="W26" s="5">
        <v>35</v>
      </c>
      <c r="X26" s="5">
        <v>21</v>
      </c>
      <c r="Y26" s="5">
        <v>25</v>
      </c>
      <c r="Z26">
        <f t="shared" si="0"/>
        <v>842</v>
      </c>
      <c r="AA26" s="5" t="s">
        <v>55</v>
      </c>
    </row>
    <row r="27" spans="1:27">
      <c r="A27" s="3">
        <v>2014</v>
      </c>
      <c r="B27" s="4" t="s">
        <v>161</v>
      </c>
      <c r="C27" s="4" t="s">
        <v>162</v>
      </c>
      <c r="D27">
        <v>62</v>
      </c>
      <c r="E27">
        <v>44</v>
      </c>
      <c r="F27">
        <v>70</v>
      </c>
      <c r="G27" s="8">
        <v>68</v>
      </c>
      <c r="H27" s="5">
        <v>52</v>
      </c>
      <c r="I27" s="6">
        <v>32</v>
      </c>
      <c r="J27" s="6">
        <v>30</v>
      </c>
      <c r="K27" s="6">
        <v>32</v>
      </c>
      <c r="L27" s="6">
        <v>35</v>
      </c>
      <c r="M27" s="6">
        <v>37</v>
      </c>
      <c r="N27" s="6">
        <v>79</v>
      </c>
      <c r="O27" s="6">
        <v>19</v>
      </c>
      <c r="P27" s="6">
        <v>79</v>
      </c>
      <c r="Q27" s="6">
        <v>59</v>
      </c>
      <c r="R27" s="6">
        <v>61</v>
      </c>
      <c r="S27" s="6">
        <v>75</v>
      </c>
      <c r="T27" s="6">
        <v>18</v>
      </c>
      <c r="U27" s="6">
        <v>40</v>
      </c>
      <c r="V27" s="6">
        <v>19</v>
      </c>
      <c r="W27" s="6">
        <v>30</v>
      </c>
      <c r="X27" s="6">
        <v>19</v>
      </c>
      <c r="Y27" s="6">
        <v>30</v>
      </c>
      <c r="Z27">
        <f t="shared" si="0"/>
        <v>990</v>
      </c>
      <c r="AA27" s="5" t="s">
        <v>33</v>
      </c>
    </row>
    <row r="28" spans="1:27">
      <c r="A28" s="3">
        <v>2015</v>
      </c>
      <c r="B28" s="4" t="s">
        <v>169</v>
      </c>
      <c r="C28" s="4" t="s">
        <v>170</v>
      </c>
      <c r="D28">
        <v>74</v>
      </c>
      <c r="E28">
        <v>61</v>
      </c>
      <c r="F28">
        <v>71</v>
      </c>
      <c r="G28">
        <v>58</v>
      </c>
      <c r="H28" s="5">
        <v>51</v>
      </c>
      <c r="I28" s="6">
        <v>38</v>
      </c>
      <c r="J28" s="6">
        <v>25</v>
      </c>
      <c r="K28" s="6">
        <v>33</v>
      </c>
      <c r="L28" s="6">
        <v>38</v>
      </c>
      <c r="M28" s="6">
        <v>34</v>
      </c>
      <c r="N28" s="6">
        <v>84</v>
      </c>
      <c r="O28" s="6">
        <v>18</v>
      </c>
      <c r="P28" s="6">
        <v>71</v>
      </c>
      <c r="Q28" s="6">
        <v>52</v>
      </c>
      <c r="R28" s="6">
        <v>60</v>
      </c>
      <c r="S28" s="6">
        <v>74</v>
      </c>
      <c r="T28" s="6">
        <v>20</v>
      </c>
      <c r="U28" s="6">
        <v>41</v>
      </c>
      <c r="V28" s="6">
        <v>24</v>
      </c>
      <c r="W28" s="6">
        <v>42</v>
      </c>
      <c r="X28" s="6">
        <v>24</v>
      </c>
      <c r="Y28" s="6">
        <v>45</v>
      </c>
      <c r="Z28">
        <f t="shared" ref="Z28:Z64" si="1">SUM(D28:Y28)</f>
        <v>1038</v>
      </c>
      <c r="AA28" s="5" t="s">
        <v>33</v>
      </c>
    </row>
    <row r="29" spans="1:27">
      <c r="A29" s="3">
        <v>2016</v>
      </c>
      <c r="B29" s="4" t="s">
        <v>175</v>
      </c>
      <c r="C29" s="4" t="s">
        <v>176</v>
      </c>
      <c r="D29">
        <v>65</v>
      </c>
      <c r="E29">
        <v>61</v>
      </c>
      <c r="F29">
        <v>84</v>
      </c>
      <c r="G29">
        <v>66</v>
      </c>
      <c r="H29" s="5">
        <v>59</v>
      </c>
      <c r="I29" s="6">
        <v>32</v>
      </c>
      <c r="J29" s="6">
        <v>38</v>
      </c>
      <c r="K29" s="6">
        <v>47</v>
      </c>
      <c r="L29" s="6">
        <v>43</v>
      </c>
      <c r="M29" s="6">
        <v>46</v>
      </c>
      <c r="N29" s="6">
        <v>73</v>
      </c>
      <c r="O29" s="6">
        <v>18</v>
      </c>
      <c r="P29" s="6">
        <v>77</v>
      </c>
      <c r="Q29" s="6">
        <v>67</v>
      </c>
      <c r="R29" s="6">
        <v>76</v>
      </c>
      <c r="S29" s="6">
        <v>73</v>
      </c>
      <c r="T29" s="6">
        <v>20</v>
      </c>
      <c r="U29" s="6">
        <v>41</v>
      </c>
      <c r="V29" s="6">
        <v>24</v>
      </c>
      <c r="W29" s="6">
        <v>45</v>
      </c>
      <c r="X29" s="6">
        <v>23</v>
      </c>
      <c r="Y29" s="6">
        <v>35</v>
      </c>
      <c r="Z29">
        <f t="shared" si="1"/>
        <v>1113</v>
      </c>
      <c r="AA29" s="5" t="s">
        <v>33</v>
      </c>
    </row>
    <row r="30" spans="1:27">
      <c r="A30" s="3">
        <v>2017</v>
      </c>
      <c r="B30" s="4" t="s">
        <v>177</v>
      </c>
      <c r="C30" s="4" t="s">
        <v>178</v>
      </c>
      <c r="D30">
        <v>57</v>
      </c>
      <c r="E30">
        <v>42</v>
      </c>
      <c r="F30">
        <v>50</v>
      </c>
      <c r="G30">
        <v>47</v>
      </c>
      <c r="H30" s="5">
        <v>46</v>
      </c>
      <c r="I30" s="6">
        <v>28</v>
      </c>
      <c r="J30" s="6">
        <v>27</v>
      </c>
      <c r="K30" s="6">
        <v>31</v>
      </c>
      <c r="L30" s="6">
        <v>26</v>
      </c>
      <c r="M30" s="6">
        <v>33</v>
      </c>
      <c r="N30" s="9">
        <v>44</v>
      </c>
      <c r="O30" s="6">
        <v>10</v>
      </c>
      <c r="P30" s="6">
        <v>66</v>
      </c>
      <c r="Q30" s="6">
        <v>35</v>
      </c>
      <c r="R30" s="6">
        <v>40</v>
      </c>
      <c r="S30" s="6">
        <v>59</v>
      </c>
      <c r="T30" s="6">
        <v>12</v>
      </c>
      <c r="U30" s="6">
        <v>22</v>
      </c>
      <c r="V30" s="6">
        <v>12</v>
      </c>
      <c r="W30" s="6">
        <v>38</v>
      </c>
      <c r="X30" s="6">
        <v>17</v>
      </c>
      <c r="Y30" s="6">
        <v>20</v>
      </c>
      <c r="Z30">
        <f t="shared" si="1"/>
        <v>762</v>
      </c>
      <c r="AA30" s="5" t="s">
        <v>55</v>
      </c>
    </row>
    <row r="31" spans="1:27">
      <c r="A31" s="3">
        <v>2038</v>
      </c>
      <c r="B31" s="4" t="s">
        <v>181</v>
      </c>
      <c r="C31" s="4" t="s">
        <v>182</v>
      </c>
      <c r="D31">
        <v>71</v>
      </c>
      <c r="E31">
        <v>46</v>
      </c>
      <c r="F31">
        <v>63</v>
      </c>
      <c r="G31">
        <v>55</v>
      </c>
      <c r="H31" s="5">
        <v>54</v>
      </c>
      <c r="I31" s="6">
        <v>35</v>
      </c>
      <c r="J31" s="6">
        <v>36</v>
      </c>
      <c r="K31" s="6">
        <v>38</v>
      </c>
      <c r="L31" s="6">
        <v>37</v>
      </c>
      <c r="M31" s="6">
        <v>34</v>
      </c>
      <c r="N31" s="6">
        <v>62</v>
      </c>
      <c r="O31" s="6">
        <v>14</v>
      </c>
      <c r="P31" s="6">
        <v>82</v>
      </c>
      <c r="Q31" s="6">
        <v>53</v>
      </c>
      <c r="R31" s="6">
        <v>50</v>
      </c>
      <c r="S31" s="6">
        <v>59</v>
      </c>
      <c r="T31" s="6">
        <v>17</v>
      </c>
      <c r="U31" s="6">
        <v>28</v>
      </c>
      <c r="V31" s="6">
        <v>19</v>
      </c>
      <c r="W31" s="6">
        <v>30</v>
      </c>
      <c r="X31" s="6">
        <v>19</v>
      </c>
      <c r="Y31" s="6">
        <v>43</v>
      </c>
      <c r="Z31">
        <f t="shared" si="1"/>
        <v>945</v>
      </c>
      <c r="AA31" s="5" t="s">
        <v>30</v>
      </c>
    </row>
    <row r="32" spans="1:27">
      <c r="A32" s="3">
        <v>2074</v>
      </c>
      <c r="B32" s="4" t="s">
        <v>183</v>
      </c>
      <c r="C32" s="4" t="s">
        <v>184</v>
      </c>
      <c r="D32">
        <v>51</v>
      </c>
      <c r="E32">
        <v>65</v>
      </c>
      <c r="F32">
        <v>66</v>
      </c>
      <c r="G32">
        <v>61</v>
      </c>
      <c r="H32" s="5">
        <v>68</v>
      </c>
      <c r="I32" s="6">
        <v>32</v>
      </c>
      <c r="J32" s="6">
        <v>30</v>
      </c>
      <c r="K32" s="6">
        <v>47</v>
      </c>
      <c r="L32" s="6">
        <v>41</v>
      </c>
      <c r="M32" s="6">
        <v>42</v>
      </c>
      <c r="N32" s="6">
        <v>67</v>
      </c>
      <c r="O32" s="6">
        <v>17</v>
      </c>
      <c r="P32" s="6">
        <v>69</v>
      </c>
      <c r="Q32" s="6">
        <v>74</v>
      </c>
      <c r="R32" s="6">
        <v>66</v>
      </c>
      <c r="S32" s="6">
        <v>67</v>
      </c>
      <c r="T32" s="6">
        <v>22</v>
      </c>
      <c r="U32" s="6">
        <v>29</v>
      </c>
      <c r="V32" s="6">
        <v>24</v>
      </c>
      <c r="W32" s="6">
        <v>46</v>
      </c>
      <c r="X32" s="6">
        <v>23</v>
      </c>
      <c r="Y32" s="6">
        <v>36</v>
      </c>
      <c r="Z32">
        <f t="shared" si="1"/>
        <v>1043</v>
      </c>
      <c r="AA32" s="5" t="s">
        <v>33</v>
      </c>
    </row>
    <row r="33" spans="1:27">
      <c r="A33" s="3">
        <v>2019</v>
      </c>
      <c r="B33" s="4" t="s">
        <v>185</v>
      </c>
      <c r="C33" s="4" t="s">
        <v>186</v>
      </c>
      <c r="D33">
        <v>69</v>
      </c>
      <c r="E33">
        <v>41</v>
      </c>
      <c r="F33">
        <v>63</v>
      </c>
      <c r="G33">
        <v>61</v>
      </c>
      <c r="H33" s="5">
        <v>46</v>
      </c>
      <c r="I33" s="6">
        <v>20</v>
      </c>
      <c r="J33" s="6">
        <v>20</v>
      </c>
      <c r="K33" s="6">
        <v>35</v>
      </c>
      <c r="L33" s="6">
        <v>36</v>
      </c>
      <c r="M33" s="6">
        <v>39</v>
      </c>
      <c r="N33" s="6">
        <v>67</v>
      </c>
      <c r="O33" s="6">
        <v>14</v>
      </c>
      <c r="P33" s="6">
        <v>71</v>
      </c>
      <c r="Q33" s="6">
        <v>46</v>
      </c>
      <c r="R33" s="6">
        <v>56</v>
      </c>
      <c r="S33" s="6">
        <v>57</v>
      </c>
      <c r="T33" s="6">
        <v>16</v>
      </c>
      <c r="U33" s="6">
        <v>27</v>
      </c>
      <c r="V33" s="6">
        <v>19</v>
      </c>
      <c r="W33" s="6">
        <v>42</v>
      </c>
      <c r="X33" s="6">
        <v>17</v>
      </c>
      <c r="Y33" s="6">
        <v>35</v>
      </c>
      <c r="Z33">
        <v>900</v>
      </c>
      <c r="AA33" s="5" t="s">
        <v>30</v>
      </c>
    </row>
    <row r="34" spans="1:27">
      <c r="A34" s="3">
        <v>2067</v>
      </c>
      <c r="B34" s="4" t="s">
        <v>187</v>
      </c>
      <c r="C34" s="4" t="s">
        <v>188</v>
      </c>
      <c r="D34">
        <v>45</v>
      </c>
      <c r="E34">
        <v>40</v>
      </c>
      <c r="F34">
        <v>64</v>
      </c>
      <c r="G34">
        <v>54</v>
      </c>
      <c r="H34" s="5">
        <v>48</v>
      </c>
      <c r="I34" s="6">
        <v>25</v>
      </c>
      <c r="J34" s="6">
        <v>22</v>
      </c>
      <c r="K34" s="6">
        <v>38</v>
      </c>
      <c r="L34" s="6">
        <v>38</v>
      </c>
      <c r="M34" s="6">
        <v>41</v>
      </c>
      <c r="N34" s="6">
        <v>41</v>
      </c>
      <c r="O34" s="6">
        <v>16</v>
      </c>
      <c r="P34" s="6">
        <v>73</v>
      </c>
      <c r="Q34" s="6">
        <v>43</v>
      </c>
      <c r="R34" s="6">
        <v>45</v>
      </c>
      <c r="S34" s="6">
        <v>58</v>
      </c>
      <c r="T34" s="6">
        <v>17</v>
      </c>
      <c r="U34" s="6">
        <v>26</v>
      </c>
      <c r="V34" s="6">
        <v>17</v>
      </c>
      <c r="W34" s="6">
        <v>42</v>
      </c>
      <c r="X34" s="6">
        <v>19</v>
      </c>
      <c r="Y34" s="6">
        <v>20</v>
      </c>
      <c r="Z34">
        <f t="shared" si="1"/>
        <v>832</v>
      </c>
      <c r="AA34" s="5" t="s">
        <v>38</v>
      </c>
    </row>
    <row r="35" spans="1:27">
      <c r="A35" s="3">
        <v>2078</v>
      </c>
      <c r="B35" s="4" t="s">
        <v>191</v>
      </c>
      <c r="C35" s="4" t="s">
        <v>192</v>
      </c>
      <c r="D35">
        <v>68</v>
      </c>
      <c r="E35">
        <v>52</v>
      </c>
      <c r="F35">
        <v>64</v>
      </c>
      <c r="G35">
        <v>61</v>
      </c>
      <c r="H35" s="5">
        <v>60</v>
      </c>
      <c r="I35" s="6">
        <v>34</v>
      </c>
      <c r="J35" s="6">
        <v>28</v>
      </c>
      <c r="K35" s="6">
        <v>45</v>
      </c>
      <c r="L35" s="6">
        <v>47</v>
      </c>
      <c r="M35" s="6">
        <v>42</v>
      </c>
      <c r="N35" s="6">
        <v>50</v>
      </c>
      <c r="O35" s="6">
        <v>16</v>
      </c>
      <c r="P35" s="6">
        <v>80</v>
      </c>
      <c r="Q35" s="6">
        <v>60</v>
      </c>
      <c r="R35" s="6">
        <v>74</v>
      </c>
      <c r="S35" s="6">
        <v>79</v>
      </c>
      <c r="T35" s="6">
        <v>18</v>
      </c>
      <c r="U35" s="6">
        <v>40</v>
      </c>
      <c r="V35" s="6">
        <v>22</v>
      </c>
      <c r="W35" s="6">
        <v>45</v>
      </c>
      <c r="X35" s="6">
        <v>23</v>
      </c>
      <c r="Y35" s="6">
        <v>41</v>
      </c>
      <c r="Z35">
        <f t="shared" si="1"/>
        <v>1049</v>
      </c>
      <c r="AA35" s="5" t="s">
        <v>33</v>
      </c>
    </row>
    <row r="36" spans="1:27">
      <c r="A36" s="3">
        <v>2020</v>
      </c>
      <c r="B36" s="4" t="s">
        <v>193</v>
      </c>
      <c r="C36" s="4" t="s">
        <v>194</v>
      </c>
      <c r="D36">
        <v>70</v>
      </c>
      <c r="E36">
        <v>67</v>
      </c>
      <c r="F36">
        <v>67</v>
      </c>
      <c r="G36">
        <v>74</v>
      </c>
      <c r="H36" s="5">
        <v>55</v>
      </c>
      <c r="I36" s="6">
        <v>42</v>
      </c>
      <c r="J36" s="6">
        <v>40</v>
      </c>
      <c r="K36" s="6">
        <v>47</v>
      </c>
      <c r="L36" s="6">
        <v>42</v>
      </c>
      <c r="M36" s="6">
        <v>44</v>
      </c>
      <c r="N36" s="6">
        <v>92</v>
      </c>
      <c r="O36" s="6">
        <v>13</v>
      </c>
      <c r="P36" s="6">
        <v>83</v>
      </c>
      <c r="Q36" s="6">
        <v>63</v>
      </c>
      <c r="R36" s="6">
        <v>64</v>
      </c>
      <c r="S36" s="6">
        <v>72</v>
      </c>
      <c r="T36" s="6">
        <v>20</v>
      </c>
      <c r="U36" s="6">
        <v>38</v>
      </c>
      <c r="V36" s="6">
        <v>24</v>
      </c>
      <c r="W36" s="6">
        <v>44</v>
      </c>
      <c r="X36" s="6">
        <v>23</v>
      </c>
      <c r="Y36" s="6">
        <v>18</v>
      </c>
      <c r="Z36">
        <f t="shared" si="1"/>
        <v>1102</v>
      </c>
      <c r="AA36" s="5" t="s">
        <v>33</v>
      </c>
    </row>
    <row r="37" spans="1:27">
      <c r="A37" s="3">
        <v>2051</v>
      </c>
      <c r="B37" s="4" t="s">
        <v>197</v>
      </c>
      <c r="C37" s="4" t="s">
        <v>198</v>
      </c>
      <c r="D37">
        <v>45</v>
      </c>
      <c r="E37">
        <v>36</v>
      </c>
      <c r="F37">
        <v>47</v>
      </c>
      <c r="G37">
        <v>31</v>
      </c>
      <c r="H37" s="5">
        <v>40</v>
      </c>
      <c r="I37" s="6">
        <v>27</v>
      </c>
      <c r="J37" s="6">
        <v>30</v>
      </c>
      <c r="K37" s="6">
        <v>38</v>
      </c>
      <c r="L37" s="6">
        <v>28</v>
      </c>
      <c r="M37" s="6">
        <v>38</v>
      </c>
      <c r="N37" s="6">
        <v>29</v>
      </c>
      <c r="O37" s="6">
        <v>10</v>
      </c>
      <c r="P37" s="6">
        <v>44</v>
      </c>
      <c r="Q37" s="6">
        <v>42</v>
      </c>
      <c r="R37" s="6">
        <v>29</v>
      </c>
      <c r="S37" s="6">
        <v>43</v>
      </c>
      <c r="T37" s="6">
        <v>21</v>
      </c>
      <c r="U37" s="6">
        <v>22</v>
      </c>
      <c r="V37" s="6">
        <v>16</v>
      </c>
      <c r="W37" s="6">
        <v>25</v>
      </c>
      <c r="X37" s="6">
        <v>18</v>
      </c>
      <c r="Y37" s="6">
        <v>30</v>
      </c>
      <c r="Z37">
        <f t="shared" si="1"/>
        <v>689</v>
      </c>
      <c r="AA37" s="5" t="s">
        <v>44</v>
      </c>
    </row>
    <row r="38" spans="1:27">
      <c r="A38" s="3">
        <v>2021</v>
      </c>
      <c r="B38" s="4" t="s">
        <v>199</v>
      </c>
      <c r="C38" s="4" t="s">
        <v>200</v>
      </c>
      <c r="D38">
        <v>73</v>
      </c>
      <c r="E38">
        <v>57</v>
      </c>
      <c r="F38">
        <v>74</v>
      </c>
      <c r="G38">
        <v>58</v>
      </c>
      <c r="H38" s="5">
        <v>57</v>
      </c>
      <c r="I38" s="6">
        <v>22</v>
      </c>
      <c r="J38" s="6">
        <v>26</v>
      </c>
      <c r="K38" s="6">
        <v>39</v>
      </c>
      <c r="L38" s="6">
        <v>39</v>
      </c>
      <c r="M38" s="6">
        <v>39</v>
      </c>
      <c r="N38" s="6">
        <v>52</v>
      </c>
      <c r="O38" s="6">
        <v>15</v>
      </c>
      <c r="P38" s="6">
        <v>84</v>
      </c>
      <c r="Q38" s="6">
        <v>68</v>
      </c>
      <c r="R38" s="6">
        <v>74</v>
      </c>
      <c r="S38" s="6">
        <v>76</v>
      </c>
      <c r="T38" s="6">
        <v>22</v>
      </c>
      <c r="U38" s="6">
        <v>40</v>
      </c>
      <c r="V38" s="6">
        <v>22</v>
      </c>
      <c r="W38" s="6">
        <v>42</v>
      </c>
      <c r="X38" s="6">
        <v>21</v>
      </c>
      <c r="Y38" s="6">
        <v>34</v>
      </c>
      <c r="Z38">
        <f t="shared" si="1"/>
        <v>1034</v>
      </c>
      <c r="AA38" s="5" t="s">
        <v>33</v>
      </c>
    </row>
    <row r="39" spans="1:27">
      <c r="A39" s="3">
        <v>2022</v>
      </c>
      <c r="B39" s="4" t="s">
        <v>203</v>
      </c>
      <c r="C39" s="4" t="s">
        <v>204</v>
      </c>
      <c r="D39">
        <v>67</v>
      </c>
      <c r="E39">
        <v>51</v>
      </c>
      <c r="F39">
        <v>77</v>
      </c>
      <c r="G39">
        <v>60</v>
      </c>
      <c r="H39" s="5">
        <v>50</v>
      </c>
      <c r="I39" s="6">
        <v>38</v>
      </c>
      <c r="J39" s="6">
        <v>39</v>
      </c>
      <c r="K39" s="6">
        <v>40</v>
      </c>
      <c r="L39" s="6">
        <v>39</v>
      </c>
      <c r="M39" s="6">
        <v>35</v>
      </c>
      <c r="N39" s="6">
        <v>58</v>
      </c>
      <c r="O39" s="6">
        <v>12</v>
      </c>
      <c r="P39" s="6">
        <v>77</v>
      </c>
      <c r="Q39" s="6">
        <v>55</v>
      </c>
      <c r="R39" s="6">
        <v>67</v>
      </c>
      <c r="S39" s="6">
        <v>58</v>
      </c>
      <c r="T39" s="6">
        <v>22</v>
      </c>
      <c r="U39" s="6">
        <v>40</v>
      </c>
      <c r="V39" s="6">
        <v>18</v>
      </c>
      <c r="W39" s="6">
        <v>40</v>
      </c>
      <c r="X39" s="6">
        <v>18</v>
      </c>
      <c r="Y39" s="6">
        <v>43</v>
      </c>
      <c r="Z39">
        <f t="shared" si="1"/>
        <v>1004</v>
      </c>
      <c r="AA39" s="5" t="s">
        <v>33</v>
      </c>
    </row>
    <row r="40" spans="1:27">
      <c r="A40" s="3">
        <v>2023</v>
      </c>
      <c r="B40" s="4" t="s">
        <v>207</v>
      </c>
      <c r="C40" s="4" t="s">
        <v>208</v>
      </c>
      <c r="D40">
        <v>68</v>
      </c>
      <c r="E40">
        <v>55</v>
      </c>
      <c r="F40">
        <v>71</v>
      </c>
      <c r="G40">
        <v>61</v>
      </c>
      <c r="H40" s="5">
        <v>51</v>
      </c>
      <c r="I40" s="6">
        <v>27</v>
      </c>
      <c r="J40" s="6">
        <v>33</v>
      </c>
      <c r="K40" s="6">
        <v>45</v>
      </c>
      <c r="L40" s="6">
        <v>37</v>
      </c>
      <c r="M40" s="6">
        <v>42</v>
      </c>
      <c r="N40" s="6">
        <v>62</v>
      </c>
      <c r="O40" s="6">
        <v>18</v>
      </c>
      <c r="P40" s="6">
        <v>76</v>
      </c>
      <c r="Q40" s="6">
        <v>55</v>
      </c>
      <c r="R40" s="6">
        <v>69</v>
      </c>
      <c r="S40" s="6">
        <v>64</v>
      </c>
      <c r="T40" s="6">
        <v>20</v>
      </c>
      <c r="U40" s="6">
        <v>37</v>
      </c>
      <c r="V40" s="6">
        <v>23</v>
      </c>
      <c r="W40" s="6">
        <v>38</v>
      </c>
      <c r="X40" s="6">
        <v>24</v>
      </c>
      <c r="Y40" s="6">
        <v>35</v>
      </c>
      <c r="Z40">
        <f t="shared" si="1"/>
        <v>1011</v>
      </c>
      <c r="AA40" s="5" t="s">
        <v>33</v>
      </c>
    </row>
    <row r="41" spans="1:27">
      <c r="A41" s="3">
        <v>2058</v>
      </c>
      <c r="B41" s="4" t="s">
        <v>211</v>
      </c>
      <c r="C41" s="4" t="s">
        <v>212</v>
      </c>
      <c r="D41">
        <v>49</v>
      </c>
      <c r="E41">
        <v>61</v>
      </c>
      <c r="F41">
        <v>60</v>
      </c>
      <c r="G41">
        <v>51</v>
      </c>
      <c r="H41" s="5">
        <v>53</v>
      </c>
      <c r="I41" s="6">
        <v>25</v>
      </c>
      <c r="J41" s="6">
        <v>32</v>
      </c>
      <c r="K41" s="6">
        <v>39</v>
      </c>
      <c r="L41" s="6">
        <v>35</v>
      </c>
      <c r="M41" s="6">
        <v>41</v>
      </c>
      <c r="N41" s="6">
        <v>55</v>
      </c>
      <c r="O41" s="6">
        <v>16</v>
      </c>
      <c r="P41" s="6">
        <v>67</v>
      </c>
      <c r="Q41" s="6">
        <v>48</v>
      </c>
      <c r="R41" s="6">
        <v>60</v>
      </c>
      <c r="S41" s="6">
        <v>55</v>
      </c>
      <c r="T41" s="6">
        <v>18</v>
      </c>
      <c r="U41" s="6">
        <v>38</v>
      </c>
      <c r="V41" s="6">
        <v>18</v>
      </c>
      <c r="W41" s="6">
        <v>25</v>
      </c>
      <c r="X41" s="6">
        <v>20</v>
      </c>
      <c r="Y41" s="6">
        <v>25</v>
      </c>
      <c r="Z41">
        <v>900</v>
      </c>
      <c r="AA41" s="5" t="s">
        <v>30</v>
      </c>
    </row>
    <row r="42" spans="1:27">
      <c r="A42" s="3">
        <v>2024</v>
      </c>
      <c r="B42" s="4" t="s">
        <v>213</v>
      </c>
      <c r="C42" s="4" t="s">
        <v>214</v>
      </c>
      <c r="D42">
        <v>74</v>
      </c>
      <c r="E42">
        <v>65</v>
      </c>
      <c r="F42">
        <v>78</v>
      </c>
      <c r="G42">
        <v>59</v>
      </c>
      <c r="H42" s="5">
        <v>59</v>
      </c>
      <c r="I42" s="6">
        <v>35</v>
      </c>
      <c r="J42" s="6">
        <v>38</v>
      </c>
      <c r="K42" s="6">
        <v>36</v>
      </c>
      <c r="L42" s="6">
        <v>41</v>
      </c>
      <c r="M42" s="6">
        <v>36</v>
      </c>
      <c r="N42" s="6">
        <v>64</v>
      </c>
      <c r="O42" s="6">
        <v>10</v>
      </c>
      <c r="P42" s="6">
        <v>72</v>
      </c>
      <c r="Q42" s="6">
        <v>50</v>
      </c>
      <c r="R42" s="6">
        <v>78</v>
      </c>
      <c r="S42" s="6">
        <v>59</v>
      </c>
      <c r="T42" s="6">
        <v>16</v>
      </c>
      <c r="U42" s="6">
        <v>37</v>
      </c>
      <c r="V42" s="6">
        <v>20</v>
      </c>
      <c r="W42" s="6">
        <v>40</v>
      </c>
      <c r="X42" s="6">
        <v>18</v>
      </c>
      <c r="Y42" s="6">
        <v>39</v>
      </c>
      <c r="Z42">
        <f t="shared" si="1"/>
        <v>1024</v>
      </c>
      <c r="AA42" s="5" t="s">
        <v>33</v>
      </c>
    </row>
    <row r="43" spans="1:27">
      <c r="A43" s="3">
        <v>2060</v>
      </c>
      <c r="B43" s="4" t="s">
        <v>215</v>
      </c>
      <c r="C43" s="4" t="s">
        <v>216</v>
      </c>
      <c r="D43">
        <v>57</v>
      </c>
      <c r="E43">
        <v>57</v>
      </c>
      <c r="F43">
        <v>65</v>
      </c>
      <c r="G43">
        <v>53</v>
      </c>
      <c r="H43" s="5">
        <v>58</v>
      </c>
      <c r="I43" s="6">
        <v>36</v>
      </c>
      <c r="J43" s="6">
        <v>38</v>
      </c>
      <c r="K43" s="6">
        <v>41</v>
      </c>
      <c r="L43" s="6">
        <v>35</v>
      </c>
      <c r="M43" s="6">
        <v>42</v>
      </c>
      <c r="N43" s="6">
        <v>75</v>
      </c>
      <c r="O43" s="6">
        <v>18</v>
      </c>
      <c r="P43" s="6">
        <v>69</v>
      </c>
      <c r="Q43" s="6">
        <v>54</v>
      </c>
      <c r="R43" s="6">
        <v>74</v>
      </c>
      <c r="S43" s="6">
        <v>67</v>
      </c>
      <c r="T43" s="6">
        <v>19</v>
      </c>
      <c r="U43" s="6">
        <v>37</v>
      </c>
      <c r="V43" s="6">
        <v>21</v>
      </c>
      <c r="W43" s="6">
        <v>46</v>
      </c>
      <c r="X43" s="6">
        <v>22</v>
      </c>
      <c r="Y43" s="6">
        <v>33</v>
      </c>
      <c r="Z43">
        <f t="shared" si="1"/>
        <v>1017</v>
      </c>
      <c r="AA43" s="5" t="s">
        <v>33</v>
      </c>
    </row>
    <row r="44" spans="1:27">
      <c r="A44" s="3">
        <v>2056</v>
      </c>
      <c r="B44" s="4" t="s">
        <v>217</v>
      </c>
      <c r="C44" s="4" t="s">
        <v>218</v>
      </c>
      <c r="D44">
        <v>73</v>
      </c>
      <c r="E44">
        <v>54</v>
      </c>
      <c r="F44">
        <v>80</v>
      </c>
      <c r="G44">
        <v>73</v>
      </c>
      <c r="H44" s="5">
        <v>68</v>
      </c>
      <c r="I44" s="6">
        <v>41</v>
      </c>
      <c r="J44" s="6">
        <v>39</v>
      </c>
      <c r="K44" s="6">
        <v>42</v>
      </c>
      <c r="L44" s="6">
        <v>43</v>
      </c>
      <c r="M44" s="6">
        <v>40</v>
      </c>
      <c r="N44" s="6">
        <v>74</v>
      </c>
      <c r="O44" s="6">
        <v>14</v>
      </c>
      <c r="P44" s="6">
        <v>75</v>
      </c>
      <c r="Q44" s="6">
        <v>58</v>
      </c>
      <c r="R44" s="6">
        <v>75</v>
      </c>
      <c r="S44" s="6">
        <v>62</v>
      </c>
      <c r="T44" s="6">
        <v>22</v>
      </c>
      <c r="U44" s="6">
        <v>22</v>
      </c>
      <c r="V44" s="6">
        <v>22</v>
      </c>
      <c r="W44" s="6">
        <v>41</v>
      </c>
      <c r="X44" s="6">
        <v>20</v>
      </c>
      <c r="Y44" s="6">
        <v>39</v>
      </c>
      <c r="Z44">
        <f t="shared" si="1"/>
        <v>1077</v>
      </c>
      <c r="AA44" s="5" t="s">
        <v>33</v>
      </c>
    </row>
    <row r="45" spans="1:27">
      <c r="A45" s="3">
        <v>2068</v>
      </c>
      <c r="B45" s="4" t="s">
        <v>219</v>
      </c>
      <c r="C45" s="4" t="s">
        <v>220</v>
      </c>
      <c r="D45">
        <v>47</v>
      </c>
      <c r="E45">
        <v>57</v>
      </c>
      <c r="F45">
        <v>54</v>
      </c>
      <c r="G45">
        <v>52</v>
      </c>
      <c r="H45" s="5">
        <v>42</v>
      </c>
      <c r="I45" s="6">
        <v>39</v>
      </c>
      <c r="J45" s="6">
        <v>35</v>
      </c>
      <c r="K45" s="6">
        <v>46</v>
      </c>
      <c r="L45" s="6">
        <v>30</v>
      </c>
      <c r="M45" s="6">
        <v>44</v>
      </c>
      <c r="N45" s="6">
        <v>53</v>
      </c>
      <c r="O45" s="6">
        <v>18</v>
      </c>
      <c r="P45" s="6">
        <v>74</v>
      </c>
      <c r="Q45" s="6">
        <v>56</v>
      </c>
      <c r="R45" s="6">
        <v>71</v>
      </c>
      <c r="S45" s="6">
        <v>57</v>
      </c>
      <c r="T45" s="6">
        <v>13</v>
      </c>
      <c r="U45" s="6">
        <v>33</v>
      </c>
      <c r="V45" s="6">
        <v>21</v>
      </c>
      <c r="W45" s="6">
        <v>35</v>
      </c>
      <c r="X45" s="6">
        <v>20</v>
      </c>
      <c r="Y45" s="6">
        <v>36</v>
      </c>
      <c r="Z45">
        <f t="shared" si="1"/>
        <v>933</v>
      </c>
      <c r="AA45" s="5" t="s">
        <v>30</v>
      </c>
    </row>
    <row r="46" spans="1:27">
      <c r="A46" s="3">
        <v>2025</v>
      </c>
      <c r="B46" s="4" t="s">
        <v>223</v>
      </c>
      <c r="C46" s="4" t="s">
        <v>224</v>
      </c>
      <c r="D46">
        <v>61</v>
      </c>
      <c r="E46">
        <v>61</v>
      </c>
      <c r="F46">
        <v>67</v>
      </c>
      <c r="G46">
        <v>53</v>
      </c>
      <c r="H46" s="5">
        <v>53</v>
      </c>
      <c r="I46" s="6">
        <v>30</v>
      </c>
      <c r="J46" s="6">
        <v>33</v>
      </c>
      <c r="K46" s="6">
        <v>38</v>
      </c>
      <c r="L46" s="6">
        <v>38</v>
      </c>
      <c r="M46" s="6">
        <v>38</v>
      </c>
      <c r="N46" s="6">
        <v>56</v>
      </c>
      <c r="O46" s="6">
        <v>15</v>
      </c>
      <c r="P46" s="6">
        <v>73</v>
      </c>
      <c r="Q46" s="6">
        <v>54</v>
      </c>
      <c r="R46" s="6">
        <v>66</v>
      </c>
      <c r="S46" s="6">
        <v>62</v>
      </c>
      <c r="T46" s="6">
        <v>16</v>
      </c>
      <c r="U46" s="6">
        <v>32</v>
      </c>
      <c r="V46" s="6">
        <v>19</v>
      </c>
      <c r="W46" s="6">
        <v>40</v>
      </c>
      <c r="X46" s="6">
        <v>20</v>
      </c>
      <c r="Y46" s="6">
        <v>45</v>
      </c>
      <c r="Z46">
        <f t="shared" si="1"/>
        <v>970</v>
      </c>
      <c r="AA46" s="5" t="s">
        <v>30</v>
      </c>
    </row>
    <row r="47" spans="1:27">
      <c r="A47" s="3">
        <v>2026</v>
      </c>
      <c r="B47" s="4" t="s">
        <v>227</v>
      </c>
      <c r="C47" s="4" t="s">
        <v>228</v>
      </c>
      <c r="D47">
        <v>58</v>
      </c>
      <c r="E47">
        <v>50</v>
      </c>
      <c r="F47">
        <v>58</v>
      </c>
      <c r="G47">
        <v>60</v>
      </c>
      <c r="H47" s="5">
        <v>57</v>
      </c>
      <c r="I47" s="6">
        <v>38</v>
      </c>
      <c r="J47" s="6">
        <v>32</v>
      </c>
      <c r="K47" s="6">
        <v>40</v>
      </c>
      <c r="L47" s="6">
        <v>37</v>
      </c>
      <c r="M47" s="6">
        <v>37</v>
      </c>
      <c r="N47" s="6">
        <v>63</v>
      </c>
      <c r="O47" s="6">
        <v>13</v>
      </c>
      <c r="P47" s="6">
        <v>80</v>
      </c>
      <c r="Q47" s="6">
        <v>69</v>
      </c>
      <c r="R47" s="6">
        <v>67</v>
      </c>
      <c r="S47" s="6">
        <v>62</v>
      </c>
      <c r="T47" s="6">
        <v>18</v>
      </c>
      <c r="U47" s="6">
        <v>40</v>
      </c>
      <c r="V47" s="6">
        <v>21</v>
      </c>
      <c r="W47" s="6">
        <v>39</v>
      </c>
      <c r="X47" s="6">
        <v>21</v>
      </c>
      <c r="Y47" s="6">
        <v>39</v>
      </c>
      <c r="Z47">
        <f t="shared" si="1"/>
        <v>999</v>
      </c>
      <c r="AA47" s="5" t="s">
        <v>33</v>
      </c>
    </row>
    <row r="48" spans="1:27">
      <c r="A48" s="3">
        <v>2063</v>
      </c>
      <c r="B48" s="4" t="s">
        <v>229</v>
      </c>
      <c r="C48" s="4" t="s">
        <v>230</v>
      </c>
      <c r="D48">
        <v>47</v>
      </c>
      <c r="E48">
        <v>58</v>
      </c>
      <c r="F48">
        <v>61</v>
      </c>
      <c r="G48">
        <v>64</v>
      </c>
      <c r="H48" s="5">
        <v>53</v>
      </c>
      <c r="I48" s="6">
        <v>38</v>
      </c>
      <c r="J48" s="6">
        <v>33</v>
      </c>
      <c r="K48" s="6">
        <v>41</v>
      </c>
      <c r="L48" s="6">
        <v>31</v>
      </c>
      <c r="M48" s="6">
        <v>43</v>
      </c>
      <c r="N48" s="6">
        <v>54</v>
      </c>
      <c r="O48" s="6">
        <v>18</v>
      </c>
      <c r="P48" s="6">
        <v>70</v>
      </c>
      <c r="Q48" s="6">
        <v>53</v>
      </c>
      <c r="R48" s="6">
        <v>71</v>
      </c>
      <c r="S48" s="6">
        <v>50</v>
      </c>
      <c r="T48" s="6">
        <v>19</v>
      </c>
      <c r="U48" s="6">
        <v>22</v>
      </c>
      <c r="V48" s="6">
        <v>20</v>
      </c>
      <c r="W48" s="6">
        <v>32</v>
      </c>
      <c r="X48" s="6">
        <v>21</v>
      </c>
      <c r="Y48" s="6">
        <v>39</v>
      </c>
      <c r="Z48">
        <f t="shared" si="1"/>
        <v>938</v>
      </c>
      <c r="AA48" s="5" t="s">
        <v>30</v>
      </c>
    </row>
    <row r="49" spans="1:27">
      <c r="A49" s="3">
        <v>2027</v>
      </c>
      <c r="B49" s="4" t="s">
        <v>233</v>
      </c>
      <c r="C49" s="4" t="s">
        <v>234</v>
      </c>
      <c r="D49">
        <v>89</v>
      </c>
      <c r="E49">
        <v>74</v>
      </c>
      <c r="F49">
        <v>66</v>
      </c>
      <c r="G49">
        <v>63</v>
      </c>
      <c r="H49" s="5">
        <v>62</v>
      </c>
      <c r="I49" s="6">
        <v>35</v>
      </c>
      <c r="J49" s="6">
        <v>44</v>
      </c>
      <c r="K49" s="6">
        <v>45</v>
      </c>
      <c r="L49" s="6">
        <v>44</v>
      </c>
      <c r="M49" s="6">
        <v>39</v>
      </c>
      <c r="N49" s="6">
        <v>86</v>
      </c>
      <c r="O49" s="6">
        <v>17</v>
      </c>
      <c r="P49" s="6">
        <v>81</v>
      </c>
      <c r="Q49" s="6">
        <v>62</v>
      </c>
      <c r="R49" s="6">
        <v>85</v>
      </c>
      <c r="S49" s="6">
        <v>77</v>
      </c>
      <c r="T49" s="6">
        <v>24</v>
      </c>
      <c r="U49" s="6">
        <v>40</v>
      </c>
      <c r="V49" s="6">
        <v>21</v>
      </c>
      <c r="W49" s="6">
        <v>44</v>
      </c>
      <c r="X49" s="6">
        <v>20</v>
      </c>
      <c r="Y49" s="6">
        <v>45</v>
      </c>
      <c r="Z49">
        <f t="shared" si="1"/>
        <v>1163</v>
      </c>
      <c r="AA49" s="5" t="s">
        <v>33</v>
      </c>
    </row>
    <row r="50" spans="1:27">
      <c r="A50" s="3">
        <v>2028</v>
      </c>
      <c r="B50" s="4" t="s">
        <v>237</v>
      </c>
      <c r="C50" s="4" t="s">
        <v>238</v>
      </c>
      <c r="D50">
        <v>47</v>
      </c>
      <c r="E50">
        <v>43</v>
      </c>
      <c r="F50">
        <v>53</v>
      </c>
      <c r="G50">
        <v>49</v>
      </c>
      <c r="H50" s="5">
        <v>43</v>
      </c>
      <c r="I50" s="6">
        <v>35</v>
      </c>
      <c r="J50" s="6">
        <v>30</v>
      </c>
      <c r="K50" s="6">
        <v>38</v>
      </c>
      <c r="L50" s="6">
        <v>32</v>
      </c>
      <c r="M50" s="6">
        <v>35</v>
      </c>
      <c r="N50" s="6">
        <v>36</v>
      </c>
      <c r="O50" s="6">
        <v>10</v>
      </c>
      <c r="P50" s="6">
        <v>62</v>
      </c>
      <c r="Q50" s="6">
        <v>53</v>
      </c>
      <c r="R50" s="6">
        <v>44</v>
      </c>
      <c r="S50" s="6">
        <v>56</v>
      </c>
      <c r="T50" s="6">
        <v>13</v>
      </c>
      <c r="U50" s="6">
        <v>23</v>
      </c>
      <c r="V50" s="6">
        <v>18</v>
      </c>
      <c r="W50" s="6">
        <v>32</v>
      </c>
      <c r="X50" s="6">
        <v>18</v>
      </c>
      <c r="Y50" s="6">
        <v>33</v>
      </c>
      <c r="Z50">
        <f t="shared" si="1"/>
        <v>803</v>
      </c>
      <c r="AA50" s="5" t="s">
        <v>55</v>
      </c>
    </row>
    <row r="51" spans="1:27">
      <c r="A51" s="3">
        <v>2030</v>
      </c>
      <c r="B51" s="4" t="s">
        <v>243</v>
      </c>
      <c r="C51" s="4" t="s">
        <v>244</v>
      </c>
      <c r="D51">
        <v>78</v>
      </c>
      <c r="E51">
        <v>47</v>
      </c>
      <c r="F51">
        <v>58</v>
      </c>
      <c r="G51">
        <v>72</v>
      </c>
      <c r="H51" s="5">
        <v>47</v>
      </c>
      <c r="I51" s="6">
        <v>35</v>
      </c>
      <c r="J51" s="6">
        <v>24</v>
      </c>
      <c r="K51" s="6">
        <v>37</v>
      </c>
      <c r="L51" s="6">
        <v>31</v>
      </c>
      <c r="M51" s="6">
        <v>34</v>
      </c>
      <c r="N51" s="6">
        <v>68</v>
      </c>
      <c r="O51" s="6">
        <v>10</v>
      </c>
      <c r="P51" s="6">
        <v>76</v>
      </c>
      <c r="Q51" s="6">
        <v>61</v>
      </c>
      <c r="R51" s="6">
        <v>51</v>
      </c>
      <c r="S51" s="6">
        <v>62</v>
      </c>
      <c r="T51" s="6">
        <v>19</v>
      </c>
      <c r="U51" s="6">
        <v>22</v>
      </c>
      <c r="V51" s="6">
        <v>16</v>
      </c>
      <c r="W51" s="6">
        <v>38</v>
      </c>
      <c r="X51" s="6">
        <v>17</v>
      </c>
      <c r="Y51" s="6">
        <v>20</v>
      </c>
      <c r="Z51">
        <f t="shared" si="1"/>
        <v>923</v>
      </c>
      <c r="AA51" s="5" t="s">
        <v>30</v>
      </c>
    </row>
    <row r="52" spans="1:27">
      <c r="A52" s="3">
        <v>2069</v>
      </c>
      <c r="B52" s="4" t="s">
        <v>245</v>
      </c>
      <c r="C52" s="4" t="s">
        <v>246</v>
      </c>
      <c r="D52">
        <v>79</v>
      </c>
      <c r="E52">
        <v>72</v>
      </c>
      <c r="F52">
        <v>70</v>
      </c>
      <c r="G52">
        <v>80</v>
      </c>
      <c r="H52" s="5">
        <v>72</v>
      </c>
      <c r="I52" s="6">
        <v>42</v>
      </c>
      <c r="J52" s="6">
        <v>43</v>
      </c>
      <c r="K52" s="6">
        <v>47</v>
      </c>
      <c r="L52" s="6">
        <v>47</v>
      </c>
      <c r="M52" s="6">
        <v>44</v>
      </c>
      <c r="N52" s="6">
        <v>79</v>
      </c>
      <c r="O52" s="6">
        <v>21</v>
      </c>
      <c r="P52" s="6">
        <v>81</v>
      </c>
      <c r="Q52" s="6">
        <v>76</v>
      </c>
      <c r="R52" s="6">
        <v>77</v>
      </c>
      <c r="S52" s="6">
        <v>79</v>
      </c>
      <c r="T52" s="6">
        <v>24</v>
      </c>
      <c r="U52" s="6">
        <v>33</v>
      </c>
      <c r="V52" s="6">
        <v>24</v>
      </c>
      <c r="W52" s="6">
        <v>46</v>
      </c>
      <c r="X52" s="6">
        <v>24</v>
      </c>
      <c r="Y52" s="6">
        <v>45</v>
      </c>
      <c r="Z52">
        <f t="shared" si="1"/>
        <v>1205</v>
      </c>
      <c r="AA52" s="5" t="s">
        <v>33</v>
      </c>
    </row>
    <row r="53" spans="1:27">
      <c r="A53" s="3">
        <v>2031</v>
      </c>
      <c r="B53" s="4" t="s">
        <v>249</v>
      </c>
      <c r="C53" s="4" t="s">
        <v>250</v>
      </c>
      <c r="D53">
        <v>64</v>
      </c>
      <c r="E53">
        <v>60</v>
      </c>
      <c r="F53">
        <v>77</v>
      </c>
      <c r="G53">
        <v>73</v>
      </c>
      <c r="H53" s="5">
        <v>64</v>
      </c>
      <c r="I53" s="6">
        <v>33</v>
      </c>
      <c r="J53" s="6">
        <v>34</v>
      </c>
      <c r="K53" s="6">
        <v>40</v>
      </c>
      <c r="L53" s="6">
        <v>39</v>
      </c>
      <c r="M53" s="6">
        <v>36</v>
      </c>
      <c r="N53" s="6">
        <v>57</v>
      </c>
      <c r="O53" s="6">
        <v>17</v>
      </c>
      <c r="P53" s="6">
        <v>82</v>
      </c>
      <c r="Q53" s="6">
        <v>75</v>
      </c>
      <c r="R53" s="6">
        <v>79</v>
      </c>
      <c r="S53" s="6">
        <v>66</v>
      </c>
      <c r="T53" s="6">
        <v>22</v>
      </c>
      <c r="U53" s="6">
        <v>35</v>
      </c>
      <c r="V53" s="6">
        <v>22</v>
      </c>
      <c r="W53" s="6">
        <v>41</v>
      </c>
      <c r="X53" s="6">
        <v>20</v>
      </c>
      <c r="Y53" s="6">
        <v>39</v>
      </c>
      <c r="Z53">
        <f t="shared" si="1"/>
        <v>1075</v>
      </c>
      <c r="AA53" s="5" t="s">
        <v>33</v>
      </c>
    </row>
    <row r="54" spans="1:27">
      <c r="A54" s="3">
        <v>2032</v>
      </c>
      <c r="B54" s="4" t="s">
        <v>251</v>
      </c>
      <c r="C54" s="4" t="s">
        <v>252</v>
      </c>
      <c r="D54">
        <v>88</v>
      </c>
      <c r="E54">
        <v>55</v>
      </c>
      <c r="F54">
        <v>62</v>
      </c>
      <c r="G54">
        <v>67</v>
      </c>
      <c r="H54" s="5">
        <v>57</v>
      </c>
      <c r="I54" s="6">
        <v>37</v>
      </c>
      <c r="J54" s="6">
        <v>29</v>
      </c>
      <c r="K54" s="6">
        <v>47</v>
      </c>
      <c r="L54" s="6">
        <v>41</v>
      </c>
      <c r="M54" s="6">
        <v>43</v>
      </c>
      <c r="N54" s="9">
        <v>48</v>
      </c>
      <c r="O54" s="6">
        <v>19</v>
      </c>
      <c r="P54" s="6">
        <v>73</v>
      </c>
      <c r="Q54" s="6">
        <v>51</v>
      </c>
      <c r="R54" s="6">
        <v>60</v>
      </c>
      <c r="S54" s="6">
        <v>56</v>
      </c>
      <c r="T54" s="6">
        <v>20</v>
      </c>
      <c r="U54" s="6">
        <v>27</v>
      </c>
      <c r="V54" s="6">
        <v>22</v>
      </c>
      <c r="W54" s="6">
        <v>22</v>
      </c>
      <c r="X54" s="6">
        <v>24</v>
      </c>
      <c r="Y54" s="6">
        <v>29</v>
      </c>
      <c r="Z54">
        <f t="shared" si="1"/>
        <v>977</v>
      </c>
      <c r="AA54" s="5" t="s">
        <v>55</v>
      </c>
    </row>
    <row r="55" spans="1:27">
      <c r="A55" s="3">
        <v>2033</v>
      </c>
      <c r="B55" s="4" t="s">
        <v>255</v>
      </c>
      <c r="C55" s="4" t="s">
        <v>256</v>
      </c>
      <c r="D55">
        <v>66</v>
      </c>
      <c r="E55">
        <v>47</v>
      </c>
      <c r="F55">
        <v>67</v>
      </c>
      <c r="G55">
        <v>62</v>
      </c>
      <c r="H55" s="5">
        <v>42</v>
      </c>
      <c r="I55" s="6">
        <v>40</v>
      </c>
      <c r="J55" s="6">
        <v>32</v>
      </c>
      <c r="K55" s="6">
        <v>41</v>
      </c>
      <c r="L55" s="6">
        <v>38</v>
      </c>
      <c r="M55" s="6">
        <v>43</v>
      </c>
      <c r="N55" s="6">
        <v>58</v>
      </c>
      <c r="O55" s="6">
        <v>17</v>
      </c>
      <c r="P55" s="6">
        <v>73</v>
      </c>
      <c r="Q55" s="6">
        <v>52</v>
      </c>
      <c r="R55" s="6">
        <v>77</v>
      </c>
      <c r="S55" s="6">
        <v>58</v>
      </c>
      <c r="T55" s="6">
        <v>19</v>
      </c>
      <c r="U55" s="6">
        <v>31</v>
      </c>
      <c r="V55" s="6">
        <v>22</v>
      </c>
      <c r="W55" s="6">
        <v>42</v>
      </c>
      <c r="X55" s="6">
        <v>22</v>
      </c>
      <c r="Y55" s="6">
        <v>43</v>
      </c>
      <c r="Z55">
        <f t="shared" si="1"/>
        <v>992</v>
      </c>
      <c r="AA55" s="5" t="s">
        <v>33</v>
      </c>
    </row>
    <row r="56" spans="1:27">
      <c r="A56" s="3">
        <v>2034</v>
      </c>
      <c r="B56" s="4" t="s">
        <v>257</v>
      </c>
      <c r="C56" s="4" t="s">
        <v>258</v>
      </c>
      <c r="D56">
        <v>53</v>
      </c>
      <c r="E56">
        <v>40</v>
      </c>
      <c r="F56">
        <v>58</v>
      </c>
      <c r="G56">
        <v>43</v>
      </c>
      <c r="H56" s="5">
        <v>40</v>
      </c>
      <c r="I56" s="6">
        <v>38</v>
      </c>
      <c r="J56" s="6">
        <v>35</v>
      </c>
      <c r="K56" s="6">
        <v>40</v>
      </c>
      <c r="L56" s="6">
        <v>30</v>
      </c>
      <c r="M56" s="6">
        <v>40</v>
      </c>
      <c r="N56" s="6">
        <v>58</v>
      </c>
      <c r="O56" s="6">
        <v>19</v>
      </c>
      <c r="P56" s="6">
        <v>59</v>
      </c>
      <c r="Q56" s="6">
        <v>33</v>
      </c>
      <c r="R56" s="6">
        <v>29</v>
      </c>
      <c r="S56" s="6">
        <v>59</v>
      </c>
      <c r="T56" s="6">
        <v>20</v>
      </c>
      <c r="U56" s="6">
        <v>10</v>
      </c>
      <c r="V56" s="6">
        <v>17</v>
      </c>
      <c r="W56" s="6">
        <v>40</v>
      </c>
      <c r="X56" s="6">
        <v>18</v>
      </c>
      <c r="Y56" s="6">
        <v>35</v>
      </c>
      <c r="Z56">
        <f t="shared" si="1"/>
        <v>814</v>
      </c>
      <c r="AA56" s="5" t="s">
        <v>55</v>
      </c>
    </row>
    <row r="57" spans="1:27">
      <c r="A57" s="3">
        <v>2035</v>
      </c>
      <c r="B57" s="4" t="s">
        <v>259</v>
      </c>
      <c r="C57" s="4" t="s">
        <v>260</v>
      </c>
      <c r="D57">
        <v>79</v>
      </c>
      <c r="E57">
        <v>40</v>
      </c>
      <c r="F57">
        <v>63</v>
      </c>
      <c r="G57">
        <v>52</v>
      </c>
      <c r="H57" s="5">
        <v>51</v>
      </c>
      <c r="I57" s="6">
        <v>37</v>
      </c>
      <c r="J57" s="6">
        <v>35</v>
      </c>
      <c r="K57" s="6">
        <v>39</v>
      </c>
      <c r="L57" s="6">
        <v>38</v>
      </c>
      <c r="M57" s="6">
        <v>35</v>
      </c>
      <c r="N57" s="6">
        <v>75</v>
      </c>
      <c r="O57" s="6">
        <v>15</v>
      </c>
      <c r="P57" s="6">
        <v>76</v>
      </c>
      <c r="Q57" s="6">
        <v>51</v>
      </c>
      <c r="R57" s="6">
        <v>65</v>
      </c>
      <c r="S57" s="6">
        <v>65</v>
      </c>
      <c r="T57" s="6">
        <v>14</v>
      </c>
      <c r="U57" s="6">
        <v>36</v>
      </c>
      <c r="V57" s="6">
        <v>21</v>
      </c>
      <c r="W57" s="6">
        <v>30</v>
      </c>
      <c r="X57" s="6">
        <v>19</v>
      </c>
      <c r="Y57" s="6">
        <v>33</v>
      </c>
      <c r="Z57">
        <f t="shared" si="1"/>
        <v>969</v>
      </c>
      <c r="AA57" s="5" t="s">
        <v>30</v>
      </c>
    </row>
    <row r="58" spans="1:27">
      <c r="A58" s="3">
        <v>2029</v>
      </c>
      <c r="B58" s="4" t="s">
        <v>265</v>
      </c>
      <c r="C58" s="4" t="s">
        <v>266</v>
      </c>
      <c r="D58">
        <v>67</v>
      </c>
      <c r="E58">
        <v>46</v>
      </c>
      <c r="F58">
        <v>60</v>
      </c>
      <c r="G58">
        <v>63</v>
      </c>
      <c r="H58" s="5">
        <v>58</v>
      </c>
      <c r="I58" s="6">
        <v>35</v>
      </c>
      <c r="J58" s="6">
        <v>29</v>
      </c>
      <c r="K58" s="6">
        <v>40</v>
      </c>
      <c r="L58" s="6">
        <v>38</v>
      </c>
      <c r="M58" s="6">
        <v>36</v>
      </c>
      <c r="N58" s="6">
        <v>68</v>
      </c>
      <c r="O58" s="6">
        <v>11</v>
      </c>
      <c r="P58" s="6">
        <v>65</v>
      </c>
      <c r="Q58" s="6">
        <v>43</v>
      </c>
      <c r="R58" s="6">
        <v>69</v>
      </c>
      <c r="S58" s="6">
        <v>58</v>
      </c>
      <c r="T58" s="6">
        <v>14</v>
      </c>
      <c r="U58" s="6">
        <v>31</v>
      </c>
      <c r="V58" s="6">
        <v>18</v>
      </c>
      <c r="W58" s="6">
        <v>42</v>
      </c>
      <c r="X58" s="6">
        <v>18</v>
      </c>
      <c r="Y58" s="6">
        <v>36</v>
      </c>
      <c r="Z58">
        <f t="shared" si="1"/>
        <v>945</v>
      </c>
      <c r="AA58" s="5" t="s">
        <v>30</v>
      </c>
    </row>
    <row r="59" spans="1:27">
      <c r="A59" s="3">
        <v>2036</v>
      </c>
      <c r="B59" s="4" t="s">
        <v>267</v>
      </c>
      <c r="C59" s="4" t="s">
        <v>268</v>
      </c>
      <c r="D59">
        <v>76</v>
      </c>
      <c r="E59">
        <v>54</v>
      </c>
      <c r="F59">
        <v>59</v>
      </c>
      <c r="G59">
        <v>72</v>
      </c>
      <c r="H59" s="5">
        <v>55</v>
      </c>
      <c r="I59" s="6">
        <v>32</v>
      </c>
      <c r="J59" s="6">
        <v>27</v>
      </c>
      <c r="K59" s="6">
        <v>43</v>
      </c>
      <c r="L59" s="6">
        <v>44</v>
      </c>
      <c r="M59" s="6">
        <v>41</v>
      </c>
      <c r="N59" s="6">
        <v>66</v>
      </c>
      <c r="O59" s="6">
        <v>18</v>
      </c>
      <c r="P59" s="6">
        <v>83</v>
      </c>
      <c r="Q59" s="6">
        <v>61</v>
      </c>
      <c r="R59" s="6">
        <v>81</v>
      </c>
      <c r="S59" s="6">
        <v>78</v>
      </c>
      <c r="T59" s="6">
        <v>16</v>
      </c>
      <c r="U59" s="6">
        <v>27</v>
      </c>
      <c r="V59" s="6">
        <v>21</v>
      </c>
      <c r="W59" s="6">
        <v>40</v>
      </c>
      <c r="X59" s="6">
        <v>22</v>
      </c>
      <c r="Y59" s="6">
        <v>36</v>
      </c>
      <c r="Z59">
        <f t="shared" si="1"/>
        <v>1052</v>
      </c>
      <c r="AA59" s="5" t="s">
        <v>33</v>
      </c>
    </row>
    <row r="60" spans="1:27">
      <c r="A60" s="3">
        <v>2037</v>
      </c>
      <c r="B60" s="4" t="s">
        <v>273</v>
      </c>
      <c r="C60" s="4" t="s">
        <v>274</v>
      </c>
      <c r="D60">
        <v>67</v>
      </c>
      <c r="E60">
        <v>69</v>
      </c>
      <c r="F60">
        <v>76</v>
      </c>
      <c r="G60">
        <v>77</v>
      </c>
      <c r="H60" s="5">
        <v>64</v>
      </c>
      <c r="I60" s="6">
        <v>45</v>
      </c>
      <c r="J60" s="6">
        <v>46</v>
      </c>
      <c r="K60" s="6">
        <v>40</v>
      </c>
      <c r="L60" s="6">
        <v>43</v>
      </c>
      <c r="M60" s="6">
        <v>36</v>
      </c>
      <c r="N60" s="6">
        <v>81</v>
      </c>
      <c r="O60" s="6">
        <v>13</v>
      </c>
      <c r="P60" s="6">
        <v>77</v>
      </c>
      <c r="Q60" s="6">
        <v>67</v>
      </c>
      <c r="R60" s="6">
        <v>83</v>
      </c>
      <c r="S60" s="6">
        <v>77</v>
      </c>
      <c r="T60" s="6">
        <v>24</v>
      </c>
      <c r="U60" s="6">
        <v>22</v>
      </c>
      <c r="V60" s="6">
        <v>22</v>
      </c>
      <c r="W60" s="6">
        <v>40</v>
      </c>
      <c r="X60" s="6">
        <v>21</v>
      </c>
      <c r="Y60" s="6">
        <v>42</v>
      </c>
      <c r="Z60">
        <f t="shared" si="1"/>
        <v>1132</v>
      </c>
      <c r="AA60" s="5" t="s">
        <v>33</v>
      </c>
    </row>
    <row r="61" spans="1:27">
      <c r="A61" s="3">
        <v>2072</v>
      </c>
      <c r="B61" s="4" t="s">
        <v>279</v>
      </c>
      <c r="C61" s="4" t="s">
        <v>280</v>
      </c>
      <c r="D61">
        <v>84</v>
      </c>
      <c r="E61">
        <v>58</v>
      </c>
      <c r="F61">
        <v>68</v>
      </c>
      <c r="G61">
        <v>73</v>
      </c>
      <c r="H61" s="5">
        <v>75</v>
      </c>
      <c r="I61" s="6">
        <v>35</v>
      </c>
      <c r="J61" s="6">
        <v>38</v>
      </c>
      <c r="K61" s="6">
        <v>46</v>
      </c>
      <c r="L61" s="6">
        <v>45</v>
      </c>
      <c r="M61" s="6">
        <v>43</v>
      </c>
      <c r="N61" s="6">
        <v>69</v>
      </c>
      <c r="O61" s="6">
        <v>21</v>
      </c>
      <c r="P61" s="6">
        <v>82</v>
      </c>
      <c r="Q61" s="6">
        <v>61</v>
      </c>
      <c r="R61" s="6">
        <v>76</v>
      </c>
      <c r="S61" s="6">
        <v>86</v>
      </c>
      <c r="T61" s="6">
        <v>24</v>
      </c>
      <c r="U61" s="6">
        <v>41</v>
      </c>
      <c r="V61" s="6">
        <v>24</v>
      </c>
      <c r="W61" s="6">
        <v>46</v>
      </c>
      <c r="X61" s="6">
        <v>24</v>
      </c>
      <c r="Y61" s="6">
        <v>42</v>
      </c>
      <c r="Z61">
        <f t="shared" si="1"/>
        <v>1161</v>
      </c>
      <c r="AA61" s="5" t="s">
        <v>33</v>
      </c>
    </row>
    <row r="62" spans="1:27">
      <c r="A62" s="3">
        <v>2039</v>
      </c>
      <c r="B62" s="4" t="s">
        <v>281</v>
      </c>
      <c r="C62" s="4" t="s">
        <v>282</v>
      </c>
      <c r="D62">
        <v>72</v>
      </c>
      <c r="E62">
        <v>57</v>
      </c>
      <c r="F62">
        <v>71</v>
      </c>
      <c r="G62">
        <v>63</v>
      </c>
      <c r="H62" s="5">
        <v>78</v>
      </c>
      <c r="I62" s="6">
        <v>39</v>
      </c>
      <c r="J62" s="6">
        <v>41</v>
      </c>
      <c r="K62" s="6">
        <v>42</v>
      </c>
      <c r="L62" s="6">
        <v>40</v>
      </c>
      <c r="M62" s="6">
        <v>44</v>
      </c>
      <c r="N62" s="6">
        <v>64</v>
      </c>
      <c r="O62" s="6">
        <v>22</v>
      </c>
      <c r="P62" s="6">
        <v>79</v>
      </c>
      <c r="Q62" s="6">
        <v>57</v>
      </c>
      <c r="R62" s="6">
        <v>70</v>
      </c>
      <c r="S62" s="6">
        <v>82</v>
      </c>
      <c r="T62" s="6">
        <v>24</v>
      </c>
      <c r="U62" s="6">
        <v>27</v>
      </c>
      <c r="V62" s="6">
        <v>23</v>
      </c>
      <c r="W62" s="6">
        <v>40</v>
      </c>
      <c r="X62" s="6">
        <v>24</v>
      </c>
      <c r="Y62" s="6">
        <v>33</v>
      </c>
      <c r="Z62">
        <f t="shared" si="1"/>
        <v>1092</v>
      </c>
      <c r="AA62" s="5" t="s">
        <v>33</v>
      </c>
    </row>
    <row r="63" spans="1:27">
      <c r="A63" s="3">
        <v>2040</v>
      </c>
      <c r="B63" s="4" t="s">
        <v>287</v>
      </c>
      <c r="C63" s="4" t="s">
        <v>288</v>
      </c>
      <c r="D63">
        <v>60</v>
      </c>
      <c r="E63">
        <v>60</v>
      </c>
      <c r="F63">
        <v>61</v>
      </c>
      <c r="G63">
        <v>60</v>
      </c>
      <c r="H63" s="5">
        <v>52</v>
      </c>
      <c r="I63" s="6">
        <v>39</v>
      </c>
      <c r="J63" s="6">
        <v>37</v>
      </c>
      <c r="K63" s="6">
        <v>39</v>
      </c>
      <c r="L63" s="6">
        <v>44</v>
      </c>
      <c r="M63" s="6">
        <v>37</v>
      </c>
      <c r="N63" s="6">
        <v>68</v>
      </c>
      <c r="O63" s="6">
        <v>15</v>
      </c>
      <c r="P63" s="6">
        <v>73</v>
      </c>
      <c r="Q63" s="6">
        <v>55</v>
      </c>
      <c r="R63" s="6">
        <v>70</v>
      </c>
      <c r="S63" s="6">
        <v>66</v>
      </c>
      <c r="T63" s="6">
        <v>21</v>
      </c>
      <c r="U63" s="6">
        <v>40</v>
      </c>
      <c r="V63" s="6">
        <v>22</v>
      </c>
      <c r="W63" s="6">
        <v>41</v>
      </c>
      <c r="X63" s="6">
        <v>22</v>
      </c>
      <c r="Y63" s="6">
        <v>40</v>
      </c>
      <c r="Z63">
        <f t="shared" si="1"/>
        <v>1022</v>
      </c>
      <c r="AA63" s="5" t="s">
        <v>33</v>
      </c>
    </row>
    <row r="64" spans="1:27">
      <c r="A64" s="3">
        <v>2059</v>
      </c>
      <c r="B64" s="4" t="s">
        <v>291</v>
      </c>
      <c r="C64" s="4" t="s">
        <v>292</v>
      </c>
      <c r="D64">
        <v>74</v>
      </c>
      <c r="E64">
        <v>47</v>
      </c>
      <c r="F64">
        <v>76</v>
      </c>
      <c r="G64">
        <v>64</v>
      </c>
      <c r="H64" s="5">
        <v>73</v>
      </c>
      <c r="I64" s="6">
        <v>28</v>
      </c>
      <c r="J64" s="6">
        <v>30</v>
      </c>
      <c r="K64" s="6">
        <v>41</v>
      </c>
      <c r="L64" s="6">
        <v>35</v>
      </c>
      <c r="M64" s="6">
        <v>46</v>
      </c>
      <c r="N64" s="6">
        <v>73</v>
      </c>
      <c r="O64" s="6">
        <v>18</v>
      </c>
      <c r="P64" s="6">
        <v>80</v>
      </c>
      <c r="Q64" s="6">
        <v>68</v>
      </c>
      <c r="R64" s="6">
        <v>77</v>
      </c>
      <c r="S64" s="6">
        <v>79</v>
      </c>
      <c r="T64" s="6">
        <v>20</v>
      </c>
      <c r="U64" s="6">
        <v>29</v>
      </c>
      <c r="V64" s="6">
        <v>22</v>
      </c>
      <c r="W64" s="6">
        <v>41</v>
      </c>
      <c r="X64" s="6">
        <v>23</v>
      </c>
      <c r="Y64" s="6">
        <v>36</v>
      </c>
      <c r="Z64">
        <f t="shared" si="1"/>
        <v>1080</v>
      </c>
      <c r="AA64" s="5" t="s">
        <v>33</v>
      </c>
    </row>
    <row r="65" spans="1:27">
      <c r="A65" s="3">
        <v>2008</v>
      </c>
      <c r="B65" s="4" t="s">
        <v>295</v>
      </c>
      <c r="C65" s="4" t="s">
        <v>296</v>
      </c>
      <c r="D65">
        <v>60</v>
      </c>
      <c r="E65">
        <v>50</v>
      </c>
      <c r="F65">
        <v>65</v>
      </c>
      <c r="G65">
        <v>66</v>
      </c>
      <c r="H65" s="5">
        <v>56</v>
      </c>
      <c r="I65" s="6">
        <v>30</v>
      </c>
      <c r="J65" s="6">
        <v>37</v>
      </c>
      <c r="K65" s="6">
        <v>35</v>
      </c>
      <c r="L65" s="6">
        <v>43</v>
      </c>
      <c r="M65" s="6">
        <v>35</v>
      </c>
      <c r="N65" s="6">
        <v>64</v>
      </c>
      <c r="O65" s="6">
        <v>15</v>
      </c>
      <c r="P65" s="6">
        <v>78</v>
      </c>
      <c r="Q65" s="6">
        <v>59</v>
      </c>
      <c r="R65" s="6">
        <v>80</v>
      </c>
      <c r="S65" s="6">
        <v>53</v>
      </c>
      <c r="T65" s="6">
        <v>12</v>
      </c>
      <c r="U65" s="6">
        <v>27</v>
      </c>
      <c r="V65" s="6">
        <v>22</v>
      </c>
      <c r="W65" s="6">
        <v>38</v>
      </c>
      <c r="X65" s="6">
        <v>21</v>
      </c>
      <c r="Y65" s="6">
        <v>36</v>
      </c>
      <c r="Z65">
        <f t="shared" ref="Z65:Z77" si="2">SUM(D65:Y65)</f>
        <v>982</v>
      </c>
      <c r="AA65" s="5" t="s">
        <v>30</v>
      </c>
    </row>
    <row r="66" spans="1:27">
      <c r="A66" s="3">
        <v>2042</v>
      </c>
      <c r="B66" s="4" t="s">
        <v>299</v>
      </c>
      <c r="C66" s="4" t="s">
        <v>300</v>
      </c>
      <c r="D66">
        <v>69</v>
      </c>
      <c r="E66">
        <v>58</v>
      </c>
      <c r="F66">
        <v>66</v>
      </c>
      <c r="G66">
        <v>68</v>
      </c>
      <c r="H66" s="5">
        <v>63</v>
      </c>
      <c r="I66" s="6">
        <v>35</v>
      </c>
      <c r="J66" s="6">
        <v>32</v>
      </c>
      <c r="K66" s="6">
        <v>44</v>
      </c>
      <c r="L66" s="6">
        <v>41</v>
      </c>
      <c r="M66" s="6">
        <v>43</v>
      </c>
      <c r="N66" s="6">
        <v>92</v>
      </c>
      <c r="O66" s="6">
        <v>19</v>
      </c>
      <c r="P66" s="6">
        <v>71</v>
      </c>
      <c r="Q66" s="6">
        <v>63</v>
      </c>
      <c r="R66" s="6">
        <v>75</v>
      </c>
      <c r="S66" s="6">
        <v>62</v>
      </c>
      <c r="T66" s="6">
        <v>21</v>
      </c>
      <c r="U66" s="6">
        <v>40</v>
      </c>
      <c r="V66" s="6">
        <v>22</v>
      </c>
      <c r="W66" s="6">
        <v>42</v>
      </c>
      <c r="X66" s="6">
        <v>23</v>
      </c>
      <c r="Y66" s="6">
        <v>45</v>
      </c>
      <c r="Z66">
        <f t="shared" si="2"/>
        <v>1094</v>
      </c>
      <c r="AA66" s="5" t="s">
        <v>33</v>
      </c>
    </row>
    <row r="67" spans="1:27">
      <c r="A67" s="3">
        <v>2043</v>
      </c>
      <c r="B67" s="4" t="s">
        <v>303</v>
      </c>
      <c r="C67" s="4" t="s">
        <v>304</v>
      </c>
      <c r="D67">
        <v>61</v>
      </c>
      <c r="E67">
        <v>57</v>
      </c>
      <c r="F67">
        <v>55</v>
      </c>
      <c r="G67">
        <v>66</v>
      </c>
      <c r="H67" s="5">
        <v>63</v>
      </c>
      <c r="I67" s="6">
        <v>21</v>
      </c>
      <c r="J67" s="6">
        <v>28</v>
      </c>
      <c r="K67" s="6">
        <v>37</v>
      </c>
      <c r="L67" s="6">
        <v>32</v>
      </c>
      <c r="M67" s="6">
        <v>35</v>
      </c>
      <c r="N67" s="6">
        <v>77</v>
      </c>
      <c r="O67" s="6">
        <v>16</v>
      </c>
      <c r="P67" s="6">
        <v>74</v>
      </c>
      <c r="Q67" s="6">
        <v>64</v>
      </c>
      <c r="R67" s="6">
        <v>69</v>
      </c>
      <c r="S67" s="6">
        <v>70</v>
      </c>
      <c r="T67" s="6">
        <v>17</v>
      </c>
      <c r="U67" s="6">
        <v>33</v>
      </c>
      <c r="V67" s="6">
        <v>21</v>
      </c>
      <c r="W67" s="6">
        <v>40</v>
      </c>
      <c r="X67" s="6">
        <v>18</v>
      </c>
      <c r="Y67" s="6">
        <v>38</v>
      </c>
      <c r="Z67">
        <f t="shared" si="2"/>
        <v>992</v>
      </c>
      <c r="AA67" s="5" t="s">
        <v>33</v>
      </c>
    </row>
    <row r="68" spans="1:27">
      <c r="A68" s="3">
        <v>2044</v>
      </c>
      <c r="B68" s="4" t="s">
        <v>305</v>
      </c>
      <c r="C68" s="4" t="s">
        <v>306</v>
      </c>
      <c r="D68">
        <v>82</v>
      </c>
      <c r="E68">
        <v>71</v>
      </c>
      <c r="F68">
        <v>80</v>
      </c>
      <c r="G68">
        <v>80</v>
      </c>
      <c r="H68" s="5">
        <v>83</v>
      </c>
      <c r="I68" s="6">
        <v>38</v>
      </c>
      <c r="J68" s="6">
        <v>31</v>
      </c>
      <c r="K68" s="6">
        <v>42</v>
      </c>
      <c r="L68" s="6">
        <v>42</v>
      </c>
      <c r="M68" s="6">
        <v>34</v>
      </c>
      <c r="N68" s="6">
        <v>92</v>
      </c>
      <c r="O68" s="6">
        <v>17</v>
      </c>
      <c r="P68" s="6">
        <v>91</v>
      </c>
      <c r="Q68" s="6">
        <v>63</v>
      </c>
      <c r="R68" s="6">
        <v>87</v>
      </c>
      <c r="S68" s="6">
        <v>68</v>
      </c>
      <c r="T68" s="6">
        <v>24</v>
      </c>
      <c r="U68" s="6">
        <v>41</v>
      </c>
      <c r="V68" s="6">
        <v>23</v>
      </c>
      <c r="W68" s="6">
        <v>42</v>
      </c>
      <c r="X68" s="6">
        <v>21</v>
      </c>
      <c r="Y68" s="6">
        <v>43</v>
      </c>
      <c r="Z68">
        <f t="shared" si="2"/>
        <v>1195</v>
      </c>
      <c r="AA68" s="5" t="s">
        <v>33</v>
      </c>
    </row>
    <row r="69" spans="1:27">
      <c r="A69" s="3">
        <v>2045</v>
      </c>
      <c r="B69" s="4" t="s">
        <v>309</v>
      </c>
      <c r="C69" s="4" t="s">
        <v>310</v>
      </c>
      <c r="D69">
        <v>72</v>
      </c>
      <c r="E69">
        <v>44</v>
      </c>
      <c r="F69">
        <v>63</v>
      </c>
      <c r="G69">
        <v>69</v>
      </c>
      <c r="H69" s="5">
        <v>71</v>
      </c>
      <c r="I69" s="6">
        <v>35</v>
      </c>
      <c r="J69" s="6">
        <v>35</v>
      </c>
      <c r="K69" s="6">
        <v>45</v>
      </c>
      <c r="L69" s="6">
        <v>43</v>
      </c>
      <c r="M69" s="6">
        <v>41</v>
      </c>
      <c r="N69" s="6">
        <v>84</v>
      </c>
      <c r="O69" s="6">
        <v>16</v>
      </c>
      <c r="P69" s="6">
        <v>78</v>
      </c>
      <c r="Q69" s="6">
        <v>70</v>
      </c>
      <c r="R69" s="6">
        <v>82</v>
      </c>
      <c r="S69" s="6">
        <v>71</v>
      </c>
      <c r="T69" s="6">
        <v>24</v>
      </c>
      <c r="U69" s="6">
        <v>37</v>
      </c>
      <c r="V69" s="6">
        <v>22</v>
      </c>
      <c r="W69" s="6">
        <v>41</v>
      </c>
      <c r="X69" s="6">
        <v>20</v>
      </c>
      <c r="Y69" s="6">
        <v>33</v>
      </c>
      <c r="Z69">
        <f t="shared" si="2"/>
        <v>1096</v>
      </c>
      <c r="AA69" s="5" t="s">
        <v>33</v>
      </c>
    </row>
    <row r="70" spans="1:27">
      <c r="A70" s="3">
        <v>2055</v>
      </c>
      <c r="B70" s="4" t="s">
        <v>313</v>
      </c>
      <c r="C70" s="4" t="s">
        <v>314</v>
      </c>
      <c r="D70">
        <v>66</v>
      </c>
      <c r="E70">
        <v>52</v>
      </c>
      <c r="F70">
        <v>63</v>
      </c>
      <c r="G70">
        <v>77</v>
      </c>
      <c r="H70" s="5">
        <v>67</v>
      </c>
      <c r="I70" s="6">
        <v>26</v>
      </c>
      <c r="J70" s="6">
        <v>24</v>
      </c>
      <c r="K70" s="6">
        <v>37</v>
      </c>
      <c r="L70" s="6">
        <v>40</v>
      </c>
      <c r="M70" s="6">
        <v>36</v>
      </c>
      <c r="N70" s="6">
        <v>85</v>
      </c>
      <c r="O70" s="6">
        <v>18</v>
      </c>
      <c r="P70" s="6">
        <v>79</v>
      </c>
      <c r="Q70" s="6">
        <v>64</v>
      </c>
      <c r="R70" s="6">
        <v>79</v>
      </c>
      <c r="S70" s="6">
        <v>64</v>
      </c>
      <c r="T70" s="6">
        <v>17</v>
      </c>
      <c r="U70" s="6">
        <v>35</v>
      </c>
      <c r="V70" s="6">
        <v>23</v>
      </c>
      <c r="W70" s="6">
        <v>38</v>
      </c>
      <c r="X70" s="6">
        <v>23</v>
      </c>
      <c r="Y70" s="6">
        <v>44</v>
      </c>
      <c r="Z70">
        <f t="shared" si="2"/>
        <v>1057</v>
      </c>
      <c r="AA70" s="5" t="s">
        <v>33</v>
      </c>
    </row>
    <row r="71" spans="1:27">
      <c r="A71" s="3">
        <v>2057</v>
      </c>
      <c r="B71" s="4" t="s">
        <v>317</v>
      </c>
      <c r="C71" s="4" t="s">
        <v>318</v>
      </c>
      <c r="D71">
        <v>66</v>
      </c>
      <c r="E71">
        <v>46</v>
      </c>
      <c r="F71">
        <v>59</v>
      </c>
      <c r="G71">
        <v>66</v>
      </c>
      <c r="H71" s="5">
        <v>77</v>
      </c>
      <c r="I71" s="6">
        <v>34</v>
      </c>
      <c r="J71" s="6">
        <v>28</v>
      </c>
      <c r="K71" s="6">
        <v>40</v>
      </c>
      <c r="L71" s="6">
        <v>40</v>
      </c>
      <c r="M71" s="6">
        <v>43</v>
      </c>
      <c r="N71" s="6">
        <v>57</v>
      </c>
      <c r="O71" s="6">
        <v>17</v>
      </c>
      <c r="P71" s="6">
        <v>66</v>
      </c>
      <c r="Q71" s="6">
        <v>48</v>
      </c>
      <c r="R71" s="6">
        <v>63</v>
      </c>
      <c r="S71" s="6">
        <v>44</v>
      </c>
      <c r="T71" s="6">
        <v>17</v>
      </c>
      <c r="U71" s="6">
        <v>24</v>
      </c>
      <c r="V71" s="6">
        <v>22</v>
      </c>
      <c r="W71" s="6">
        <v>45</v>
      </c>
      <c r="X71" s="6">
        <v>23</v>
      </c>
      <c r="Y71" s="6">
        <v>37</v>
      </c>
      <c r="Z71">
        <f t="shared" si="2"/>
        <v>962</v>
      </c>
      <c r="AA71" s="5" t="s">
        <v>30</v>
      </c>
    </row>
    <row r="72" spans="1:27">
      <c r="A72" s="3">
        <v>2047</v>
      </c>
      <c r="B72" s="4" t="s">
        <v>321</v>
      </c>
      <c r="C72" s="4" t="s">
        <v>322</v>
      </c>
      <c r="D72">
        <v>63</v>
      </c>
      <c r="E72">
        <v>45</v>
      </c>
      <c r="F72">
        <v>54</v>
      </c>
      <c r="G72">
        <v>63</v>
      </c>
      <c r="H72" s="5">
        <v>58</v>
      </c>
      <c r="I72" s="6">
        <v>42</v>
      </c>
      <c r="J72" s="6">
        <v>37</v>
      </c>
      <c r="K72" s="6">
        <v>37</v>
      </c>
      <c r="L72" s="6">
        <v>33</v>
      </c>
      <c r="M72" s="6">
        <v>39</v>
      </c>
      <c r="N72" s="6">
        <v>69</v>
      </c>
      <c r="O72" s="6">
        <v>15</v>
      </c>
      <c r="P72" s="6">
        <v>74</v>
      </c>
      <c r="Q72" s="6">
        <v>53</v>
      </c>
      <c r="R72" s="6">
        <v>61</v>
      </c>
      <c r="S72" s="6">
        <v>67</v>
      </c>
      <c r="T72" s="6">
        <v>17</v>
      </c>
      <c r="U72" s="6">
        <v>15</v>
      </c>
      <c r="V72" s="6">
        <v>20</v>
      </c>
      <c r="W72" s="6">
        <v>40</v>
      </c>
      <c r="X72" s="6">
        <v>20</v>
      </c>
      <c r="Y72" s="6">
        <v>42</v>
      </c>
      <c r="Z72">
        <f t="shared" si="2"/>
        <v>964</v>
      </c>
      <c r="AA72" s="5" t="s">
        <v>30</v>
      </c>
    </row>
    <row r="73" spans="1:27">
      <c r="A73" s="3">
        <v>2048</v>
      </c>
      <c r="B73" s="4" t="s">
        <v>323</v>
      </c>
      <c r="C73" s="4" t="s">
        <v>324</v>
      </c>
      <c r="D73">
        <v>60</v>
      </c>
      <c r="E73">
        <v>61</v>
      </c>
      <c r="F73">
        <v>82</v>
      </c>
      <c r="G73">
        <v>63</v>
      </c>
      <c r="H73" s="5">
        <v>79</v>
      </c>
      <c r="I73" s="6">
        <v>22</v>
      </c>
      <c r="J73" s="6">
        <v>35</v>
      </c>
      <c r="K73" s="6">
        <v>41</v>
      </c>
      <c r="L73" s="6">
        <v>35</v>
      </c>
      <c r="M73" s="6">
        <v>31</v>
      </c>
      <c r="N73" s="6">
        <v>65</v>
      </c>
      <c r="O73" s="6">
        <v>15</v>
      </c>
      <c r="P73" s="6">
        <v>68</v>
      </c>
      <c r="Q73" s="6">
        <v>66</v>
      </c>
      <c r="R73" s="6">
        <v>67</v>
      </c>
      <c r="S73" s="6">
        <v>69</v>
      </c>
      <c r="T73" s="6">
        <v>22</v>
      </c>
      <c r="U73" s="6">
        <v>32</v>
      </c>
      <c r="V73" s="6">
        <v>20</v>
      </c>
      <c r="W73" s="6">
        <v>46</v>
      </c>
      <c r="X73" s="6">
        <v>19</v>
      </c>
      <c r="Y73" s="6">
        <v>36</v>
      </c>
      <c r="Z73">
        <f t="shared" si="2"/>
        <v>1034</v>
      </c>
      <c r="AA73" s="5" t="s">
        <v>33</v>
      </c>
    </row>
    <row r="74" spans="1:27">
      <c r="A74" s="3">
        <v>2070</v>
      </c>
      <c r="B74" s="4" t="s">
        <v>325</v>
      </c>
      <c r="C74" s="4" t="s">
        <v>326</v>
      </c>
      <c r="D74">
        <v>57</v>
      </c>
      <c r="E74">
        <v>46</v>
      </c>
      <c r="F74">
        <v>61</v>
      </c>
      <c r="G74">
        <v>73</v>
      </c>
      <c r="H74" s="5">
        <v>80</v>
      </c>
      <c r="I74" s="6">
        <v>35</v>
      </c>
      <c r="J74" s="6">
        <v>32</v>
      </c>
      <c r="K74" s="6">
        <v>47</v>
      </c>
      <c r="L74" s="6">
        <v>40</v>
      </c>
      <c r="M74" s="6">
        <v>47</v>
      </c>
      <c r="N74" s="6">
        <v>65</v>
      </c>
      <c r="O74" s="6">
        <v>21</v>
      </c>
      <c r="P74" s="6">
        <v>83</v>
      </c>
      <c r="Q74" s="6">
        <v>64</v>
      </c>
      <c r="R74" s="6">
        <v>69</v>
      </c>
      <c r="S74" s="6">
        <v>76</v>
      </c>
      <c r="T74" s="6">
        <v>24</v>
      </c>
      <c r="U74" s="6">
        <v>37</v>
      </c>
      <c r="V74" s="6">
        <v>24</v>
      </c>
      <c r="W74" s="6">
        <v>46</v>
      </c>
      <c r="X74" s="6">
        <v>24</v>
      </c>
      <c r="Y74" s="6">
        <v>42</v>
      </c>
      <c r="Z74">
        <f t="shared" si="2"/>
        <v>1093</v>
      </c>
      <c r="AA74" s="5" t="s">
        <v>33</v>
      </c>
    </row>
    <row r="75" spans="1:27">
      <c r="A75" s="3">
        <v>2049</v>
      </c>
      <c r="B75" s="4" t="s">
        <v>327</v>
      </c>
      <c r="C75" s="4" t="s">
        <v>328</v>
      </c>
      <c r="D75">
        <v>68</v>
      </c>
      <c r="E75">
        <v>43</v>
      </c>
      <c r="F75">
        <v>62</v>
      </c>
      <c r="G75">
        <v>55</v>
      </c>
      <c r="H75" s="5">
        <v>69</v>
      </c>
      <c r="I75" s="6">
        <v>32</v>
      </c>
      <c r="J75" s="6">
        <v>35</v>
      </c>
      <c r="K75" s="6">
        <v>43</v>
      </c>
      <c r="L75" s="6">
        <v>42</v>
      </c>
      <c r="M75" s="6">
        <v>37</v>
      </c>
      <c r="N75" s="6">
        <v>49</v>
      </c>
      <c r="O75" s="6">
        <v>15</v>
      </c>
      <c r="P75" s="6">
        <v>78</v>
      </c>
      <c r="Q75" s="6">
        <v>69</v>
      </c>
      <c r="R75" s="6">
        <v>78</v>
      </c>
      <c r="S75" s="6">
        <v>57</v>
      </c>
      <c r="T75" s="6">
        <v>14</v>
      </c>
      <c r="U75" s="6">
        <v>29</v>
      </c>
      <c r="V75" s="6">
        <v>21</v>
      </c>
      <c r="W75" s="6">
        <v>43</v>
      </c>
      <c r="X75" s="6">
        <v>21</v>
      </c>
      <c r="Y75" s="6">
        <v>36</v>
      </c>
      <c r="Z75">
        <f t="shared" si="2"/>
        <v>996</v>
      </c>
      <c r="AA75" s="5" t="s">
        <v>33</v>
      </c>
    </row>
    <row r="76" spans="1:27">
      <c r="A76" s="3">
        <v>2050</v>
      </c>
      <c r="B76" s="4" t="s">
        <v>331</v>
      </c>
      <c r="C76" s="4" t="s">
        <v>332</v>
      </c>
      <c r="D76">
        <v>59</v>
      </c>
      <c r="E76">
        <v>40</v>
      </c>
      <c r="F76">
        <v>52</v>
      </c>
      <c r="G76">
        <v>62</v>
      </c>
      <c r="H76" s="5">
        <v>62</v>
      </c>
      <c r="I76" s="6">
        <v>20</v>
      </c>
      <c r="J76" s="6">
        <v>23</v>
      </c>
      <c r="K76" s="6">
        <v>33</v>
      </c>
      <c r="L76" s="6">
        <v>35</v>
      </c>
      <c r="M76" s="6">
        <v>26</v>
      </c>
      <c r="N76" s="6">
        <v>58</v>
      </c>
      <c r="O76" s="6">
        <v>17</v>
      </c>
      <c r="P76" s="6">
        <v>65</v>
      </c>
      <c r="Q76" s="6">
        <v>55</v>
      </c>
      <c r="R76" s="6">
        <v>67</v>
      </c>
      <c r="S76" s="6">
        <v>61</v>
      </c>
      <c r="T76" s="6">
        <v>20</v>
      </c>
      <c r="U76" s="6">
        <v>30</v>
      </c>
      <c r="V76" s="6">
        <v>18</v>
      </c>
      <c r="W76" s="6">
        <v>42</v>
      </c>
      <c r="X76" s="6">
        <v>18</v>
      </c>
      <c r="Y76" s="6">
        <v>38</v>
      </c>
      <c r="Z76">
        <f t="shared" si="2"/>
        <v>901</v>
      </c>
      <c r="AA76" s="5" t="s">
        <v>30</v>
      </c>
    </row>
    <row r="77" spans="1:27">
      <c r="A77" s="3">
        <v>2071</v>
      </c>
      <c r="B77" s="4" t="s">
        <v>333</v>
      </c>
      <c r="C77" s="4" t="s">
        <v>334</v>
      </c>
      <c r="D77">
        <v>40</v>
      </c>
      <c r="E77">
        <v>41</v>
      </c>
      <c r="F77">
        <v>49</v>
      </c>
      <c r="G77">
        <v>48</v>
      </c>
      <c r="H77" s="5">
        <v>56</v>
      </c>
      <c r="I77" s="6">
        <v>22</v>
      </c>
      <c r="J77" s="6">
        <v>21</v>
      </c>
      <c r="K77" s="6">
        <v>30</v>
      </c>
      <c r="L77" s="6">
        <v>30</v>
      </c>
      <c r="M77" s="6">
        <v>34</v>
      </c>
      <c r="N77" s="6">
        <v>39</v>
      </c>
      <c r="O77" s="6">
        <v>16</v>
      </c>
      <c r="P77" s="6">
        <v>52</v>
      </c>
      <c r="Q77" s="6">
        <v>51</v>
      </c>
      <c r="R77" s="6">
        <v>46</v>
      </c>
      <c r="S77" s="6">
        <v>52</v>
      </c>
      <c r="T77" s="6">
        <v>13</v>
      </c>
      <c r="U77" s="6">
        <v>25</v>
      </c>
      <c r="V77" s="6">
        <v>18</v>
      </c>
      <c r="W77" s="6">
        <v>41</v>
      </c>
      <c r="X77" s="6">
        <v>20</v>
      </c>
      <c r="Y77" s="6">
        <v>30</v>
      </c>
      <c r="Z77">
        <f t="shared" si="2"/>
        <v>774</v>
      </c>
      <c r="AA77" s="5" t="s">
        <v>55</v>
      </c>
    </row>
    <row r="79" spans="1:27">
      <c r="N79">
        <f>COUNTIF(N2:N77,"&gt;=66")</f>
        <v>31</v>
      </c>
      <c r="P79">
        <f>COUNTIF(P2:P77,"&gt;=66")</f>
        <v>56</v>
      </c>
      <c r="Q79">
        <f>COUNTIF(Q2:Q77,"&gt;=66")</f>
        <v>18</v>
      </c>
      <c r="R79">
        <f>COUNTIF(R2:R77,"&gt;=66")</f>
        <v>43</v>
      </c>
      <c r="S79">
        <f>COUNTIF(S2:S77,"&gt;=66")</f>
        <v>33</v>
      </c>
      <c r="AA79">
        <v>88</v>
      </c>
    </row>
    <row r="80" spans="1:27">
      <c r="N80">
        <f>COUNTIFS(N2:N77,"&gt;=60",N2:N77,"&lt;66")</f>
        <v>9</v>
      </c>
      <c r="P80">
        <f>COUNTIFS(P2:P77,"&gt;=60",P2:P77,"&lt;66")</f>
        <v>7</v>
      </c>
      <c r="Q80">
        <f>COUNTIFS(Q2:Q77,"&gt;=60",Q2:Q77,"&lt;66")</f>
        <v>16</v>
      </c>
      <c r="R80">
        <f>COUNTIFS(R2:R77,"&gt;=60",R2:R77,"&lt;66")</f>
        <v>12</v>
      </c>
      <c r="S80">
        <f>COUNTIFS(S2:S77,"&gt;=60",S2:S77,"&lt;66")</f>
        <v>16</v>
      </c>
      <c r="AA80">
        <v>29</v>
      </c>
    </row>
    <row r="81" spans="13:27">
      <c r="N81">
        <f>COUNTIFS(N2:N77,"&gt;=55",N2:N77,"&lt;60")</f>
        <v>8</v>
      </c>
      <c r="P81">
        <f>COUNTIFS(P2:P77,"&gt;=55",P2:P77,"&lt;60")</f>
        <v>3</v>
      </c>
      <c r="Q81">
        <f>COUNTIFS(Q2:Q77,"&gt;=55",Q2:Q77,"&lt;60")</f>
        <v>11</v>
      </c>
      <c r="R81">
        <f>COUNTIFS(R2:R77,"&gt;=55",R2:R77,"&lt;60")</f>
        <v>3</v>
      </c>
      <c r="S81">
        <f>COUNTIFS(S2:S77,"&gt;=55",S2:S77,"&lt;60")</f>
        <v>16</v>
      </c>
      <c r="AA81">
        <v>7</v>
      </c>
    </row>
    <row r="82" spans="13:27">
      <c r="N82">
        <f>COUNTIFS(N2:N77,"&gt;=50",N2:N77,"&lt;55")</f>
        <v>8</v>
      </c>
      <c r="P82">
        <f>COUNTIFS(P2:P77,"&gt;=50",P2:P77,"&lt;55")</f>
        <v>3</v>
      </c>
      <c r="Q82">
        <f>COUNTIFS(Q2:Q77,"&gt;=50",Q2:Q77,"&lt;55")</f>
        <v>15</v>
      </c>
      <c r="R82">
        <f>COUNTIFS(R2:R77,"&gt;=50",R2:R77,"&lt;55")</f>
        <v>5</v>
      </c>
      <c r="S82">
        <f>COUNTIFS(S2:S77,"&gt;=50",S2:S77,"&lt;55")</f>
        <v>3</v>
      </c>
      <c r="AA82">
        <v>1</v>
      </c>
    </row>
    <row r="83" spans="13:27">
      <c r="N83">
        <f>COUNTIFS(N2:N77,"&gt;=40",N2:N77,"&lt;50")</f>
        <v>7</v>
      </c>
      <c r="P83">
        <f>COUNTIFS(P2:P77,"&gt;=40",P2:P77,"&lt;50")</f>
        <v>4</v>
      </c>
      <c r="Q83">
        <f>COUNTIFS(Q2:Q77,"&gt;=40",Q2:Q77,"&lt;50")</f>
        <v>10</v>
      </c>
      <c r="R83">
        <f>COUNTIFS(R2:R77,"&gt;=40",R2:R77,"&lt;50")</f>
        <v>8</v>
      </c>
      <c r="S83">
        <f>COUNTIFS(S2:S77,"&gt;=40",S2:S77,"&lt;50")</f>
        <v>4</v>
      </c>
      <c r="AA83">
        <v>0</v>
      </c>
    </row>
    <row r="84" spans="13:27">
      <c r="M84" t="s">
        <v>340</v>
      </c>
      <c r="N84">
        <f>COUNTIF(N2:N77,"&lt;40")</f>
        <v>11</v>
      </c>
      <c r="P84">
        <f>COUNTIF(P2:P77,"&lt;40")</f>
        <v>1</v>
      </c>
      <c r="Q84">
        <f>COUNTIF(Q2:Q77,"&lt;40")</f>
        <v>4</v>
      </c>
      <c r="R84">
        <f>COUNTIF(R2:R77,"&lt;40")</f>
        <v>3</v>
      </c>
      <c r="S84">
        <f>COUNTIF(S2:S77,"&lt;40")</f>
        <v>2</v>
      </c>
      <c r="AA84">
        <v>18</v>
      </c>
    </row>
    <row r="85" spans="13:27">
      <c r="N85">
        <f>COUNTIF(N2:N77,"A")</f>
        <v>2</v>
      </c>
      <c r="P85">
        <f>COUNTIF(P2:P77,"A")</f>
        <v>2</v>
      </c>
      <c r="Q85">
        <f>COUNTIF(Q2:Q77,"A")</f>
        <v>2</v>
      </c>
      <c r="R85">
        <f>COUNTIF(R2:R77,"A")</f>
        <v>2</v>
      </c>
      <c r="S85">
        <f>COUNTIF(S2:S77,"A")</f>
        <v>2</v>
      </c>
      <c r="AA85">
        <v>7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3"/>
  <sheetViews>
    <sheetView topLeftCell="D1" workbookViewId="0">
      <selection activeCell="J29" sqref="J29"/>
    </sheetView>
  </sheetViews>
  <sheetFormatPr defaultColWidth="9" defaultRowHeight="13.2"/>
  <cols>
    <col min="1" max="1" width="11.88671875" customWidth="1"/>
    <col min="2" max="2" width="14.109375" customWidth="1"/>
    <col min="3" max="3" width="33.5546875" customWidth="1"/>
  </cols>
  <sheetData>
    <row r="2" spans="1:6">
      <c r="A2" s="3">
        <v>2001</v>
      </c>
      <c r="B2" s="4" t="s">
        <v>41</v>
      </c>
      <c r="C2" s="4" t="s">
        <v>42</v>
      </c>
      <c r="D2" t="s">
        <v>44</v>
      </c>
      <c r="E2" t="s">
        <v>140</v>
      </c>
      <c r="F2" t="s">
        <v>346</v>
      </c>
    </row>
    <row r="3" spans="1:6">
      <c r="A3" s="3">
        <v>2052</v>
      </c>
      <c r="B3" s="4" t="s">
        <v>53</v>
      </c>
      <c r="C3" s="4" t="s">
        <v>54</v>
      </c>
      <c r="D3" s="5" t="s">
        <v>55</v>
      </c>
      <c r="E3" t="s">
        <v>347</v>
      </c>
      <c r="F3" t="s">
        <v>346</v>
      </c>
    </row>
    <row r="4" spans="1:6">
      <c r="A4" s="3">
        <v>2075</v>
      </c>
      <c r="B4" s="4" t="s">
        <v>84</v>
      </c>
      <c r="C4" s="4" t="s">
        <v>85</v>
      </c>
      <c r="D4" t="s">
        <v>44</v>
      </c>
      <c r="E4" t="s">
        <v>348</v>
      </c>
      <c r="F4" t="s">
        <v>349</v>
      </c>
    </row>
    <row r="5" spans="1:6">
      <c r="A5" s="3">
        <v>2080</v>
      </c>
      <c r="B5" s="4" t="s">
        <v>90</v>
      </c>
      <c r="C5" s="4" t="s">
        <v>91</v>
      </c>
      <c r="D5" s="5" t="s">
        <v>55</v>
      </c>
      <c r="E5" t="s">
        <v>347</v>
      </c>
      <c r="F5" t="s">
        <v>349</v>
      </c>
    </row>
    <row r="6" spans="1:6">
      <c r="A6" s="3">
        <v>2053</v>
      </c>
      <c r="B6" s="4" t="s">
        <v>94</v>
      </c>
      <c r="C6" s="4" t="s">
        <v>95</v>
      </c>
      <c r="D6" s="5" t="s">
        <v>55</v>
      </c>
      <c r="E6" t="s">
        <v>350</v>
      </c>
      <c r="F6" t="s">
        <v>346</v>
      </c>
    </row>
    <row r="7" spans="1:6">
      <c r="A7" s="3">
        <v>2076</v>
      </c>
      <c r="B7" s="4" t="s">
        <v>108</v>
      </c>
      <c r="C7" s="4" t="s">
        <v>109</v>
      </c>
      <c r="D7" s="5" t="s">
        <v>55</v>
      </c>
      <c r="E7" t="s">
        <v>348</v>
      </c>
      <c r="F7" t="s">
        <v>349</v>
      </c>
    </row>
    <row r="8" spans="1:6">
      <c r="A8" s="3">
        <v>2930</v>
      </c>
      <c r="B8" s="4" t="s">
        <v>112</v>
      </c>
      <c r="C8" s="4" t="s">
        <v>113</v>
      </c>
      <c r="D8" s="5" t="s">
        <v>44</v>
      </c>
      <c r="E8" t="s">
        <v>140</v>
      </c>
      <c r="F8" t="s">
        <v>346</v>
      </c>
    </row>
    <row r="9" spans="1:6">
      <c r="A9" s="3">
        <v>2064</v>
      </c>
      <c r="B9" s="4" t="s">
        <v>116</v>
      </c>
      <c r="C9" s="4" t="s">
        <v>117</v>
      </c>
      <c r="D9" s="5" t="s">
        <v>55</v>
      </c>
      <c r="E9" t="s">
        <v>348</v>
      </c>
      <c r="F9" t="s">
        <v>346</v>
      </c>
    </row>
    <row r="10" spans="1:6">
      <c r="A10" s="3">
        <v>2931</v>
      </c>
      <c r="B10" s="4" t="s">
        <v>118</v>
      </c>
      <c r="C10" s="4" t="s">
        <v>119</v>
      </c>
      <c r="D10" s="5" t="s">
        <v>55</v>
      </c>
      <c r="E10" t="s">
        <v>348</v>
      </c>
      <c r="F10" t="s">
        <v>346</v>
      </c>
    </row>
    <row r="11" spans="1:6">
      <c r="A11" s="3">
        <v>2079</v>
      </c>
      <c r="B11" s="4" t="s">
        <v>128</v>
      </c>
      <c r="C11" s="4" t="s">
        <v>129</v>
      </c>
      <c r="D11" s="5" t="s">
        <v>55</v>
      </c>
      <c r="E11" s="6" t="s">
        <v>351</v>
      </c>
      <c r="F11" t="s">
        <v>346</v>
      </c>
    </row>
    <row r="12" spans="1:6">
      <c r="A12" s="3">
        <v>2012</v>
      </c>
      <c r="B12" s="4" t="s">
        <v>141</v>
      </c>
      <c r="C12" s="4" t="s">
        <v>142</v>
      </c>
      <c r="D12" s="5" t="s">
        <v>55</v>
      </c>
      <c r="E12" s="6" t="s">
        <v>348</v>
      </c>
      <c r="F12" s="6" t="s">
        <v>352</v>
      </c>
    </row>
    <row r="13" spans="1:6">
      <c r="A13" s="3">
        <v>2065</v>
      </c>
      <c r="B13" s="4" t="s">
        <v>149</v>
      </c>
      <c r="C13" s="4" t="s">
        <v>150</v>
      </c>
      <c r="D13" s="5" t="s">
        <v>44</v>
      </c>
      <c r="E13" t="s">
        <v>350</v>
      </c>
      <c r="F13" t="s">
        <v>349</v>
      </c>
    </row>
    <row r="14" spans="1:6">
      <c r="A14" s="3">
        <v>2066</v>
      </c>
      <c r="B14" s="4" t="s">
        <v>155</v>
      </c>
      <c r="C14" s="4" t="s">
        <v>156</v>
      </c>
      <c r="D14" s="5" t="s">
        <v>55</v>
      </c>
      <c r="E14" s="6" t="s">
        <v>140</v>
      </c>
      <c r="F14" t="s">
        <v>346</v>
      </c>
    </row>
    <row r="15" spans="1:6">
      <c r="A15" s="3">
        <v>2944</v>
      </c>
      <c r="B15" s="4" t="s">
        <v>165</v>
      </c>
      <c r="C15" s="4" t="s">
        <v>166</v>
      </c>
      <c r="D15" s="5" t="s">
        <v>55</v>
      </c>
      <c r="E15" s="6" t="s">
        <v>348</v>
      </c>
      <c r="F15" s="6" t="s">
        <v>352</v>
      </c>
    </row>
    <row r="16" spans="1:6">
      <c r="A16" s="3">
        <v>2017</v>
      </c>
      <c r="B16" s="4" t="s">
        <v>177</v>
      </c>
      <c r="C16" s="4" t="s">
        <v>178</v>
      </c>
      <c r="D16" s="5" t="s">
        <v>55</v>
      </c>
      <c r="E16" t="s">
        <v>353</v>
      </c>
      <c r="F16" t="s">
        <v>346</v>
      </c>
    </row>
    <row r="17" spans="1:6">
      <c r="A17" s="3">
        <v>2051</v>
      </c>
      <c r="B17" s="4" t="s">
        <v>197</v>
      </c>
      <c r="C17" s="4" t="s">
        <v>198</v>
      </c>
      <c r="D17" s="5" t="s">
        <v>44</v>
      </c>
      <c r="E17" t="s">
        <v>354</v>
      </c>
      <c r="F17" t="s">
        <v>346</v>
      </c>
    </row>
    <row r="18" spans="1:6">
      <c r="A18" s="3">
        <v>2958</v>
      </c>
      <c r="B18" s="4" t="s">
        <v>235</v>
      </c>
      <c r="C18" s="4" t="s">
        <v>236</v>
      </c>
      <c r="D18" s="5" t="s">
        <v>55</v>
      </c>
      <c r="E18" t="s">
        <v>140</v>
      </c>
      <c r="F18" t="s">
        <v>346</v>
      </c>
    </row>
    <row r="19" spans="1:6">
      <c r="A19" s="3">
        <v>2028</v>
      </c>
      <c r="B19" s="4" t="s">
        <v>237</v>
      </c>
      <c r="C19" s="4" t="s">
        <v>238</v>
      </c>
      <c r="D19" s="5" t="s">
        <v>55</v>
      </c>
      <c r="E19" s="6" t="s">
        <v>348</v>
      </c>
      <c r="F19" s="6" t="s">
        <v>352</v>
      </c>
    </row>
    <row r="20" spans="1:6">
      <c r="A20" s="3">
        <v>2032</v>
      </c>
      <c r="B20" s="4" t="s">
        <v>251</v>
      </c>
      <c r="C20" s="4" t="s">
        <v>252</v>
      </c>
      <c r="D20" s="5" t="s">
        <v>55</v>
      </c>
      <c r="E20" s="6" t="s">
        <v>348</v>
      </c>
      <c r="F20" s="6" t="s">
        <v>352</v>
      </c>
    </row>
    <row r="21" spans="1:6">
      <c r="A21" s="3">
        <v>2034</v>
      </c>
      <c r="B21" s="4" t="s">
        <v>257</v>
      </c>
      <c r="C21" s="4" t="s">
        <v>258</v>
      </c>
      <c r="D21" s="5" t="s">
        <v>55</v>
      </c>
      <c r="E21" s="6" t="s">
        <v>348</v>
      </c>
      <c r="F21" s="6" t="s">
        <v>352</v>
      </c>
    </row>
    <row r="22" spans="1:6">
      <c r="A22" s="3">
        <v>2967</v>
      </c>
      <c r="B22" s="4" t="s">
        <v>271</v>
      </c>
      <c r="C22" s="4" t="s">
        <v>272</v>
      </c>
      <c r="D22" s="5" t="s">
        <v>44</v>
      </c>
      <c r="E22" t="s">
        <v>350</v>
      </c>
      <c r="F22" t="s">
        <v>355</v>
      </c>
    </row>
    <row r="23" spans="1:6">
      <c r="A23" s="3">
        <v>2968</v>
      </c>
      <c r="B23" s="4" t="s">
        <v>275</v>
      </c>
      <c r="C23" s="4" t="s">
        <v>276</v>
      </c>
      <c r="D23" s="5" t="s">
        <v>44</v>
      </c>
      <c r="E23" t="s">
        <v>348</v>
      </c>
      <c r="F23" t="s">
        <v>352</v>
      </c>
    </row>
    <row r="24" spans="1:6">
      <c r="A24" s="3">
        <v>2969</v>
      </c>
      <c r="B24" s="4" t="s">
        <v>277</v>
      </c>
      <c r="C24" s="4" t="s">
        <v>278</v>
      </c>
      <c r="D24" s="5" t="s">
        <v>55</v>
      </c>
      <c r="E24" t="s">
        <v>348</v>
      </c>
      <c r="F24" t="s">
        <v>346</v>
      </c>
    </row>
    <row r="25" spans="1:6">
      <c r="A25" s="3">
        <v>2970</v>
      </c>
      <c r="B25" s="4" t="s">
        <v>285</v>
      </c>
      <c r="C25" s="4" t="s">
        <v>286</v>
      </c>
      <c r="D25" s="5" t="s">
        <v>55</v>
      </c>
      <c r="E25" t="s">
        <v>140</v>
      </c>
      <c r="F25" t="s">
        <v>346</v>
      </c>
    </row>
    <row r="26" spans="1:6">
      <c r="A26" s="3">
        <v>2071</v>
      </c>
      <c r="B26" s="4" t="s">
        <v>333</v>
      </c>
      <c r="C26" s="4" t="s">
        <v>334</v>
      </c>
      <c r="D26" s="5" t="s">
        <v>55</v>
      </c>
      <c r="E26" s="6" t="s">
        <v>140</v>
      </c>
      <c r="F26" s="6" t="s">
        <v>349</v>
      </c>
    </row>
    <row r="28" spans="1:6">
      <c r="E28" t="s">
        <v>140</v>
      </c>
      <c r="F28">
        <v>6</v>
      </c>
    </row>
    <row r="29" spans="1:6">
      <c r="E29" t="s">
        <v>352</v>
      </c>
      <c r="F29">
        <v>6</v>
      </c>
    </row>
    <row r="30" spans="1:6">
      <c r="E30" t="s">
        <v>348</v>
      </c>
      <c r="F30">
        <v>5</v>
      </c>
    </row>
    <row r="31" spans="1:6">
      <c r="E31" t="s">
        <v>347</v>
      </c>
      <c r="F31">
        <v>4</v>
      </c>
    </row>
    <row r="32" spans="1:6">
      <c r="E32" t="s">
        <v>350</v>
      </c>
      <c r="F32">
        <v>3</v>
      </c>
    </row>
    <row r="33" spans="5:6">
      <c r="E33" t="s">
        <v>351</v>
      </c>
      <c r="F33">
        <v>1</v>
      </c>
    </row>
  </sheetData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topLeftCell="A10" workbookViewId="0">
      <selection activeCell="H20" sqref="H20"/>
    </sheetView>
  </sheetViews>
  <sheetFormatPr defaultColWidth="9" defaultRowHeight="13.2"/>
  <sheetData>
    <row r="1" spans="1:8">
      <c r="A1" t="s">
        <v>356</v>
      </c>
    </row>
    <row r="3" spans="1:8">
      <c r="A3" t="s">
        <v>13</v>
      </c>
      <c r="B3" s="1" t="s">
        <v>357</v>
      </c>
      <c r="C3" s="1" t="s">
        <v>30</v>
      </c>
      <c r="D3" s="1" t="s">
        <v>38</v>
      </c>
      <c r="E3" s="1" t="s">
        <v>140</v>
      </c>
      <c r="F3" s="1" t="s">
        <v>339</v>
      </c>
      <c r="G3" s="1" t="s">
        <v>44</v>
      </c>
      <c r="H3" s="1" t="s">
        <v>345</v>
      </c>
    </row>
    <row r="4" spans="1:8">
      <c r="B4" s="2">
        <v>49</v>
      </c>
      <c r="C4" s="2">
        <v>7</v>
      </c>
      <c r="D4" s="2">
        <v>5</v>
      </c>
      <c r="E4" s="2">
        <v>3</v>
      </c>
      <c r="F4" s="2">
        <v>7</v>
      </c>
      <c r="G4" s="2">
        <v>0</v>
      </c>
      <c r="H4" s="2">
        <v>3</v>
      </c>
    </row>
    <row r="5" spans="1:8">
      <c r="B5" s="1">
        <f>(B4/74*100)</f>
        <v>66.21621621621621</v>
      </c>
      <c r="C5" s="1">
        <f t="shared" ref="C5:H5" si="0">(C4/74*100)</f>
        <v>9.4594594594594597</v>
      </c>
      <c r="D5" s="1">
        <f t="shared" si="0"/>
        <v>6.756756756756757</v>
      </c>
      <c r="E5" s="1">
        <f t="shared" si="0"/>
        <v>4.0540540540540544</v>
      </c>
      <c r="F5" s="1">
        <f t="shared" si="0"/>
        <v>9.4594594594594597</v>
      </c>
      <c r="G5" s="1">
        <f t="shared" si="0"/>
        <v>0</v>
      </c>
      <c r="H5" s="1">
        <f t="shared" si="0"/>
        <v>4.0540540540540544</v>
      </c>
    </row>
    <row r="6" spans="1:8">
      <c r="A6" t="s">
        <v>15</v>
      </c>
      <c r="B6" s="2">
        <v>55</v>
      </c>
      <c r="C6" s="2">
        <v>8</v>
      </c>
      <c r="D6" s="2">
        <v>6</v>
      </c>
      <c r="E6" s="2">
        <v>1</v>
      </c>
      <c r="F6" s="2">
        <v>1</v>
      </c>
      <c r="G6" s="2">
        <v>0</v>
      </c>
      <c r="H6" s="2">
        <v>3</v>
      </c>
    </row>
    <row r="7" spans="1:8">
      <c r="B7" s="1">
        <f>(B6/74*100)</f>
        <v>74.324324324324323</v>
      </c>
      <c r="C7" s="1">
        <f t="shared" ref="C7" si="1">(C6/74*100)</f>
        <v>10.810810810810811</v>
      </c>
      <c r="D7" s="1">
        <f t="shared" ref="D7" si="2">(D6/74*100)</f>
        <v>8.1081081081081088</v>
      </c>
      <c r="E7" s="1">
        <f t="shared" ref="E7" si="3">(E6/74*100)</f>
        <v>1.3513513513513513</v>
      </c>
      <c r="F7" s="1">
        <f t="shared" ref="F7" si="4">(F6/74*100)</f>
        <v>1.3513513513513513</v>
      </c>
      <c r="G7" s="1">
        <f t="shared" ref="G7" si="5">(G6/74*100)</f>
        <v>0</v>
      </c>
      <c r="H7" s="1">
        <f t="shared" ref="H7" si="6">(H6/74*100)</f>
        <v>4.0540540540540544</v>
      </c>
    </row>
    <row r="8" spans="1:8">
      <c r="B8" s="1"/>
      <c r="C8" s="1"/>
      <c r="D8" s="1"/>
      <c r="E8" s="1"/>
      <c r="F8" s="1"/>
      <c r="G8" s="1"/>
      <c r="H8" s="1"/>
    </row>
    <row r="9" spans="1:8">
      <c r="A9" t="s">
        <v>16</v>
      </c>
      <c r="B9" s="2">
        <v>17</v>
      </c>
      <c r="C9" s="2">
        <v>19</v>
      </c>
      <c r="D9" s="2">
        <v>13</v>
      </c>
      <c r="E9" s="2">
        <v>13</v>
      </c>
      <c r="F9" s="2">
        <v>9</v>
      </c>
      <c r="G9" s="2">
        <v>0</v>
      </c>
      <c r="H9" s="2">
        <v>3</v>
      </c>
    </row>
    <row r="10" spans="1:8">
      <c r="B10" s="1">
        <f>(B9/74*100)</f>
        <v>22.972972972972975</v>
      </c>
      <c r="C10" s="1">
        <f t="shared" ref="C10" si="7">(C9/74*100)</f>
        <v>25.675675675675674</v>
      </c>
      <c r="D10" s="1">
        <f t="shared" ref="D10" si="8">(D9/74*100)</f>
        <v>17.567567567567568</v>
      </c>
      <c r="E10" s="1">
        <f t="shared" ref="E10" si="9">(E9/74*100)</f>
        <v>17.567567567567568</v>
      </c>
      <c r="F10" s="1">
        <f t="shared" ref="F10" si="10">(F9/74*100)</f>
        <v>12.162162162162163</v>
      </c>
      <c r="G10" s="1">
        <f t="shared" ref="G10" si="11">(G9/74*100)</f>
        <v>0</v>
      </c>
      <c r="H10" s="1">
        <f t="shared" ref="H10" si="12">(H9/74*100)</f>
        <v>4.0540540540540544</v>
      </c>
    </row>
    <row r="11" spans="1:8">
      <c r="B11" s="1"/>
      <c r="C11" s="1"/>
      <c r="D11" s="1"/>
      <c r="E11" s="1"/>
      <c r="F11" s="1"/>
      <c r="G11" s="1"/>
      <c r="H11" s="1"/>
    </row>
    <row r="12" spans="1:8">
      <c r="A12" t="s">
        <v>17</v>
      </c>
      <c r="B12" s="2">
        <v>43</v>
      </c>
      <c r="C12" s="2">
        <v>16</v>
      </c>
      <c r="D12" s="2">
        <v>6</v>
      </c>
      <c r="E12" s="2">
        <v>3</v>
      </c>
      <c r="F12" s="2">
        <v>3</v>
      </c>
      <c r="G12" s="2">
        <v>0</v>
      </c>
      <c r="H12" s="2">
        <v>3</v>
      </c>
    </row>
    <row r="13" spans="1:8">
      <c r="B13" s="1">
        <f>(B12/74*100)</f>
        <v>58.108108108108105</v>
      </c>
      <c r="C13" s="1">
        <f t="shared" ref="C13" si="13">(C12/74*100)</f>
        <v>21.621621621621621</v>
      </c>
      <c r="D13" s="1">
        <f t="shared" ref="D13" si="14">(D12/74*100)</f>
        <v>8.1081081081081088</v>
      </c>
      <c r="E13" s="1">
        <f t="shared" ref="E13" si="15">(E12/74*100)</f>
        <v>4.0540540540540544</v>
      </c>
      <c r="F13" s="1">
        <f t="shared" ref="F13" si="16">(F12/74*100)</f>
        <v>4.0540540540540544</v>
      </c>
      <c r="G13" s="1">
        <f t="shared" ref="G13" si="17">(G12/74*100)</f>
        <v>0</v>
      </c>
      <c r="H13" s="1">
        <f t="shared" ref="H13" si="18">(H12/74*100)</f>
        <v>4.0540540540540544</v>
      </c>
    </row>
    <row r="14" spans="1:8">
      <c r="B14" s="1"/>
      <c r="C14" s="1"/>
      <c r="D14" s="1"/>
      <c r="E14" s="1"/>
      <c r="F14" s="1"/>
      <c r="G14" s="1"/>
      <c r="H14" s="1"/>
    </row>
    <row r="15" spans="1:8">
      <c r="A15" t="s">
        <v>18</v>
      </c>
      <c r="B15" s="2">
        <v>35</v>
      </c>
      <c r="C15" s="2">
        <v>18</v>
      </c>
      <c r="D15" s="2">
        <v>13</v>
      </c>
      <c r="E15" s="2">
        <v>2</v>
      </c>
      <c r="F15" s="2">
        <v>3</v>
      </c>
      <c r="G15" s="2">
        <v>0</v>
      </c>
      <c r="H15" s="2">
        <v>3</v>
      </c>
    </row>
    <row r="16" spans="1:8">
      <c r="B16" s="1">
        <f>(B15/74*100)</f>
        <v>47.297297297297298</v>
      </c>
      <c r="C16" s="1">
        <f t="shared" ref="C16" si="19">(C15/74*100)</f>
        <v>24.324324324324326</v>
      </c>
      <c r="D16" s="1">
        <f t="shared" ref="D16" si="20">(D15/74*100)</f>
        <v>17.567567567567568</v>
      </c>
      <c r="E16" s="1">
        <f t="shared" ref="E16" si="21">(E15/74*100)</f>
        <v>2.7027027027027026</v>
      </c>
      <c r="F16" s="1">
        <f t="shared" ref="F16" si="22">(F15/74*100)</f>
        <v>4.0540540540540544</v>
      </c>
      <c r="G16" s="1">
        <f t="shared" ref="G16" si="23">(G15/74*100)</f>
        <v>0</v>
      </c>
      <c r="H16" s="1">
        <f t="shared" ref="H16" si="24">(H15/74*100)</f>
        <v>4.0540540540540544</v>
      </c>
    </row>
    <row r="17" spans="1:8">
      <c r="B17" s="1"/>
      <c r="C17" s="1"/>
      <c r="D17" s="1"/>
      <c r="E17" s="1"/>
      <c r="F17" s="1"/>
      <c r="G17" s="1"/>
      <c r="H17" s="1"/>
    </row>
    <row r="18" spans="1:8">
      <c r="B18" s="1"/>
      <c r="C18" s="1"/>
      <c r="D18" s="1"/>
      <c r="E18" s="1"/>
      <c r="F18" s="1"/>
      <c r="G18" s="1"/>
      <c r="H18" s="1"/>
    </row>
    <row r="19" spans="1:8">
      <c r="A19" t="s">
        <v>358</v>
      </c>
      <c r="B19" s="1"/>
      <c r="C19" s="1"/>
      <c r="D19" s="1"/>
      <c r="E19" s="1"/>
      <c r="F19" s="1"/>
      <c r="G19" s="1"/>
      <c r="H19" s="1"/>
    </row>
    <row r="20" spans="1:8">
      <c r="A20" t="s">
        <v>13</v>
      </c>
      <c r="B20" s="1" t="s">
        <v>357</v>
      </c>
      <c r="C20" s="1" t="s">
        <v>30</v>
      </c>
      <c r="D20" s="1" t="s">
        <v>38</v>
      </c>
      <c r="E20" s="1" t="s">
        <v>140</v>
      </c>
      <c r="F20" s="1" t="s">
        <v>339</v>
      </c>
      <c r="G20" s="1" t="s">
        <v>44</v>
      </c>
      <c r="H20" s="1" t="s">
        <v>345</v>
      </c>
    </row>
    <row r="21" spans="1:8">
      <c r="B21" s="2">
        <v>31</v>
      </c>
      <c r="C21" s="2">
        <v>9</v>
      </c>
      <c r="D21" s="2">
        <v>8</v>
      </c>
      <c r="E21" s="2">
        <v>8</v>
      </c>
      <c r="F21" s="2">
        <v>7</v>
      </c>
      <c r="G21" s="2">
        <v>11</v>
      </c>
      <c r="H21" s="2">
        <v>2</v>
      </c>
    </row>
    <row r="22" spans="1:8">
      <c r="B22" s="1">
        <f>(B21/76*100)</f>
        <v>40.789473684210527</v>
      </c>
      <c r="C22" s="1">
        <f t="shared" ref="C22:H22" si="25">(C21/76*100)</f>
        <v>11.842105263157894</v>
      </c>
      <c r="D22" s="1">
        <f t="shared" si="25"/>
        <v>10.526315789473683</v>
      </c>
      <c r="E22" s="1">
        <f t="shared" si="25"/>
        <v>10.526315789473683</v>
      </c>
      <c r="F22" s="1">
        <f t="shared" si="25"/>
        <v>9.2105263157894726</v>
      </c>
      <c r="G22" s="1">
        <f t="shared" si="25"/>
        <v>14.473684210526317</v>
      </c>
      <c r="H22" s="1">
        <f t="shared" si="25"/>
        <v>2.6315789473684208</v>
      </c>
    </row>
    <row r="23" spans="1:8">
      <c r="A23" t="s">
        <v>15</v>
      </c>
      <c r="B23" s="2">
        <v>56</v>
      </c>
      <c r="C23" s="2">
        <v>7</v>
      </c>
      <c r="D23" s="2">
        <v>3</v>
      </c>
      <c r="E23" s="2">
        <v>3</v>
      </c>
      <c r="F23" s="2">
        <v>4</v>
      </c>
      <c r="G23" s="2">
        <v>1</v>
      </c>
      <c r="H23" s="2">
        <v>2</v>
      </c>
    </row>
    <row r="24" spans="1:8">
      <c r="B24" s="1">
        <f>(B23/76*100)</f>
        <v>73.68421052631578</v>
      </c>
      <c r="C24" s="1">
        <f t="shared" ref="C24" si="26">(C23/76*100)</f>
        <v>9.2105263157894726</v>
      </c>
      <c r="D24" s="1">
        <f t="shared" ref="D24" si="27">(D23/76*100)</f>
        <v>3.9473684210526314</v>
      </c>
      <c r="E24" s="1">
        <f t="shared" ref="E24" si="28">(E23/76*100)</f>
        <v>3.9473684210526314</v>
      </c>
      <c r="F24" s="1">
        <f t="shared" ref="F24" si="29">(F23/76*100)</f>
        <v>5.2631578947368416</v>
      </c>
      <c r="G24" s="1">
        <f t="shared" ref="G24" si="30">(G23/76*100)</f>
        <v>1.3157894736842104</v>
      </c>
      <c r="H24" s="1">
        <f t="shared" ref="H24" si="31">(H23/76*100)</f>
        <v>2.6315789473684208</v>
      </c>
    </row>
    <row r="25" spans="1:8">
      <c r="B25" s="1"/>
      <c r="C25" s="1"/>
      <c r="D25" s="1"/>
      <c r="E25" s="1"/>
      <c r="F25" s="1"/>
      <c r="G25" s="1"/>
      <c r="H25" s="1"/>
    </row>
    <row r="26" spans="1:8">
      <c r="A26" t="s">
        <v>16</v>
      </c>
      <c r="B26" s="2">
        <v>18</v>
      </c>
      <c r="C26" s="2">
        <v>16</v>
      </c>
      <c r="D26" s="2">
        <v>11</v>
      </c>
      <c r="E26" s="2">
        <v>15</v>
      </c>
      <c r="F26" s="2">
        <v>10</v>
      </c>
      <c r="G26" s="2">
        <v>4</v>
      </c>
      <c r="H26" s="2">
        <v>2</v>
      </c>
    </row>
    <row r="27" spans="1:8">
      <c r="B27" s="1">
        <f>(B26/76*100)</f>
        <v>23.684210526315788</v>
      </c>
      <c r="C27" s="1">
        <f t="shared" ref="C27" si="32">(C26/76*100)</f>
        <v>21.052631578947366</v>
      </c>
      <c r="D27" s="1">
        <f t="shared" ref="D27" si="33">(D26/76*100)</f>
        <v>14.473684210526317</v>
      </c>
      <c r="E27" s="1">
        <f t="shared" ref="E27" si="34">(E26/76*100)</f>
        <v>19.736842105263158</v>
      </c>
      <c r="F27" s="1">
        <f t="shared" ref="F27" si="35">(F26/76*100)</f>
        <v>13.157894736842104</v>
      </c>
      <c r="G27" s="1">
        <f t="shared" ref="G27" si="36">(G26/76*100)</f>
        <v>5.2631578947368416</v>
      </c>
      <c r="H27" s="1">
        <f t="shared" ref="H27" si="37">(H26/76*100)</f>
        <v>2.6315789473684208</v>
      </c>
    </row>
    <row r="28" spans="1:8">
      <c r="B28" s="1"/>
      <c r="C28" s="1"/>
      <c r="D28" s="1"/>
      <c r="E28" s="1"/>
      <c r="F28" s="1"/>
      <c r="G28" s="1"/>
      <c r="H28" s="1"/>
    </row>
    <row r="29" spans="1:8">
      <c r="A29" t="s">
        <v>17</v>
      </c>
      <c r="B29" s="2">
        <v>43</v>
      </c>
      <c r="C29" s="2">
        <v>12</v>
      </c>
      <c r="D29" s="2">
        <v>3</v>
      </c>
      <c r="E29" s="2">
        <v>5</v>
      </c>
      <c r="F29" s="2">
        <v>8</v>
      </c>
      <c r="G29" s="2">
        <v>3</v>
      </c>
      <c r="H29" s="2">
        <v>2</v>
      </c>
    </row>
    <row r="30" spans="1:8">
      <c r="B30" s="1">
        <f>(B29/76*100)</f>
        <v>56.578947368421048</v>
      </c>
      <c r="C30" s="1">
        <f t="shared" ref="C30" si="38">(C29/76*100)</f>
        <v>15.789473684210526</v>
      </c>
      <c r="D30" s="1">
        <f t="shared" ref="D30" si="39">(D29/76*100)</f>
        <v>3.9473684210526314</v>
      </c>
      <c r="E30" s="1">
        <f t="shared" ref="E30" si="40">(E29/76*100)</f>
        <v>6.5789473684210522</v>
      </c>
      <c r="F30" s="1">
        <f t="shared" ref="F30" si="41">(F29/76*100)</f>
        <v>10.526315789473683</v>
      </c>
      <c r="G30" s="1">
        <f t="shared" ref="G30" si="42">(G29/76*100)</f>
        <v>3.9473684210526314</v>
      </c>
      <c r="H30" s="1">
        <f t="shared" ref="H30" si="43">(H29/76*100)</f>
        <v>2.6315789473684208</v>
      </c>
    </row>
    <row r="31" spans="1:8">
      <c r="B31" s="1"/>
      <c r="C31" s="1"/>
      <c r="D31" s="1"/>
      <c r="E31" s="1"/>
      <c r="F31" s="1"/>
      <c r="G31" s="1"/>
      <c r="H31" s="1"/>
    </row>
    <row r="32" spans="1:8">
      <c r="A32" t="s">
        <v>18</v>
      </c>
      <c r="B32" s="2">
        <v>33</v>
      </c>
      <c r="C32" s="2">
        <v>16</v>
      </c>
      <c r="D32" s="2">
        <v>16</v>
      </c>
      <c r="E32" s="2">
        <v>3</v>
      </c>
      <c r="F32" s="2">
        <v>4</v>
      </c>
      <c r="G32" s="2">
        <v>2</v>
      </c>
      <c r="H32" s="2">
        <v>2</v>
      </c>
    </row>
    <row r="33" spans="2:8">
      <c r="B33" s="1">
        <f>(B32/76*100)</f>
        <v>43.421052631578952</v>
      </c>
      <c r="C33" s="1">
        <f t="shared" ref="C33" si="44">(C32/76*100)</f>
        <v>21.052631578947366</v>
      </c>
      <c r="D33" s="1">
        <f t="shared" ref="D33" si="45">(D32/76*100)</f>
        <v>21.052631578947366</v>
      </c>
      <c r="E33" s="1">
        <f t="shared" ref="E33" si="46">(E32/76*100)</f>
        <v>3.9473684210526314</v>
      </c>
      <c r="F33" s="1">
        <f t="shared" ref="F33" si="47">(F32/76*100)</f>
        <v>5.2631578947368416</v>
      </c>
      <c r="G33" s="1">
        <f t="shared" ref="G33" si="48">(G32/76*100)</f>
        <v>2.6315789473684208</v>
      </c>
      <c r="H33" s="1">
        <f t="shared" ref="H33" si="49">(H32/76*100)</f>
        <v>2.6315789473684208</v>
      </c>
    </row>
  </sheetData>
  <pageMargins left="0.69930555555555596" right="0.69930555555555596" top="0.75" bottom="0.75" header="0.3" footer="0.3"/>
  <pageSetup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seit2k15_16</vt:lpstr>
      <vt:lpstr>SE9</vt:lpstr>
      <vt:lpstr>SE10</vt:lpstr>
      <vt:lpstr>Fails</vt:lpstr>
      <vt:lpstr>Faculty</vt:lpstr>
      <vt:lpstr>seit2k15_16!Print_Area</vt:lpstr>
      <vt:lpstr>seit2k15_16!Print_Titles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</dc:creator>
  <cp:lastModifiedBy>Abhinay</cp:lastModifiedBy>
  <dcterms:created xsi:type="dcterms:W3CDTF">2016-06-28T10:10:00Z</dcterms:created>
  <dcterms:modified xsi:type="dcterms:W3CDTF">2021-06-01T12:09:33Z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